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2_調査\000_データ類\07_財政状況資料集\H27決算\02_財政状況資料集\06_HP掲載\２回目（5月）\02_公開データ\"/>
    </mc:Choice>
  </mc:AlternateContent>
  <bookViews>
    <workbookView xWindow="0" yWindow="0" windowWidth="20490" windowHeight="88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DQ102" i="11" l="1"/>
  <c r="DL102" i="11"/>
  <c r="DG102" i="11"/>
  <c r="CW102" i="11"/>
  <c r="CR102" i="11"/>
  <c r="AU88" i="11"/>
  <c r="AP88" i="11"/>
  <c r="AF88" i="11"/>
  <c r="AA72" i="11"/>
  <c r="AA71" i="11"/>
  <c r="AA70" i="11"/>
  <c r="AA69" i="11"/>
  <c r="AA68" i="11"/>
  <c r="AU63" i="11"/>
  <c r="AP63" i="11"/>
  <c r="AA31" i="11"/>
  <c r="AA30" i="11"/>
  <c r="AA29" i="11"/>
  <c r="AA28" i="11"/>
  <c r="AP23" i="11"/>
  <c r="V23" i="11"/>
  <c r="Q23" i="11"/>
  <c r="AA23" i="11" s="1"/>
  <c r="AA7" i="11"/>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BE36" i="9"/>
  <c r="AM36" i="9"/>
  <c r="C36" i="9"/>
  <c r="BE35" i="9"/>
  <c r="AM35" i="9"/>
  <c r="AM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E34" i="9"/>
  <c r="BW34" i="9" s="1"/>
  <c r="BW35" i="9" s="1"/>
  <c r="BW36" i="9" s="1"/>
  <c r="BW37" i="9" s="1"/>
  <c r="BW38" i="9" s="1"/>
  <c r="CO34" i="9" l="1"/>
  <c r="CO35" i="9" s="1"/>
  <c r="CO36" i="9" s="1"/>
</calcChain>
</file>

<file path=xl/sharedStrings.xml><?xml version="1.0" encoding="utf-8"?>
<sst xmlns="http://schemas.openxmlformats.org/spreadsheetml/2006/main" count="1005" uniqueCount="553">
  <si>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</si>
  <si>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</si>
  <si>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</si>
  <si>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</si>
  <si>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</si>
  <si>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</si>
  <si>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</si>
  <si>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</si>
  <si>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</si>
  <si>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</si>
  <si>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</si>
  <si>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</si>
  <si>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</si>
  <si>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</si>
  <si>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</si>
  <si>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</si>
  <si>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</si>
  <si>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</si>
  <si>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</si>
  <si>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</si>
  <si>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</si>
  <si>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</si>
  <si>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</si>
  <si>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</si>
  <si>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</si>
  <si>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</si>
  <si>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</si>
  <si>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</si>
  <si>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</si>
  <si>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</si>
  <si>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</si>
  <si>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</si>
  <si>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</si>
  <si>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</si>
  <si>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</si>
  <si>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</si>
  <si>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</si>
  <si>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</si>
  <si>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</si>
  <si>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</si>
  <si>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</si>
  <si>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</si>
  <si>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</si>
  <si>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</si>
  <si>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</si>
  <si>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</si>
  <si>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</si>
  <si>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</si>
  <si>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</si>
  <si>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</si>
  <si>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</si>
  <si>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</si>
  <si>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</si>
  <si>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</si>
  <si>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</si>
  <si>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</si>
  <si>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</si>
  <si>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</si>
  <si>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</si>
  <si>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</si>
  <si>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</si>
  <si>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</si>
  <si>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</si>
  <si>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</si>
  <si>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</si>
  <si>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</si>
  <si>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</si>
  <si>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</si>
  <si>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</si>
  <si>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</si>
  <si>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</si>
  <si>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</si>
  <si>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</si>
  <si>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</si>
  <si>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</si>
  <si>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</si>
  <si>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</si>
  <si>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</si>
  <si>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</si>
  <si>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</si>
  <si>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</si>
  <si>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伊勢原市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</si>
  <si>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</si>
  <si>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</si>
  <si>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</si>
  <si>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</si>
  <si>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</si>
  <si>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</si>
  <si>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</si>
  <si>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</si>
  <si>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</si>
  <si>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</si>
  <si>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</si>
  <si>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</si>
  <si>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</si>
  <si>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</si>
  <si>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</si>
  <si>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</si>
  <si>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</si>
  <si>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</si>
  <si>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</si>
  <si>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</si>
  <si>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</si>
  <si>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</si>
  <si>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</si>
  <si>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</si>
  <si>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</si>
  <si>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</si>
  <si>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</si>
  <si>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</si>
  <si>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</si>
  <si>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</si>
  <si>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</si>
  <si>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</si>
  <si>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</si>
  <si>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</si>
  <si>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</si>
  <si>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</si>
  <si>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</si>
  <si>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</si>
  <si>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</si>
  <si>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</si>
  <si>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</si>
  <si>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</si>
  <si>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</si>
  <si>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</si>
  <si>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</si>
  <si>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</si>
  <si>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</si>
  <si>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</si>
  <si>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</si>
  <si>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</si>
  <si>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</si>
  <si>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</si>
  <si>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</si>
  <si>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</si>
  <si>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</si>
  <si>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</si>
  <si>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</si>
  <si>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</si>
  <si>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</si>
  <si>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</si>
  <si>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</si>
  <si>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</si>
  <si>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</si>
  <si>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</si>
  <si>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</si>
  <si>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</si>
  <si>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</si>
  <si>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</si>
  <si>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</si>
  <si>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</si>
  <si>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</si>
  <si>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</si>
  <si>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</si>
  <si>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</si>
  <si>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</si>
  <si>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</si>
  <si>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</si>
  <si>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</si>
  <si>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</si>
  <si>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</si>
  <si>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</si>
  <si>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</si>
  <si>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</si>
  <si>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</si>
  <si>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</si>
  <si>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</si>
  <si>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</si>
  <si>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</si>
  <si>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</si>
  <si>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</si>
  <si>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</si>
  <si>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</si>
  <si>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</si>
  <si>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</si>
  <si>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</si>
  <si>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</si>
  <si>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</si>
  <si>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</si>
  <si>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</si>
  <si>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</si>
  <si>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</si>
  <si>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</si>
  <si>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</si>
  <si>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</si>
  <si>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</si>
  <si>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</si>
  <si>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</si>
  <si>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</si>
  <si>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</si>
  <si>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</si>
  <si>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</si>
  <si>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神奈川県伊勢原市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</si>
  <si>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</si>
  <si>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</si>
  <si>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</si>
  <si>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</si>
  <si>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</si>
  <si>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</si>
  <si>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</si>
  <si>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</si>
  <si>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</si>
  <si>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</si>
  <si>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</si>
  <si>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</si>
  <si>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</si>
  <si>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</si>
  <si>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</si>
  <si>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</si>
  <si>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</si>
  <si>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</si>
  <si>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</si>
  <si>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</si>
  <si>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</si>
  <si>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</si>
  <si>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</si>
  <si>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</si>
  <si>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</si>
  <si>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</si>
  <si>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</si>
  <si>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</si>
  <si>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</si>
  <si>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</si>
  <si>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</si>
  <si>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</si>
  <si>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</si>
  <si>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</si>
  <si>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</si>
  <si>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</si>
  <si>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</si>
  <si>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</si>
  <si>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</si>
  <si>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</si>
  <si>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</si>
  <si>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</si>
  <si>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</si>
  <si>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</si>
  <si>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</si>
  <si>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</si>
  <si>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</si>
  <si>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</si>
  <si>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</si>
  <si>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</si>
  <si>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</si>
  <si>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</si>
  <si>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</si>
  <si>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</si>
  <si>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</si>
  <si>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</si>
  <si>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</si>
  <si>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</si>
  <si>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</si>
  <si>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</si>
  <si>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</si>
  <si>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</si>
  <si>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</si>
  <si>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</si>
  <si>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</si>
  <si>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</si>
  <si>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</si>
  <si>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</si>
  <si>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</si>
  <si>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</si>
  <si>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</si>
  <si>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</si>
  <si>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</si>
  <si>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</si>
  <si>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</si>
  <si>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</si>
  <si>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</si>
  <si>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</si>
  <si>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</si>
  <si>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</si>
  <si>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</si>
  <si>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</si>
  <si>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</si>
  <si>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</si>
  <si>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</si>
  <si>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</si>
  <si>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</si>
  <si>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</si>
  <si>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</si>
  <si>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</si>
  <si>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</si>
  <si>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</si>
  <si>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</si>
  <si>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</si>
  <si>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</si>
  <si>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</si>
  <si>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</si>
  <si>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</si>
  <si>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</si>
  <si>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</si>
  <si>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</si>
  <si>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</si>
  <si>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</si>
  <si>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</si>
  <si>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</si>
  <si>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</si>
  <si>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</si>
  <si>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</si>
  <si>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</si>
  <si>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</si>
  <si>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</si>
  <si>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</si>
  <si>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</si>
  <si>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</si>
  <si>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</si>
  <si>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</si>
  <si>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</si>
  <si>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</si>
  <si>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</si>
  <si>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</si>
  <si>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</si>
  <si>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</si>
  <si>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</si>
  <si>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</si>
  <si>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</si>
  <si>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</si>
  <si>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</si>
  <si>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</si>
  <si>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</si>
  <si>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</si>
  <si>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</si>
  <si>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</si>
  <si>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</si>
  <si>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</si>
  <si>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</si>
  <si>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</si>
  <si>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</si>
  <si>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</si>
  <si>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</si>
  <si>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</si>
  <si>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</si>
  <si>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</si>
  <si>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</si>
  <si>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</si>
  <si>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</si>
  <si>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</si>
  <si>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</si>
  <si>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神奈川県伊勢原市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</si>
  <si>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</si>
  <si>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</si>
  <si>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</si>
  <si>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</si>
  <si>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</si>
  <si>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</si>
  <si>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</si>
  <si>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</si>
  <si>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</si>
  <si>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</si>
  <si>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</si>
  <si>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</si>
  <si>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</si>
  <si>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</si>
  <si>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</si>
  <si>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</si>
  <si>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</si>
  <si>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</si>
  <si>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</si>
  <si>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</si>
  <si>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</si>
  <si>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</si>
  <si>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</si>
  <si>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</si>
  <si>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</si>
  <si>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</si>
  <si>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</si>
  <si>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</si>
  <si>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</si>
  <si>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</si>
  <si>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</si>
  <si>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</si>
  <si>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</si>
  <si>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</si>
  <si>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</si>
  <si>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</si>
  <si>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</si>
  <si>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</si>
  <si>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</si>
  <si>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</si>
  <si>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</si>
  <si>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</si>
  <si>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</si>
  <si>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</si>
  <si>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</si>
  <si>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</si>
  <si>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</si>
  <si>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</si>
  <si>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</si>
  <si>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</si>
  <si>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</si>
  <si>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</si>
  <si>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</si>
  <si>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</si>
  <si>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</si>
  <si>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</si>
  <si>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</si>
  <si>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</si>
  <si>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</si>
  <si>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</si>
  <si>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</si>
  <si>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</si>
  <si>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</si>
  <si>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</si>
  <si>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</si>
  <si>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</si>
  <si>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</si>
  <si>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</si>
  <si>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</si>
  <si>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</si>
  <si>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</si>
  <si>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</si>
  <si>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</si>
  <si>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</si>
  <si>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</si>
  <si>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</si>
  <si>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</si>
  <si>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</si>
  <si>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</si>
  <si>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</si>
  <si>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</si>
  <si>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</si>
  <si>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</si>
  <si>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</si>
  <si>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</si>
  <si>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</si>
  <si>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</si>
  <si>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</si>
  <si>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</si>
  <si>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</si>
  <si>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</si>
  <si>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</si>
  <si>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</si>
  <si>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</si>
  <si>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</si>
  <si>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</si>
  <si>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国民健康保険事業特別会計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</si>
  <si>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</si>
  <si>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</si>
  <si>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</si>
  <si>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</si>
  <si>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</si>
  <si>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</si>
  <si>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</si>
  <si>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</si>
  <si>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</si>
  <si>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</si>
  <si>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</si>
  <si>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</si>
  <si>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</si>
  <si>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</si>
  <si>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</si>
  <si>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</si>
  <si>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</si>
  <si>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</si>
  <si>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</si>
  <si>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</si>
  <si>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</si>
  <si>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</si>
  <si>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</si>
  <si>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</si>
  <si>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</si>
  <si>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</si>
  <si>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</si>
  <si>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</si>
  <si>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</si>
  <si>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</si>
  <si>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</si>
  <si>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</si>
  <si>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</si>
  <si>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</si>
  <si>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</si>
  <si>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</si>
  <si>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</si>
  <si>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</si>
  <si>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</si>
  <si>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</si>
  <si>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</si>
  <si>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</si>
  <si>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</si>
  <si>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</si>
  <si>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</si>
  <si>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</si>
  <si>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</si>
  <si>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</si>
  <si>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</si>
  <si>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</si>
  <si>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</si>
  <si>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</si>
  <si>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</si>
  <si>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</si>
  <si>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</si>
  <si>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</si>
  <si>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</si>
  <si>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</si>
  <si>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</si>
  <si>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</si>
  <si>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</si>
  <si>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</si>
  <si>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</si>
  <si>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</si>
  <si>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</si>
  <si>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</si>
  <si>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</si>
  <si>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</si>
  <si>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</si>
  <si>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</si>
  <si>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</si>
  <si>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</si>
  <si>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</si>
  <si>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</si>
  <si>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</si>
  <si>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</si>
  <si>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</si>
  <si>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</si>
  <si>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</si>
  <si>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</si>
  <si>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0.47</t>
  </si>
  <si>
    <t>一般会計</t>
  </si>
  <si>
    <t>国民健康保険事業特別会計</t>
  </si>
  <si>
    <t>介護保険事業特別会計</t>
  </si>
  <si>
    <t>下水道事業特別会計</t>
  </si>
  <si>
    <t>後期高齢者医療事業特別会計</t>
  </si>
  <si>
    <t>用地取得事業特別会計</t>
  </si>
  <si>
    <t>その他会計（赤字）</t>
  </si>
  <si>
    <t>その他会計（黒字）</t>
  </si>
  <si>
    <t>-</t>
    <phoneticPr fontId="2"/>
  </si>
  <si>
    <t>法非適用企業</t>
    <phoneticPr fontId="5"/>
  </si>
  <si>
    <t>秦野市伊勢原市環境衛生組合</t>
    <rPh sb="0" eb="3">
      <t>ハダノシ</t>
    </rPh>
    <rPh sb="3" eb="7">
      <t>イセハラシ</t>
    </rPh>
    <rPh sb="7" eb="9">
      <t>カンキョウ</t>
    </rPh>
    <rPh sb="9" eb="11">
      <t>エイセイ</t>
    </rPh>
    <rPh sb="11" eb="13">
      <t>クミアイ</t>
    </rPh>
    <phoneticPr fontId="2"/>
  </si>
  <si>
    <t>金目川水害予防組合</t>
    <rPh sb="0" eb="2">
      <t>カナメ</t>
    </rPh>
    <rPh sb="2" eb="3">
      <t>カワ</t>
    </rPh>
    <rPh sb="3" eb="5">
      <t>スイガイ</t>
    </rPh>
    <rPh sb="5" eb="7">
      <t>ヨボウ</t>
    </rPh>
    <rPh sb="7" eb="9">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</si>
  <si>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</si>
  <si>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</si>
  <si>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</si>
  <si>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t>
    <phoneticPr fontId="2"/>
  </si>
  <si>
    <t>伊勢原市土地開発公社</t>
    <rPh sb="0" eb="4">
      <t>イセハラシ</t>
    </rPh>
    <rPh sb="4" eb="6">
      <t>トチ</t>
    </rPh>
    <rPh sb="6" eb="8">
      <t>カイハツ</t>
    </rPh>
    <rPh sb="8" eb="10">
      <t>コウシャ</t>
    </rPh>
    <phoneticPr fontId="2"/>
  </si>
  <si>
    <t>（一財）伊勢原市事業公社</t>
    <rPh sb="1" eb="2">
      <t>イチ</t>
    </rPh>
    <rPh sb="2" eb="3">
      <t>ザイ</t>
    </rPh>
    <rPh sb="4" eb="8">
      <t>イセハラシ</t>
    </rPh>
    <rPh sb="8" eb="10">
      <t>ジギョウ</t>
    </rPh>
    <rPh sb="10" eb="12">
      <t>コウシャ</t>
    </rPh>
    <phoneticPr fontId="2"/>
  </si>
  <si>
    <t>（公財）伊勢原市みどりのまち振興財団</t>
    <rPh sb="1" eb="2">
      <t>コウ</t>
    </rPh>
    <rPh sb="2" eb="3">
      <t>ザイ</t>
    </rPh>
    <rPh sb="4" eb="8">
      <t>イセハラシ</t>
    </rPh>
    <rPh sb="14" eb="16">
      <t>シンコウ</t>
    </rPh>
    <rPh sb="16" eb="18">
      <t>ザイダン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</si>
  <si>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</si>
  <si>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</si>
  <si>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</si>
  <si>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</si>
  <si>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</si>
  <si>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</si>
  <si>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</si>
  <si>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</si>
  <si>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</si>
  <si>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</si>
  <si>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</si>
  <si>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</si>
  <si>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減少傾向であるとともに類似団体平均と比べて低い水準で推移してきたが、平成27年度に上昇に転じた。一方、将来負担比率は、減少傾向にあるものの類似団体平均と比べると高い水準にある。実質公債費比率は、土地開発公社経営健全化計画に基づく用地取得費の償還開始や、事業公社経営健全化計画（H24～H37）に基づく、長期債務の解消に取り組みにより、増加傾向にある。比率の上昇が考えられるため、今後も公社の適正な運用に努めるとともに、新規市債発行を可能な限り抑制し、元利償還金の圧縮に努める。</t>
    <rPh sb="1" eb="3">
      <t>ジッシツ</t>
    </rPh>
    <rPh sb="3" eb="6">
      <t>コウサイヒ</t>
    </rPh>
    <rPh sb="6" eb="8">
      <t>ヒリツ</t>
    </rPh>
    <rPh sb="10" eb="12">
      <t>ゲンショウ</t>
    </rPh>
    <rPh sb="12" eb="14">
      <t>ケイコウ</t>
    </rPh>
    <rPh sb="21" eb="23">
      <t>ルイジ</t>
    </rPh>
    <rPh sb="23" eb="25">
      <t>ダンタイ</t>
    </rPh>
    <rPh sb="25" eb="27">
      <t>ヘイキン</t>
    </rPh>
    <rPh sb="28" eb="29">
      <t>クラ</t>
    </rPh>
    <rPh sb="31" eb="32">
      <t>ヒク</t>
    </rPh>
    <rPh sb="33" eb="35">
      <t>スイジュン</t>
    </rPh>
    <rPh sb="36" eb="38">
      <t>スイイ</t>
    </rPh>
    <rPh sb="44" eb="46">
      <t>ヘイセイ</t>
    </rPh>
    <rPh sb="48" eb="50">
      <t>ネンド</t>
    </rPh>
    <rPh sb="51" eb="53">
      <t>ジョウショウ</t>
    </rPh>
    <rPh sb="54" eb="55">
      <t>テン</t>
    </rPh>
    <rPh sb="58" eb="60">
      <t>イッポウ</t>
    </rPh>
    <rPh sb="61" eb="63">
      <t>ショウライ</t>
    </rPh>
    <rPh sb="63" eb="65">
      <t>フタン</t>
    </rPh>
    <rPh sb="65" eb="67">
      <t>ヒリツ</t>
    </rPh>
    <rPh sb="69" eb="71">
      <t>ゲンショウ</t>
    </rPh>
    <rPh sb="71" eb="73">
      <t>ケイコウ</t>
    </rPh>
    <rPh sb="79" eb="81">
      <t>ルイジ</t>
    </rPh>
    <rPh sb="81" eb="83">
      <t>ダンタイ</t>
    </rPh>
    <rPh sb="83" eb="85">
      <t>ヘイキン</t>
    </rPh>
    <rPh sb="86" eb="87">
      <t>クラ</t>
    </rPh>
    <rPh sb="90" eb="91">
      <t>タカ</t>
    </rPh>
    <rPh sb="92" eb="94">
      <t>スイジュン</t>
    </rPh>
    <rPh sb="98" eb="100">
      <t>ジッシツ</t>
    </rPh>
    <rPh sb="100" eb="103">
      <t>コウサイヒ</t>
    </rPh>
    <rPh sb="103" eb="105">
      <t>ヒリツ</t>
    </rPh>
    <rPh sb="185" eb="187">
      <t>ヒリツ</t>
    </rPh>
    <rPh sb="188" eb="190">
      <t>ジョウショウ</t>
    </rPh>
    <rPh sb="191" eb="192">
      <t>カンガ</t>
    </rPh>
    <phoneticPr fontId="5"/>
  </si>
  <si>
    <t>・将来負担比率が減少傾向にあるものの、類似団体と比べて高い水準にあり、有形固定資産減価償却率も高い水準にある。主な要因としては、昭和40年～50年代に建設された小中学校舎が多数あり、学校施設の有形固定資産減価償却率が71.4%となっていることなどがあげられる。公共施設等総合管理計画に基づき、今後、老朽化対策に積極的に取り組んで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</si>
</sst>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24191</c:v>
                </c:pt>
                <c:pt idx="1">
                  <c:v>22541</c:v>
                </c:pt>
                <c:pt idx="2">
                  <c:v>19616</c:v>
                </c:pt>
                <c:pt idx="3">
                  <c:v>21060</c:v>
                </c:pt>
                <c:pt idx="4">
                  <c:v>23537</c:v>
                </c:pt>
              </c:numCache>
            </c:numRef>
          </c:val>
          <c:smooth val="0"/>
        </c:ser>
        <c:dLbls>
          <c:showLegendKey val="0"/>
          <c:showVal val="0"/>
          <c:showCatName val="0"/>
          <c:showSerName val="0"/>
          <c:showPercent val="0"/>
          <c:showBubbleSize val="0"/>
        </c:dLbls>
        <c:marker val="1"/>
        <c:smooth val="0"/>
        <c:axId val="230030336"/>
        <c:axId val="381800392"/>
      </c:lineChart>
      <c:catAx>
        <c:axId val="230030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1800392"/>
        <c:crosses val="autoZero"/>
        <c:auto val="1"/>
        <c:lblAlgn val="ctr"/>
        <c:lblOffset val="100"/>
        <c:tickLblSkip val="1"/>
        <c:tickMarkSkip val="1"/>
        <c:noMultiLvlLbl val="0"/>
      </c:catAx>
      <c:valAx>
        <c:axId val="3818003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030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4.1500000000000004</c:v>
                </c:pt>
                <c:pt idx="1">
                  <c:v>4.47</c:v>
                </c:pt>
                <c:pt idx="2">
                  <c:v>5.0599999999999996</c:v>
                </c:pt>
                <c:pt idx="3">
                  <c:v>5.15</c:v>
                </c:pt>
                <c:pt idx="4">
                  <c:v>5.38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0.31</c:v>
                </c:pt>
                <c:pt idx="1">
                  <c:v>2.73</c:v>
                </c:pt>
                <c:pt idx="2">
                  <c:v>3.98</c:v>
                </c:pt>
                <c:pt idx="3">
                  <c:v>4.45</c:v>
                </c:pt>
                <c:pt idx="4">
                  <c:v>6.58</c:v>
                </c:pt>
              </c:numCache>
            </c:numRef>
          </c:val>
        </c:ser>
        <c:dLbls>
          <c:showLegendKey val="0"/>
          <c:showVal val="0"/>
          <c:showCatName val="0"/>
          <c:showSerName val="0"/>
          <c:showPercent val="0"/>
          <c:showBubbleSize val="0"/>
        </c:dLbls>
        <c:gapWidth val="250"/>
        <c:overlap val="100"/>
        <c:axId val="380745088"/>
        <c:axId val="379685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-0.47</c:v>
                </c:pt>
                <c:pt idx="1">
                  <c:v>2.77</c:v>
                </c:pt>
                <c:pt idx="2">
                  <c:v>1.98</c:v>
                </c:pt>
                <c:pt idx="3">
                  <c:v>0.47</c:v>
                </c:pt>
                <c:pt idx="4">
                  <c:v>2.48</c:v>
                </c:pt>
              </c:numCache>
            </c:numRef>
          </c:val>
          <c:smooth val="0"/>
        </c:ser>
        <c:dLbls>
          <c:showLegendKey val="0"/>
          <c:showVal val="0"/>
          <c:showCatName val="0"/>
          <c:showSerName val="0"/>
          <c:showPercent val="0"/>
          <c:showBubbleSize val="0"/>
        </c:dLbls>
        <c:marker val="1"/>
        <c:smooth val="0"/>
        <c:axId val="380745088"/>
        <c:axId val="379685816"/>
      </c:lineChart>
      <c:catAx>
        <c:axId val="38074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9685816"/>
        <c:crosses val="autoZero"/>
        <c:auto val="1"/>
        <c:lblAlgn val="ctr"/>
        <c:lblOffset val="100"/>
        <c:tickLblSkip val="1"/>
        <c:tickMarkSkip val="1"/>
        <c:noMultiLvlLbl val="0"/>
      </c:catAx>
      <c:valAx>
        <c:axId val="379685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74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0.01</c:v>
                </c:pt>
                <c:pt idx="4">
                  <c:v>#N/A</c:v>
                </c:pt>
                <c:pt idx="5">
                  <c:v>0.01</c:v>
                </c:pt>
                <c:pt idx="6">
                  <c:v>#N/A</c:v>
                </c:pt>
                <c:pt idx="7">
                  <c:v>0.01</c:v>
                </c:pt>
                <c:pt idx="8">
                  <c:v>#N/A</c:v>
                </c:pt>
                <c:pt idx="9">
                  <c:v>0.04</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0.49</c:v>
                </c:pt>
                <c:pt idx="2">
                  <c:v>#N/A</c:v>
                </c:pt>
                <c:pt idx="3">
                  <c:v>0.52</c:v>
                </c:pt>
                <c:pt idx="4">
                  <c:v>#N/A</c:v>
                </c:pt>
                <c:pt idx="5">
                  <c:v>0.3</c:v>
                </c:pt>
                <c:pt idx="6">
                  <c:v>#N/A</c:v>
                </c:pt>
                <c:pt idx="7">
                  <c:v>0.34</c:v>
                </c:pt>
                <c:pt idx="8">
                  <c:v>#N/A</c:v>
                </c:pt>
                <c:pt idx="9">
                  <c:v>0.71</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0.13</c:v>
                </c:pt>
                <c:pt idx="2">
                  <c:v>#N/A</c:v>
                </c:pt>
                <c:pt idx="3">
                  <c:v>0.78</c:v>
                </c:pt>
                <c:pt idx="4">
                  <c:v>#N/A</c:v>
                </c:pt>
                <c:pt idx="5">
                  <c:v>0.89</c:v>
                </c:pt>
                <c:pt idx="6">
                  <c:v>#N/A</c:v>
                </c:pt>
                <c:pt idx="7">
                  <c:v>1.31</c:v>
                </c:pt>
                <c:pt idx="8">
                  <c:v>#N/A</c:v>
                </c:pt>
                <c:pt idx="9">
                  <c:v>1.38</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2.08</c:v>
                </c:pt>
                <c:pt idx="2">
                  <c:v>#N/A</c:v>
                </c:pt>
                <c:pt idx="3">
                  <c:v>1.67</c:v>
                </c:pt>
                <c:pt idx="4">
                  <c:v>#N/A</c:v>
                </c:pt>
                <c:pt idx="5">
                  <c:v>1.8</c:v>
                </c:pt>
                <c:pt idx="6">
                  <c:v>#N/A</c:v>
                </c:pt>
                <c:pt idx="7">
                  <c:v>1.99</c:v>
                </c:pt>
                <c:pt idx="8">
                  <c:v>#N/A</c:v>
                </c:pt>
                <c:pt idx="9">
                  <c:v>2.76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4.1500000000000004</c:v>
                </c:pt>
                <c:pt idx="2">
                  <c:v>#N/A</c:v>
                </c:pt>
                <c:pt idx="3">
                  <c:v>4.46</c:v>
                </c:pt>
                <c:pt idx="4">
                  <c:v>#N/A</c:v>
                </c:pt>
                <c:pt idx="5">
                  <c:v>5.05</c:v>
                </c:pt>
                <c:pt idx="6">
                  <c:v>#N/A</c:v>
                </c:pt>
                <c:pt idx="7">
                  <c:v>5.15</c:v>
                </c:pt>
                <c:pt idx="8">
                  <c:v>#N/A</c:v>
                </c:pt>
                <c:pt idx="9">
                  <c:v>5.37</c:v>
                </c:pt>
              </c:numCache>
            </c:numRef>
          </c:val>
        </c:ser>
        <c:dLbls>
          <c:showLegendKey val="0"/>
          <c:showVal val="0"/>
          <c:showCatName val="0"/>
          <c:showSerName val="0"/>
          <c:showPercent val="0"/>
          <c:showBubbleSize val="0"/>
        </c:dLbls>
        <c:gapWidth val="150"/>
        <c:overlap val="100"/>
        <c:axId val="388850128"/>
        <c:axId val="383938328"/>
      </c:barChart>
      <c:catAx>
        <c:axId val="38885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3938328"/>
        <c:crosses val="autoZero"/>
        <c:auto val="1"/>
        <c:lblAlgn val="ctr"/>
        <c:lblOffset val="100"/>
        <c:tickLblSkip val="1"/>
        <c:tickMarkSkip val="1"/>
        <c:noMultiLvlLbl val="0"/>
      </c:catAx>
      <c:valAx>
        <c:axId val="383938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850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2827</c:v>
                </c:pt>
                <c:pt idx="5">
                  <c:v>2872</c:v>
                </c:pt>
                <c:pt idx="8">
                  <c:v>2955</c:v>
                </c:pt>
                <c:pt idx="11">
                  <c:v>3043</c:v>
                </c:pt>
                <c:pt idx="14">
                  <c:v>2868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8</c:v>
                </c:pt>
                <c:pt idx="3">
                  <c:v>7</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244</c:v>
                </c:pt>
                <c:pt idx="3">
                  <c:v>141</c:v>
                </c:pt>
                <c:pt idx="6">
                  <c:v>139</c:v>
                </c:pt>
                <c:pt idx="9">
                  <c:v>243</c:v>
                </c:pt>
                <c:pt idx="12">
                  <c:v>420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38</c:v>
                </c:pt>
                <c:pt idx="3">
                  <c:v>46</c:v>
                </c:pt>
                <c:pt idx="6">
                  <c:v>17</c:v>
                </c:pt>
                <c:pt idx="9">
                  <c:v>22</c:v>
                </c:pt>
                <c:pt idx="12">
                  <c:v>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919</c:v>
                </c:pt>
                <c:pt idx="3">
                  <c:v>920</c:v>
                </c:pt>
                <c:pt idx="6">
                  <c:v>948</c:v>
                </c:pt>
                <c:pt idx="9">
                  <c:v>895</c:v>
                </c:pt>
                <c:pt idx="12">
                  <c:v>899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2604</c:v>
                </c:pt>
                <c:pt idx="3">
                  <c:v>2571</c:v>
                </c:pt>
                <c:pt idx="6">
                  <c:v>2683</c:v>
                </c:pt>
                <c:pt idx="9">
                  <c:v>2657</c:v>
                </c:pt>
                <c:pt idx="12">
                  <c:v>2637</c:v>
                </c:pt>
              </c:numCache>
            </c:numRef>
          </c:val>
        </c:ser>
        <c:dLbls>
          <c:showLegendKey val="0"/>
          <c:showVal val="0"/>
          <c:showCatName val="0"/>
          <c:showSerName val="0"/>
          <c:showPercent val="0"/>
          <c:showBubbleSize val="0"/>
        </c:dLbls>
        <c:gapWidth val="100"/>
        <c:overlap val="100"/>
        <c:axId val="384385208"/>
        <c:axId val="381512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986</c:v>
                </c:pt>
                <c:pt idx="2">
                  <c:v>#N/A</c:v>
                </c:pt>
                <c:pt idx="3">
                  <c:v>#N/A</c:v>
                </c:pt>
                <c:pt idx="4">
                  <c:v>813</c:v>
                </c:pt>
                <c:pt idx="5">
                  <c:v>#N/A</c:v>
                </c:pt>
                <c:pt idx="6">
                  <c:v>#N/A</c:v>
                </c:pt>
                <c:pt idx="7">
                  <c:v>833</c:v>
                </c:pt>
                <c:pt idx="8">
                  <c:v>#N/A</c:v>
                </c:pt>
                <c:pt idx="9">
                  <c:v>#N/A</c:v>
                </c:pt>
                <c:pt idx="10">
                  <c:v>774</c:v>
                </c:pt>
                <c:pt idx="11">
                  <c:v>#N/A</c:v>
                </c:pt>
                <c:pt idx="12">
                  <c:v>#N/A</c:v>
                </c:pt>
                <c:pt idx="13">
                  <c:v>1123</c:v>
                </c:pt>
                <c:pt idx="14">
                  <c:v>#N/A</c:v>
                </c:pt>
              </c:numCache>
            </c:numRef>
          </c:val>
          <c:smooth val="0"/>
        </c:ser>
        <c:dLbls>
          <c:showLegendKey val="0"/>
          <c:showVal val="0"/>
          <c:showCatName val="0"/>
          <c:showSerName val="0"/>
          <c:showPercent val="0"/>
          <c:showBubbleSize val="0"/>
        </c:dLbls>
        <c:marker val="1"/>
        <c:smooth val="0"/>
        <c:axId val="384385208"/>
        <c:axId val="381512520"/>
      </c:lineChart>
      <c:catAx>
        <c:axId val="38438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1512520"/>
        <c:crosses val="autoZero"/>
        <c:auto val="1"/>
        <c:lblAlgn val="ctr"/>
        <c:lblOffset val="100"/>
        <c:tickLblSkip val="1"/>
        <c:tickMarkSkip val="1"/>
        <c:noMultiLvlLbl val="0"/>
      </c:catAx>
      <c:valAx>
        <c:axId val="381512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385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26357</c:v>
                </c:pt>
                <c:pt idx="5">
                  <c:v>26921</c:v>
                </c:pt>
                <c:pt idx="8">
                  <c:v>26916</c:v>
                </c:pt>
                <c:pt idx="11">
                  <c:v>26692</c:v>
                </c:pt>
                <c:pt idx="14">
                  <c:v>26246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6267</c:v>
                </c:pt>
                <c:pt idx="5">
                  <c:v>6247</c:v>
                </c:pt>
                <c:pt idx="8">
                  <c:v>6002</c:v>
                </c:pt>
                <c:pt idx="11">
                  <c:v>5682</c:v>
                </c:pt>
                <c:pt idx="14">
                  <c:v>5723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917</c:v>
                </c:pt>
                <c:pt idx="5">
                  <c:v>1313</c:v>
                </c:pt>
                <c:pt idx="8">
                  <c:v>1741</c:v>
                </c:pt>
                <c:pt idx="11">
                  <c:v>1939</c:v>
                </c:pt>
                <c:pt idx="14">
                  <c:v>2275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1387</c:v>
                </c:pt>
                <c:pt idx="3">
                  <c:v>1245</c:v>
                </c:pt>
                <c:pt idx="6">
                  <c:v>382</c:v>
                </c:pt>
                <c:pt idx="9">
                  <c:v>347</c:v>
                </c:pt>
                <c:pt idx="12">
                  <c:v>312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5085</c:v>
                </c:pt>
                <c:pt idx="3">
                  <c:v>4942</c:v>
                </c:pt>
                <c:pt idx="6">
                  <c:v>4416</c:v>
                </c:pt>
                <c:pt idx="9">
                  <c:v>3713</c:v>
                </c:pt>
                <c:pt idx="12">
                  <c:v>3647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1070</c:v>
                </c:pt>
                <c:pt idx="3">
                  <c:v>2190</c:v>
                </c:pt>
                <c:pt idx="6">
                  <c:v>2184</c:v>
                </c:pt>
                <c:pt idx="9">
                  <c:v>2163</c:v>
                </c:pt>
                <c:pt idx="12">
                  <c:v>2141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12207</c:v>
                </c:pt>
                <c:pt idx="3">
                  <c:v>12384</c:v>
                </c:pt>
                <c:pt idx="6">
                  <c:v>12274</c:v>
                </c:pt>
                <c:pt idx="9">
                  <c:v>11875</c:v>
                </c:pt>
                <c:pt idx="12">
                  <c:v>11743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8705</c:v>
                </c:pt>
                <c:pt idx="3">
                  <c:v>7264</c:v>
                </c:pt>
                <c:pt idx="6">
                  <c:v>6992</c:v>
                </c:pt>
                <c:pt idx="9">
                  <c:v>6638</c:v>
                </c:pt>
                <c:pt idx="12">
                  <c:v>6203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26237</c:v>
                </c:pt>
                <c:pt idx="3">
                  <c:v>27325</c:v>
                </c:pt>
                <c:pt idx="6">
                  <c:v>27085</c:v>
                </c:pt>
                <c:pt idx="9">
                  <c:v>27043</c:v>
                </c:pt>
                <c:pt idx="12">
                  <c:v>26620</c:v>
                </c:pt>
              </c:numCache>
            </c:numRef>
          </c:val>
        </c:ser>
        <c:dLbls>
          <c:showLegendKey val="0"/>
          <c:showVal val="0"/>
          <c:showCatName val="0"/>
          <c:showSerName val="0"/>
          <c:showPercent val="0"/>
          <c:showBubbleSize val="0"/>
        </c:dLbls>
        <c:gapWidth val="100"/>
        <c:overlap val="100"/>
        <c:axId val="380721208"/>
        <c:axId val="384375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21150</c:v>
                </c:pt>
                <c:pt idx="2">
                  <c:v>#N/A</c:v>
                </c:pt>
                <c:pt idx="3">
                  <c:v>#N/A</c:v>
                </c:pt>
                <c:pt idx="4">
                  <c:v>20870</c:v>
                </c:pt>
                <c:pt idx="5">
                  <c:v>#N/A</c:v>
                </c:pt>
                <c:pt idx="6">
                  <c:v>#N/A</c:v>
                </c:pt>
                <c:pt idx="7">
                  <c:v>18674</c:v>
                </c:pt>
                <c:pt idx="8">
                  <c:v>#N/A</c:v>
                </c:pt>
                <c:pt idx="9">
                  <c:v>#N/A</c:v>
                </c:pt>
                <c:pt idx="10">
                  <c:v>17465</c:v>
                </c:pt>
                <c:pt idx="11">
                  <c:v>#N/A</c:v>
                </c:pt>
                <c:pt idx="12">
                  <c:v>#N/A</c:v>
                </c:pt>
                <c:pt idx="13">
                  <c:v>16422</c:v>
                </c:pt>
                <c:pt idx="14">
                  <c:v>#N/A</c:v>
                </c:pt>
              </c:numCache>
            </c:numRef>
          </c:val>
          <c:smooth val="0"/>
        </c:ser>
        <c:dLbls>
          <c:showLegendKey val="0"/>
          <c:showVal val="0"/>
          <c:showCatName val="0"/>
          <c:showSerName val="0"/>
          <c:showPercent val="0"/>
          <c:showBubbleSize val="0"/>
        </c:dLbls>
        <c:marker val="1"/>
        <c:smooth val="0"/>
        <c:axId val="380721208"/>
        <c:axId val="384375584"/>
      </c:lineChart>
      <c:catAx>
        <c:axId val="380721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4375584"/>
        <c:crosses val="autoZero"/>
        <c:auto val="1"/>
        <c:lblAlgn val="ctr"/>
        <c:lblOffset val="100"/>
        <c:tickLblSkip val="1"/>
        <c:tickMarkSkip val="1"/>
        <c:noMultiLvlLbl val="0"/>
      </c:catAx>
      <c:valAx>
        <c:axId val="38437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721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{2826C27C-090A-4393-8F71-89B6DD3D8934}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{882CB6F2-CC10-4FEB-8587-37DD7D48F78A}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{F4B5BB47-F955-42B3-BD4F-D9C55088A3B9}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{C8D916C7-3DA9-420D-A91C-C03813E67464}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{F7CD6132-ECD0-47CB-8694-EE9C53F00639}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62.8</c:v>
                </c:pt>
              </c:numCache>
            </c:numRef>
          </c:xVal>
          <c:yVal>
            <c:numRef>
              <c:f>公会計指標分析・財政指標組合せ分析表!$K$51:$O$51</c:f>
              <c:numCache>
                <c:formatCode>#,##0.0;"▲ "#,##0.0</c:formatCode>
                <c:ptCount val="5"/>
                <c:pt idx="4">
                  <c:v>98.6</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{98E0C02A-7D18-41B8-9DBF-F8C20DAD7756}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{19F52A56-00B2-474D-B6A2-B46F545C772D}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{6885234F-D84A-4E4C-97DE-59FF184F3474}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{60F1EA85-4D95-445B-B7D4-03EE47109A55}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{E1B02DA7-92DF-4B3C-9CDC-C03CA2A6B83C}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59.9</c:v>
                </c:pt>
              </c:numCache>
            </c:numRef>
          </c:xVal>
          <c:yVal>
            <c:numRef>
              <c:f>公会計指標分析・財政指標組合せ分析表!$K$55:$O$55</c:f>
              <c:numCache>
                <c:formatCode>#,##0.0;"▲ "#,##0.0</c:formatCode>
                <c:ptCount val="5"/>
                <c:pt idx="4">
                  <c:v>17.8</c:v>
                </c:pt>
              </c:numCache>
            </c:numRef>
          </c:yVal>
          <c:smooth val="0"/>
        </c:ser>
        <c:dLbls>
          <c:showLegendKey val="0"/>
          <c:showVal val="0"/>
          <c:showCatName val="0"/>
          <c:showSerName val="0"/>
          <c:showPercent val="0"/>
          <c:showBubbleSize val="0"/>
        </c:dLbls>
        <c:axId val="230527192"/>
        <c:axId val="382126352"/>
      </c:scatterChart>
      <c:valAx>
        <c:axId val="230527192"/>
        <c:scaling>
          <c:orientation val="minMax"/>
          <c:max val="63.1"/>
          <c:min val="59.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2126352"/>
        <c:crosses val="autoZero"/>
        <c:crossBetween val="midCat"/>
      </c:valAx>
      <c:valAx>
        <c:axId val="382126352"/>
        <c:scaling>
          <c:orientation val="minMax"/>
          <c:max val="11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0527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544229850885569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{8CAECAAF-1CAC-4D96-884D-B9F7FB047BFF}</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3.6866694672741798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{3BCA2404-3321-4C1A-B216-F051BE9FCCC0}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{BC9EF789-B0B3-4EC7-9074-E868A4EAE3B8}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{6B71423E-0056-4CB9-91FF-F14AAE8A20A8}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{B8D409BE-ABED-4FFA-A9F7-B116B3C30A15}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5.7</c:v>
                </c:pt>
                <c:pt idx="1">
                  <c:v>5.6</c:v>
                </c:pt>
                <c:pt idx="2">
                  <c:v>5.3</c:v>
                </c:pt>
                <c:pt idx="3">
                  <c:v>4.9000000000000004</c:v>
                </c:pt>
                <c:pt idx="4">
                  <c:v>5.5</c:v>
                </c:pt>
              </c:numCache>
            </c:numRef>
          </c:xVal>
          <c:yVal>
            <c:numRef>
              <c:f>公会計指標分析・財政指標組合せ分析表!$K$73:$O$73</c:f>
              <c:numCache>
                <c:formatCode>#,##0.0;"▲ "#,##0.0</c:formatCode>
                <c:ptCount val="5"/>
                <c:pt idx="0">
                  <c:v>131.1</c:v>
                </c:pt>
                <c:pt idx="1">
                  <c:v>128.5</c:v>
                </c:pt>
                <c:pt idx="2">
                  <c:v>113</c:v>
                </c:pt>
                <c:pt idx="3">
                  <c:v>107.5</c:v>
                </c:pt>
                <c:pt idx="4">
                  <c:v>98.6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{95D0E798-DA54-43A1-BDE7-A161C0803527}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{8E877631-029F-42E5-93B0-DAD521ADF74B}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{F355C9A9-0F0D-421E-866E-BB61892CB011}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{0DAFFD80-F1FA-4203-83C9-727873D131C7}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{FE37EAF7-6E55-4AC3-A0DE-250205B26C38}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mooth val="0"/>
        </c:ser>
        <c:dLbls>
          <c:showLegendKey val="0"/>
          <c:showVal val="0"/>
          <c:showCatName val="0"/>
          <c:showSerName val="0"/>
          <c:showPercent val="0"/>
          <c:showBubbleSize val="0"/>
        </c:dLbls>
        <c:axId val="384321312"/>
        <c:axId val="384320920"/>
      </c:scatterChart>
      <c:valAx>
        <c:axId val="384321312"/>
        <c:scaling>
          <c:orientation val="minMax"/>
          <c:max val="9.6999999999999993"/>
          <c:min val="4.5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4320920"/>
        <c:crosses val="autoZero"/>
        <c:crossBetween val="midCat"/>
      </c:valAx>
      <c:valAx>
        <c:axId val="384320920"/>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43213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元利償還金</a:t>
          </a:r>
          <a:r>
            <a:rPr kumimoji="1" lang="en-US" altLang="ja-JP" sz="1300" baseline="0">
              <a:solidFill>
                <a:schemeClr val="dk1"/>
              </a:solidFill>
              <a:effectLst/>
              <a:latin typeface="+mn-lt"/>
              <a:ea typeface="+mn-ea"/>
              <a:cs typeface="+mn-cs"/>
            </a:rPr>
            <a:t>】</a:t>
          </a:r>
          <a:endParaRPr lang="ja-JP" altLang="ja-JP" sz="1300">
            <a:effectLst/>
          </a:endParaRPr>
        </a:p>
        <a:p>
          <a:r>
            <a:rPr kumimoji="1" lang="ja-JP" altLang="ja-JP" sz="1300" baseline="0">
              <a:solidFill>
                <a:schemeClr val="dk1"/>
              </a:solidFill>
              <a:effectLst/>
              <a:latin typeface="+mn-lt"/>
              <a:ea typeface="+mn-ea"/>
              <a:cs typeface="+mn-cs"/>
            </a:rPr>
            <a:t>　大規模建設事業や土地開発公社経営健全化計画に基づく用地取得費の償還開始等により増加傾向にある。今後も新規市債発行を可能な限り抑制し、元利償還金の圧縮に努める。</a:t>
          </a:r>
          <a:endParaRPr lang="ja-JP" altLang="ja-JP" sz="1300">
            <a:effectLst/>
          </a:endParaRPr>
        </a:p>
        <a:p>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債務負担行為に基づく支出額</a:t>
          </a:r>
          <a:r>
            <a:rPr kumimoji="1" lang="en-US" altLang="ja-JP" sz="1300" baseline="0">
              <a:solidFill>
                <a:schemeClr val="dk1"/>
              </a:solidFill>
              <a:effectLst/>
              <a:latin typeface="+mn-lt"/>
              <a:ea typeface="+mn-ea"/>
              <a:cs typeface="+mn-cs"/>
            </a:rPr>
            <a:t>】</a:t>
          </a:r>
          <a:endParaRPr lang="ja-JP" altLang="ja-JP" sz="1300">
            <a:effectLst/>
          </a:endParaRPr>
        </a:p>
        <a:p>
          <a:r>
            <a:rPr kumimoji="1" lang="ja-JP" altLang="ja-JP" sz="1300" baseline="0">
              <a:solidFill>
                <a:schemeClr val="dk1"/>
              </a:solidFill>
              <a:effectLst/>
              <a:latin typeface="+mn-lt"/>
              <a:ea typeface="+mn-ea"/>
              <a:cs typeface="+mn-cs"/>
            </a:rPr>
            <a:t>　土地開発公社経営健全化計画（</a:t>
          </a:r>
          <a:r>
            <a:rPr kumimoji="1" lang="en-US" altLang="ja-JP" sz="1300" baseline="0">
              <a:solidFill>
                <a:schemeClr val="dk1"/>
              </a:solidFill>
              <a:effectLst/>
              <a:latin typeface="+mn-lt"/>
              <a:ea typeface="+mn-ea"/>
              <a:cs typeface="+mn-cs"/>
            </a:rPr>
            <a:t>H20</a:t>
          </a:r>
          <a:r>
            <a:rPr kumimoji="1" lang="ja-JP" altLang="ja-JP" sz="1300" baseline="0">
              <a:solidFill>
                <a:schemeClr val="dk1"/>
              </a:solidFill>
              <a:effectLst/>
              <a:latin typeface="+mn-lt"/>
              <a:ea typeface="+mn-ea"/>
              <a:cs typeface="+mn-cs"/>
            </a:rPr>
            <a:t>～</a:t>
          </a:r>
          <a:r>
            <a:rPr kumimoji="1" lang="en-US" altLang="ja-JP" sz="1300" baseline="0">
              <a:solidFill>
                <a:schemeClr val="dk1"/>
              </a:solidFill>
              <a:effectLst/>
              <a:latin typeface="+mn-lt"/>
              <a:ea typeface="+mn-ea"/>
              <a:cs typeface="+mn-cs"/>
            </a:rPr>
            <a:t>H24</a:t>
          </a:r>
          <a:r>
            <a:rPr kumimoji="1" lang="ja-JP" altLang="ja-JP" sz="1300" baseline="0">
              <a:solidFill>
                <a:schemeClr val="dk1"/>
              </a:solidFill>
              <a:effectLst/>
              <a:latin typeface="+mn-lt"/>
              <a:ea typeface="+mn-ea"/>
              <a:cs typeface="+mn-cs"/>
            </a:rPr>
            <a:t>）と事業公社経営健全化計画（</a:t>
          </a:r>
          <a:r>
            <a:rPr kumimoji="1" lang="en-US" altLang="ja-JP" sz="1300" baseline="0">
              <a:solidFill>
                <a:schemeClr val="dk1"/>
              </a:solidFill>
              <a:effectLst/>
              <a:latin typeface="+mn-lt"/>
              <a:ea typeface="+mn-ea"/>
              <a:cs typeface="+mn-cs"/>
            </a:rPr>
            <a:t>H24</a:t>
          </a:r>
          <a:r>
            <a:rPr kumimoji="1" lang="ja-JP" altLang="ja-JP" sz="1300" baseline="0">
              <a:solidFill>
                <a:schemeClr val="dk1"/>
              </a:solidFill>
              <a:effectLst/>
              <a:latin typeface="+mn-lt"/>
              <a:ea typeface="+mn-ea"/>
              <a:cs typeface="+mn-cs"/>
            </a:rPr>
            <a:t>～</a:t>
          </a:r>
          <a:r>
            <a:rPr kumimoji="1" lang="en-US" altLang="ja-JP" sz="1300" baseline="0">
              <a:solidFill>
                <a:schemeClr val="dk1"/>
              </a:solidFill>
              <a:effectLst/>
              <a:latin typeface="+mn-lt"/>
              <a:ea typeface="+mn-ea"/>
              <a:cs typeface="+mn-cs"/>
            </a:rPr>
            <a:t>H37</a:t>
          </a:r>
          <a:r>
            <a:rPr kumimoji="1" lang="ja-JP" altLang="ja-JP" sz="1300" baseline="0">
              <a:solidFill>
                <a:schemeClr val="dk1"/>
              </a:solidFill>
              <a:effectLst/>
              <a:latin typeface="+mn-lt"/>
              <a:ea typeface="+mn-ea"/>
              <a:cs typeface="+mn-cs"/>
            </a:rPr>
            <a:t>）に基づき、長期債務の解消に取り組んでおり、増加傾向にある。公社の適正な運用に努めるとともに、着実に健全化を推進する。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組合等負担等見込額</a:t>
          </a:r>
          <a:r>
            <a:rPr kumimoji="1" lang="en-US" altLang="ja-JP" sz="1300" baseline="0">
              <a:solidFill>
                <a:schemeClr val="dk1"/>
              </a:solidFill>
              <a:effectLst/>
              <a:latin typeface="+mn-lt"/>
              <a:ea typeface="+mn-ea"/>
              <a:cs typeface="+mn-cs"/>
            </a:rPr>
            <a:t>】</a:t>
          </a:r>
          <a:endParaRPr lang="ja-JP" altLang="ja-JP" sz="1300">
            <a:effectLst/>
          </a:endParaRPr>
        </a:p>
        <a:p>
          <a:r>
            <a:rPr kumimoji="1" lang="ja-JP" altLang="ja-JP" sz="1300" baseline="0">
              <a:solidFill>
                <a:schemeClr val="dk1"/>
              </a:solidFill>
              <a:effectLst/>
              <a:latin typeface="+mn-lt"/>
              <a:ea typeface="+mn-ea"/>
              <a:cs typeface="+mn-cs"/>
            </a:rPr>
            <a:t>　平成</a:t>
          </a:r>
          <a:r>
            <a:rPr kumimoji="1" lang="en-US" altLang="ja-JP" sz="1300" baseline="0">
              <a:solidFill>
                <a:schemeClr val="dk1"/>
              </a:solidFill>
              <a:effectLst/>
              <a:latin typeface="+mn-lt"/>
              <a:ea typeface="+mn-ea"/>
              <a:cs typeface="+mn-cs"/>
            </a:rPr>
            <a:t>24</a:t>
          </a:r>
          <a:r>
            <a:rPr kumimoji="1" lang="ja-JP" altLang="ja-JP" sz="1300" baseline="0">
              <a:solidFill>
                <a:schemeClr val="dk1"/>
              </a:solidFill>
              <a:effectLst/>
              <a:latin typeface="+mn-lt"/>
              <a:ea typeface="+mn-ea"/>
              <a:cs typeface="+mn-cs"/>
            </a:rPr>
            <a:t>年度に、秦野市伊勢原市環境衛生組合によるクリーンセンター（焼却炉）の建設に係る組合債残高が増加したことにより本市の負担等見込額も増加し以降横ばいとなっている。償還は進むものの、今後、斎場の</a:t>
          </a:r>
          <a:r>
            <a:rPr kumimoji="1" lang="ja-JP" altLang="en-US" sz="1300" baseline="0">
              <a:solidFill>
                <a:schemeClr val="dk1"/>
              </a:solidFill>
              <a:effectLst/>
              <a:latin typeface="+mn-lt"/>
              <a:ea typeface="+mn-ea"/>
              <a:cs typeface="+mn-cs"/>
            </a:rPr>
            <a:t>建て替え</a:t>
          </a:r>
          <a:r>
            <a:rPr kumimoji="1" lang="ja-JP" altLang="ja-JP" sz="1300" baseline="0">
              <a:solidFill>
                <a:schemeClr val="dk1"/>
              </a:solidFill>
              <a:effectLst/>
              <a:latin typeface="+mn-lt"/>
              <a:ea typeface="+mn-ea"/>
              <a:cs typeface="+mn-cs"/>
            </a:rPr>
            <a:t>が計画されており、負担等見込額の増加が想定される。</a:t>
          </a:r>
          <a:endParaRPr lang="ja-JP" altLang="ja-JP" sz="1300">
            <a:effectLst/>
          </a:endParaRPr>
        </a:p>
        <a:p>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設立法人等の負債額等負担見込額</a:t>
          </a:r>
          <a:r>
            <a:rPr kumimoji="1" lang="en-US" altLang="ja-JP" sz="1300" baseline="0">
              <a:solidFill>
                <a:schemeClr val="dk1"/>
              </a:solidFill>
              <a:effectLst/>
              <a:latin typeface="+mn-lt"/>
              <a:ea typeface="+mn-ea"/>
              <a:cs typeface="+mn-cs"/>
            </a:rPr>
            <a:t>】</a:t>
          </a:r>
          <a:endParaRPr lang="ja-JP" altLang="ja-JP" sz="1300">
            <a:effectLst/>
          </a:endParaRPr>
        </a:p>
        <a:p>
          <a:r>
            <a:rPr kumimoji="1" lang="ja-JP" altLang="ja-JP" sz="1300" baseline="0">
              <a:solidFill>
                <a:schemeClr val="dk1"/>
              </a:solidFill>
              <a:effectLst/>
              <a:latin typeface="+mn-lt"/>
              <a:ea typeface="+mn-ea"/>
              <a:cs typeface="+mn-cs"/>
            </a:rPr>
            <a:t>　平成</a:t>
          </a:r>
          <a:r>
            <a:rPr kumimoji="1" lang="en-US" altLang="ja-JP" sz="1300" baseline="0">
              <a:solidFill>
                <a:schemeClr val="dk1"/>
              </a:solidFill>
              <a:effectLst/>
              <a:latin typeface="+mn-lt"/>
              <a:ea typeface="+mn-ea"/>
              <a:cs typeface="+mn-cs"/>
            </a:rPr>
            <a:t>23</a:t>
          </a:r>
          <a:r>
            <a:rPr kumimoji="1" lang="ja-JP" altLang="ja-JP" sz="1300" baseline="0">
              <a:solidFill>
                <a:schemeClr val="dk1"/>
              </a:solidFill>
              <a:effectLst/>
              <a:latin typeface="+mn-lt"/>
              <a:ea typeface="+mn-ea"/>
              <a:cs typeface="+mn-cs"/>
            </a:rPr>
            <a:t>年度から事業公社に対する負担算入率が</a:t>
          </a:r>
          <a:r>
            <a:rPr kumimoji="1" lang="en-US" altLang="ja-JP" sz="1300" baseline="0">
              <a:solidFill>
                <a:schemeClr val="dk1"/>
              </a:solidFill>
              <a:effectLst/>
              <a:latin typeface="+mn-lt"/>
              <a:ea typeface="+mn-ea"/>
              <a:cs typeface="+mn-cs"/>
            </a:rPr>
            <a:t>10%</a:t>
          </a:r>
          <a:r>
            <a:rPr kumimoji="1" lang="ja-JP" altLang="ja-JP" sz="1300" baseline="0">
              <a:solidFill>
                <a:schemeClr val="dk1"/>
              </a:solidFill>
              <a:effectLst/>
              <a:latin typeface="+mn-lt"/>
              <a:ea typeface="+mn-ea"/>
              <a:cs typeface="+mn-cs"/>
            </a:rPr>
            <a:t>から</a:t>
          </a:r>
          <a:r>
            <a:rPr kumimoji="1" lang="en-US" altLang="ja-JP" sz="1300" baseline="0">
              <a:solidFill>
                <a:schemeClr val="dk1"/>
              </a:solidFill>
              <a:effectLst/>
              <a:latin typeface="+mn-lt"/>
              <a:ea typeface="+mn-ea"/>
              <a:cs typeface="+mn-cs"/>
            </a:rPr>
            <a:t>30%</a:t>
          </a:r>
          <a:r>
            <a:rPr kumimoji="1" lang="ja-JP" altLang="ja-JP" sz="1300" baseline="0">
              <a:solidFill>
                <a:schemeClr val="dk1"/>
              </a:solidFill>
              <a:effectLst/>
              <a:latin typeface="+mn-lt"/>
              <a:ea typeface="+mn-ea"/>
              <a:cs typeface="+mn-cs"/>
            </a:rPr>
            <a:t>に上昇したため負担見込み額が増加したが、平成</a:t>
          </a:r>
          <a:r>
            <a:rPr kumimoji="1" lang="en-US" altLang="ja-JP" sz="1300" baseline="0">
              <a:solidFill>
                <a:schemeClr val="dk1"/>
              </a:solidFill>
              <a:effectLst/>
              <a:latin typeface="+mn-lt"/>
              <a:ea typeface="+mn-ea"/>
              <a:cs typeface="+mn-cs"/>
            </a:rPr>
            <a:t>25</a:t>
          </a:r>
          <a:r>
            <a:rPr kumimoji="1" lang="ja-JP" altLang="ja-JP" sz="1300" baseline="0">
              <a:solidFill>
                <a:schemeClr val="dk1"/>
              </a:solidFill>
              <a:effectLst/>
              <a:latin typeface="+mn-lt"/>
              <a:ea typeface="+mn-ea"/>
              <a:cs typeface="+mn-cs"/>
            </a:rPr>
            <a:t>年度に算入率が再び</a:t>
          </a:r>
          <a:r>
            <a:rPr kumimoji="1" lang="en-US" altLang="ja-JP" sz="1300" baseline="0">
              <a:solidFill>
                <a:schemeClr val="dk1"/>
              </a:solidFill>
              <a:effectLst/>
              <a:latin typeface="+mn-lt"/>
              <a:ea typeface="+mn-ea"/>
              <a:cs typeface="+mn-cs"/>
            </a:rPr>
            <a:t>10%</a:t>
          </a:r>
          <a:r>
            <a:rPr kumimoji="1" lang="ja-JP" altLang="ja-JP" sz="1300" baseline="0">
              <a:solidFill>
                <a:schemeClr val="dk1"/>
              </a:solidFill>
              <a:effectLst/>
              <a:latin typeface="+mn-lt"/>
              <a:ea typeface="+mn-ea"/>
              <a:cs typeface="+mn-cs"/>
            </a:rPr>
            <a:t>となり減少した。</a:t>
          </a:r>
          <a:endParaRPr lang="ja-JP" altLang="ja-JP" sz="1300">
            <a:effectLst/>
          </a:endParaRPr>
        </a:p>
        <a:p>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充当可能基金</a:t>
          </a:r>
          <a:r>
            <a:rPr kumimoji="1" lang="en-US" altLang="ja-JP" sz="1300" baseline="0">
              <a:solidFill>
                <a:schemeClr val="dk1"/>
              </a:solidFill>
              <a:effectLst/>
              <a:latin typeface="+mn-lt"/>
              <a:ea typeface="+mn-ea"/>
              <a:cs typeface="+mn-cs"/>
            </a:rPr>
            <a:t>】</a:t>
          </a:r>
          <a:endParaRPr lang="ja-JP" altLang="ja-JP" sz="1300">
            <a:effectLst/>
          </a:endParaRPr>
        </a:p>
        <a:p>
          <a:r>
            <a:rPr kumimoji="1" lang="ja-JP" altLang="ja-JP" sz="1300" baseline="0">
              <a:solidFill>
                <a:schemeClr val="dk1"/>
              </a:solidFill>
              <a:effectLst/>
              <a:latin typeface="+mn-lt"/>
              <a:ea typeface="+mn-ea"/>
              <a:cs typeface="+mn-cs"/>
            </a:rPr>
            <a:t>　平成</a:t>
          </a:r>
          <a:r>
            <a:rPr kumimoji="1" lang="en-US" altLang="ja-JP" sz="1300" baseline="0">
              <a:solidFill>
                <a:schemeClr val="dk1"/>
              </a:solidFill>
              <a:effectLst/>
              <a:latin typeface="+mn-lt"/>
              <a:ea typeface="+mn-ea"/>
              <a:cs typeface="+mn-cs"/>
            </a:rPr>
            <a:t>23</a:t>
          </a:r>
          <a:r>
            <a:rPr kumimoji="1" lang="ja-JP" altLang="ja-JP" sz="1300" baseline="0">
              <a:solidFill>
                <a:schemeClr val="dk1"/>
              </a:solidFill>
              <a:effectLst/>
              <a:latin typeface="+mn-lt"/>
              <a:ea typeface="+mn-ea"/>
              <a:cs typeface="+mn-cs"/>
            </a:rPr>
            <a:t>年度に緊急財政対策として取崩したことで充当可能基金残高が減少したが、それ以降に決算剰余金等の積立てを行い残高が増加。今後も残高の確保に努める。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神奈川県伊勢原市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99,894
98,236
55.56
31,072,537
30,007,595
1,005,955
18,709,677
26,620,342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98.6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[ 62.8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・有形固定資産減価償却率は、</a:t>
          </a:r>
          <a:r>
            <a:rPr kumimoji="1" lang="en-US" altLang="ja-JP" sz="1300" baseline="0">
              <a:latin typeface="ＭＳ Ｐゴシック"/>
            </a:rPr>
            <a:t>62.8%</a:t>
          </a:r>
          <a:r>
            <a:rPr kumimoji="1" lang="ja-JP" altLang="en-US" sz="1300" baseline="0">
              <a:latin typeface="ＭＳ Ｐゴシック"/>
            </a:rPr>
            <a:t>と類似団体と比較して高い水準となっているが、</a:t>
          </a:r>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年度に策定した公共施設等総合管理計画において、公共施設の長寿命化や延べ床面積の削減を目標に掲げて取り組み</a:t>
          </a:r>
          <a:r>
            <a:rPr kumimoji="1" lang="ja-JP" altLang="en-US" sz="1300" baseline="0">
              <a:solidFill>
                <a:schemeClr val="dk1"/>
              </a:solidFill>
              <a:effectLst/>
              <a:latin typeface="+mn-lt"/>
              <a:ea typeface="+mn-ea"/>
              <a:cs typeface="+mn-cs"/>
            </a:rPr>
            <a:t>はじめており、引き続き比率の低下に向け取り組みを</a:t>
          </a:r>
          <a:r>
            <a:rPr kumimoji="1" lang="ja-JP" altLang="ja-JP" sz="1300" baseline="0">
              <a:solidFill>
                <a:schemeClr val="dk1"/>
              </a:solidFill>
              <a:effectLst/>
              <a:latin typeface="+mn-lt"/>
              <a:ea typeface="+mn-ea"/>
              <a:cs typeface="+mn-cs"/>
            </a:rPr>
            <a:t>進めてい</a:t>
          </a:r>
          <a:r>
            <a:rPr kumimoji="1" lang="ja-JP" altLang="en-US" sz="1300" baseline="0">
              <a:solidFill>
                <a:schemeClr val="dk1"/>
              </a:solidFill>
              <a:effectLst/>
              <a:latin typeface="+mn-lt"/>
              <a:ea typeface="+mn-ea"/>
              <a:cs typeface="+mn-cs"/>
            </a:rPr>
            <a:t>く</a:t>
          </a:r>
          <a:r>
            <a:rPr kumimoji="1" lang="ja-JP" altLang="ja-JP" sz="1300" baseline="0">
              <a:solidFill>
                <a:schemeClr val="dk1"/>
              </a:solidFill>
              <a:effectLst/>
              <a:latin typeface="+mn-lt"/>
              <a:ea typeface="+mn-ea"/>
              <a:cs typeface="+mn-cs"/>
            </a:rPr>
            <a:t>。</a:t>
          </a:r>
          <a:endParaRPr kumimoji="1" lang="ja-JP" altLang="en-US" sz="1300" baseline="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62230</xdr:rowOff>
    </xdr:from>
    <xdr:to>
      <xdr:col>3</xdr:col>
      <xdr:colOff>1170940</xdr:colOff>
      <xdr:row>34</xdr:row>
      <xdr:rowOff>113030</xdr:rowOff>
    </xdr:to>
    <xdr:cxnSp macro="">
      <xdr:nvCxnSpPr>
        <xdr:cNvPr id="62" name="直線コネクタ 61"/>
        <xdr:cNvCxnSpPr/>
      </xdr:nvCxnSpPr>
      <xdr:spPr>
        <a:xfrm flipV="1">
          <a:off x="4760595" y="564388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116857</xdr:rowOff>
    </xdr:from>
    <xdr:ext cx="405111" cy="259045"/>
    <xdr:sp macro="" textlink="">
      <xdr:nvSpPr>
        <xdr:cNvPr id="63" name="有形固定資産減価償却率最小値テキスト"/>
        <xdr:cNvSpPr txBox="1"/>
      </xdr:nvSpPr>
      <xdr:spPr>
        <a:xfrm>
          <a:off x="4813300" y="672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3</xdr:col>
      <xdr:colOff>1082675</xdr:colOff>
      <xdr:row>34</xdr:row>
      <xdr:rowOff>113030</xdr:rowOff>
    </xdr:from>
    <xdr:to>
      <xdr:col>3</xdr:col>
      <xdr:colOff>1260475</xdr:colOff>
      <xdr:row>34</xdr:row>
      <xdr:rowOff>113030</xdr:rowOff>
    </xdr:to>
    <xdr:cxnSp macro="">
      <xdr:nvCxnSpPr>
        <xdr:cNvPr id="64" name="直線コネクタ 63"/>
        <xdr:cNvCxnSpPr/>
      </xdr:nvCxnSpPr>
      <xdr:spPr>
        <a:xfrm>
          <a:off x="4673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8907</xdr:rowOff>
    </xdr:from>
    <xdr:ext cx="405111" cy="259045"/>
    <xdr:sp macro="" textlink="">
      <xdr:nvSpPr>
        <xdr:cNvPr id="65" name="有形固定資産減価償却率最大値テキスト"/>
        <xdr:cNvSpPr txBox="1"/>
      </xdr:nvSpPr>
      <xdr:spPr>
        <a:xfrm>
          <a:off x="4813300" y="541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3</xdr:col>
      <xdr:colOff>1082675</xdr:colOff>
      <xdr:row>28</xdr:row>
      <xdr:rowOff>62230</xdr:rowOff>
    </xdr:from>
    <xdr:to>
      <xdr:col>3</xdr:col>
      <xdr:colOff>1260475</xdr:colOff>
      <xdr:row>28</xdr:row>
      <xdr:rowOff>62230</xdr:rowOff>
    </xdr:to>
    <xdr:cxnSp macro="">
      <xdr:nvCxnSpPr>
        <xdr:cNvPr id="66" name="直線コネクタ 65"/>
        <xdr:cNvCxnSpPr/>
      </xdr:nvCxnSpPr>
      <xdr:spPr>
        <a:xfrm>
          <a:off x="46736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101617</xdr:rowOff>
    </xdr:from>
    <xdr:ext cx="405111" cy="259045"/>
    <xdr:sp macro="" textlink="">
      <xdr:nvSpPr>
        <xdr:cNvPr id="67" name="有形固定資産減価償却率平均値テキスト"/>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123190</xdr:rowOff>
    </xdr:from>
    <xdr:to>
      <xdr:col>3</xdr:col>
      <xdr:colOff>1222375</xdr:colOff>
      <xdr:row>32</xdr:row>
      <xdr:rowOff>53340</xdr:rowOff>
    </xdr:to>
    <xdr:sp macro="" textlink="">
      <xdr:nvSpPr>
        <xdr:cNvPr id="68" name="フローチャート : 判断 67"/>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28</xdr:row>
      <xdr:rowOff>11430</xdr:rowOff>
    </xdr:from>
    <xdr:to>
      <xdr:col>3</xdr:col>
      <xdr:colOff>1222375</xdr:colOff>
      <xdr:row>28</xdr:row>
      <xdr:rowOff>113030</xdr:rowOff>
    </xdr:to>
    <xdr:sp macro="" textlink="">
      <xdr:nvSpPr>
        <xdr:cNvPr id="74" name="円/楕円 73"/>
        <xdr:cNvSpPr/>
      </xdr:nvSpPr>
      <xdr:spPr>
        <a:xfrm>
          <a:off x="47117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135907</xdr:rowOff>
    </xdr:from>
    <xdr:ext cx="405111" cy="259045"/>
    <xdr:sp macro="" textlink="">
      <xdr:nvSpPr>
        <xdr:cNvPr id="75" name="有形固定資産減価償却率該当値テキスト"/>
        <xdr:cNvSpPr txBox="1"/>
      </xdr:nvSpPr>
      <xdr:spPr>
        <a:xfrm>
          <a:off x="4813300"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4" name="正方形/長方形 8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6" name="テキスト ボックス 8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神奈川県伊勢原市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99,894
98,236
55.56
31,072,537
30,007,595
1,005,955
18,709,677
26,620,342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98.6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125730</xdr:rowOff>
    </xdr:from>
    <xdr:to>
      <xdr:col>6</xdr:col>
      <xdr:colOff>510540</xdr:colOff>
      <xdr:row>40</xdr:row>
      <xdr:rowOff>99060</xdr:rowOff>
    </xdr:to>
    <xdr:cxnSp macro="">
      <xdr:nvCxnSpPr>
        <xdr:cNvPr id="57" name="直線コネクタ 56"/>
        <xdr:cNvCxnSpPr/>
      </xdr:nvCxnSpPr>
      <xdr:spPr>
        <a:xfrm flipV="1">
          <a:off x="4634865" y="5955030"/>
          <a:ext cx="0" cy="1002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102887</xdr:rowOff>
    </xdr:from>
    <xdr:ext cx="405111" cy="259045"/>
    <xdr:sp macro="" textlink="">
      <xdr:nvSpPr>
        <xdr:cNvPr id="58" name="【道路】&#10;有形固定資産減価償却率最小値テキスト"/>
        <xdr:cNvSpPr txBox="1"/>
      </xdr:nvSpPr>
      <xdr:spPr>
        <a:xfrm>
          <a:off x="472440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40</xdr:row>
      <xdr:rowOff>99060</xdr:rowOff>
    </xdr:from>
    <xdr:to>
      <xdr:col>6</xdr:col>
      <xdr:colOff>600075</xdr:colOff>
      <xdr:row>40</xdr:row>
      <xdr:rowOff>99060</xdr:rowOff>
    </xdr:to>
    <xdr:cxnSp macro="">
      <xdr:nvCxnSpPr>
        <xdr:cNvPr id="59" name="直線コネクタ 58"/>
        <xdr:cNvCxnSpPr/>
      </xdr:nvCxnSpPr>
      <xdr:spPr>
        <a:xfrm>
          <a:off x="4546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72407</xdr:rowOff>
    </xdr:from>
    <xdr:ext cx="405111" cy="259045"/>
    <xdr:sp macro="" textlink="">
      <xdr:nvSpPr>
        <xdr:cNvPr id="60" name="【道路】&#10;有形固定資産減価償却率最大値テキスト"/>
        <xdr:cNvSpPr txBox="1"/>
      </xdr:nvSpPr>
      <xdr:spPr>
        <a:xfrm>
          <a:off x="4724400" y="573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6</xdr:col>
      <xdr:colOff>422275</xdr:colOff>
      <xdr:row>34</xdr:row>
      <xdr:rowOff>125730</xdr:rowOff>
    </xdr:from>
    <xdr:to>
      <xdr:col>6</xdr:col>
      <xdr:colOff>600075</xdr:colOff>
      <xdr:row>34</xdr:row>
      <xdr:rowOff>125730</xdr:rowOff>
    </xdr:to>
    <xdr:cxnSp macro="">
      <xdr:nvCxnSpPr>
        <xdr:cNvPr id="61" name="直線コネクタ 60"/>
        <xdr:cNvCxnSpPr/>
      </xdr:nvCxnSpPr>
      <xdr:spPr>
        <a:xfrm>
          <a:off x="4546600" y="59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152417</xdr:rowOff>
    </xdr:from>
    <xdr:ext cx="405111" cy="259045"/>
    <xdr:sp macro="" textlink="">
      <xdr:nvSpPr>
        <xdr:cNvPr id="62" name="【道路】&#10;有形固定資産減価償却率平均値テキスト"/>
        <xdr:cNvSpPr txBox="1"/>
      </xdr:nvSpPr>
      <xdr:spPr>
        <a:xfrm>
          <a:off x="47244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2540</xdr:rowOff>
    </xdr:from>
    <xdr:to>
      <xdr:col>6</xdr:col>
      <xdr:colOff>561975</xdr:colOff>
      <xdr:row>37</xdr:row>
      <xdr:rowOff>104140</xdr:rowOff>
    </xdr:to>
    <xdr:sp macro="" textlink="">
      <xdr:nvSpPr>
        <xdr:cNvPr id="63" name="フローチャート : 判断 62"/>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6350</xdr:rowOff>
    </xdr:from>
    <xdr:to>
      <xdr:col>6</xdr:col>
      <xdr:colOff>561975</xdr:colOff>
      <xdr:row>35</xdr:row>
      <xdr:rowOff>107950</xdr:rowOff>
    </xdr:to>
    <xdr:sp macro="" textlink="">
      <xdr:nvSpPr>
        <xdr:cNvPr id="69" name="円/楕円 68"/>
        <xdr:cNvSpPr/>
      </xdr:nvSpPr>
      <xdr:spPr>
        <a:xfrm>
          <a:off x="45847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92727</xdr:rowOff>
    </xdr:from>
    <xdr:ext cx="405111" cy="259045"/>
    <xdr:sp macro="" textlink="">
      <xdr:nvSpPr>
        <xdr:cNvPr id="70" name="【道路】&#10;有形固定資産減価償却率該当値テキスト"/>
        <xdr:cNvSpPr txBox="1"/>
      </xdr:nvSpPr>
      <xdr:spPr>
        <a:xfrm>
          <a:off x="4724400" y="59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49149</xdr:rowOff>
    </xdr:from>
    <xdr:to>
      <xdr:col>15</xdr:col>
      <xdr:colOff>180340</xdr:colOff>
      <xdr:row>41</xdr:row>
      <xdr:rowOff>144018</xdr:rowOff>
    </xdr:to>
    <xdr:cxnSp macro="">
      <xdr:nvCxnSpPr>
        <xdr:cNvPr id="95" name="直線コネクタ 94"/>
        <xdr:cNvCxnSpPr/>
      </xdr:nvCxnSpPr>
      <xdr:spPr>
        <a:xfrm flipV="1">
          <a:off x="10476865" y="5706999"/>
          <a:ext cx="0"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147845</xdr:rowOff>
    </xdr:from>
    <xdr:ext cx="469744" cy="259045"/>
    <xdr:sp macro="" textlink="">
      <xdr:nvSpPr>
        <xdr:cNvPr id="96" name="【道路】&#10;一人当たり延長最小値テキスト"/>
        <xdr:cNvSpPr txBox="1"/>
      </xdr:nvSpPr>
      <xdr:spPr>
        <a:xfrm>
          <a:off x="10566400" y="71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a:t>
          </a:r>
          <a:endParaRPr kumimoji="1" lang="ja-JP" altLang="en-US" sz="1000" b="1">
            <a:latin typeface="ＭＳ Ｐゴシック"/>
          </a:endParaRPr>
        </a:p>
      </xdr:txBody>
    </xdr:sp>
    <xdr:clientData/>
  </xdr:oneCellAnchor>
  <xdr:twoCellAnchor>
    <xdr:from>
      <xdr:col>15</xdr:col>
      <xdr:colOff>92075</xdr:colOff>
      <xdr:row>41</xdr:row>
      <xdr:rowOff>144018</xdr:rowOff>
    </xdr:from>
    <xdr:to>
      <xdr:col>15</xdr:col>
      <xdr:colOff>269875</xdr:colOff>
      <xdr:row>41</xdr:row>
      <xdr:rowOff>144018</xdr:rowOff>
    </xdr:to>
    <xdr:cxnSp macro="">
      <xdr:nvCxnSpPr>
        <xdr:cNvPr id="97" name="直線コネクタ 96"/>
        <xdr:cNvCxnSpPr/>
      </xdr:nvCxnSpPr>
      <xdr:spPr>
        <a:xfrm>
          <a:off x="10388600" y="7173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167276</xdr:rowOff>
    </xdr:from>
    <xdr:ext cx="469744" cy="259045"/>
    <xdr:sp macro="" textlink="">
      <xdr:nvSpPr>
        <xdr:cNvPr id="98" name="【道路】&#10;一人当たり延長最大値テキスト"/>
        <xdr:cNvSpPr txBox="1"/>
      </xdr:nvSpPr>
      <xdr:spPr>
        <a:xfrm>
          <a:off x="10566400" y="54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6.021</a:t>
          </a:r>
          <a:endParaRPr kumimoji="1" lang="ja-JP" altLang="en-US" sz="1000" b="1">
            <a:latin typeface="ＭＳ Ｐゴシック"/>
          </a:endParaRPr>
        </a:p>
      </xdr:txBody>
    </xdr:sp>
    <xdr:clientData/>
  </xdr:oneCellAnchor>
  <xdr:twoCellAnchor>
    <xdr:from>
      <xdr:col>15</xdr:col>
      <xdr:colOff>92075</xdr:colOff>
      <xdr:row>33</xdr:row>
      <xdr:rowOff>49149</xdr:rowOff>
    </xdr:from>
    <xdr:to>
      <xdr:col>15</xdr:col>
      <xdr:colOff>269875</xdr:colOff>
      <xdr:row>33</xdr:row>
      <xdr:rowOff>49149</xdr:rowOff>
    </xdr:to>
    <xdr:cxnSp macro="">
      <xdr:nvCxnSpPr>
        <xdr:cNvPr id="99" name="直線コネクタ 98"/>
        <xdr:cNvCxnSpPr/>
      </xdr:nvCxnSpPr>
      <xdr:spPr>
        <a:xfrm>
          <a:off x="10388600" y="570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125747</xdr:rowOff>
    </xdr:from>
    <xdr:ext cx="469744" cy="259045"/>
    <xdr:sp macro="" textlink="">
      <xdr:nvSpPr>
        <xdr:cNvPr id="100" name="【道路】&#10;一人当たり延長平均値テキスト"/>
        <xdr:cNvSpPr txBox="1"/>
      </xdr:nvSpPr>
      <xdr:spPr>
        <a:xfrm>
          <a:off x="10566400" y="6297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147320</xdr:rowOff>
    </xdr:from>
    <xdr:to>
      <xdr:col>15</xdr:col>
      <xdr:colOff>231775</xdr:colOff>
      <xdr:row>37</xdr:row>
      <xdr:rowOff>77470</xdr:rowOff>
    </xdr:to>
    <xdr:sp macro="" textlink="">
      <xdr:nvSpPr>
        <xdr:cNvPr id="101" name="フローチャート : 判断 100"/>
        <xdr:cNvSpPr/>
      </xdr:nvSpPr>
      <xdr:spPr>
        <a:xfrm>
          <a:off x="104267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169799</xdr:rowOff>
    </xdr:from>
    <xdr:to>
      <xdr:col>15</xdr:col>
      <xdr:colOff>231775</xdr:colOff>
      <xdr:row>33</xdr:row>
      <xdr:rowOff>99949</xdr:rowOff>
    </xdr:to>
    <xdr:sp macro="" textlink="">
      <xdr:nvSpPr>
        <xdr:cNvPr id="107" name="円/楕円 106"/>
        <xdr:cNvSpPr/>
      </xdr:nvSpPr>
      <xdr:spPr>
        <a:xfrm>
          <a:off x="10426700" y="565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122826</xdr:rowOff>
    </xdr:from>
    <xdr:ext cx="469744" cy="259045"/>
    <xdr:sp macro="" textlink="">
      <xdr:nvSpPr>
        <xdr:cNvPr id="108" name="【道路】&#10;一人当たり延長該当値テキスト"/>
        <xdr:cNvSpPr txBox="1"/>
      </xdr:nvSpPr>
      <xdr:spPr>
        <a:xfrm>
          <a:off x="10566400" y="560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0" name="直線コネクタ 11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1" name="テキスト ボックス 12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2" name="直線コネクタ 12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3" name="テキスト ボックス 12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4" name="直線コネクタ 12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5" name="テキスト ボックス 12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6" name="直線コネクタ 12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7" name="テキスト ボックス 12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8" name="直線コネクタ 12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9" name="テキスト ボックス 12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0" name="直線コネクタ 12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1" name="テキスト ボックス 13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114300</xdr:rowOff>
    </xdr:from>
    <xdr:to>
      <xdr:col>6</xdr:col>
      <xdr:colOff>510540</xdr:colOff>
      <xdr:row>63</xdr:row>
      <xdr:rowOff>138793</xdr:rowOff>
    </xdr:to>
    <xdr:cxnSp macro="">
      <xdr:nvCxnSpPr>
        <xdr:cNvPr id="135" name="直線コネクタ 134"/>
        <xdr:cNvCxnSpPr/>
      </xdr:nvCxnSpPr>
      <xdr:spPr>
        <a:xfrm flipV="1">
          <a:off x="4634865" y="93726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36" name="【橋りょう・トンネ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37" name="直線コネクタ 136"/>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60977</xdr:rowOff>
    </xdr:from>
    <xdr:ext cx="405111" cy="259045"/>
    <xdr:sp macro="" textlink="">
      <xdr:nvSpPr>
        <xdr:cNvPr id="138" name="【橋りょう・トンネル】&#10;有形固定資産減価償却率最大値テキスト"/>
        <xdr:cNvSpPr txBox="1"/>
      </xdr:nvSpPr>
      <xdr:spPr>
        <a:xfrm>
          <a:off x="472440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a:t>
          </a:r>
          <a:endParaRPr kumimoji="1" lang="ja-JP" altLang="en-US" sz="1000" b="1">
            <a:latin typeface="ＭＳ Ｐゴシック"/>
          </a:endParaRPr>
        </a:p>
      </xdr:txBody>
    </xdr:sp>
    <xdr:clientData/>
  </xdr:oneCellAnchor>
  <xdr:twoCellAnchor>
    <xdr:from>
      <xdr:col>6</xdr:col>
      <xdr:colOff>422275</xdr:colOff>
      <xdr:row>54</xdr:row>
      <xdr:rowOff>114300</xdr:rowOff>
    </xdr:from>
    <xdr:to>
      <xdr:col>6</xdr:col>
      <xdr:colOff>600075</xdr:colOff>
      <xdr:row>54</xdr:row>
      <xdr:rowOff>114300</xdr:rowOff>
    </xdr:to>
    <xdr:cxnSp macro="">
      <xdr:nvCxnSpPr>
        <xdr:cNvPr id="139" name="直線コネクタ 138"/>
        <xdr:cNvCxnSpPr/>
      </xdr:nvCxnSpPr>
      <xdr:spPr>
        <a:xfrm>
          <a:off x="4546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41927</xdr:rowOff>
    </xdr:from>
    <xdr:ext cx="405111" cy="259045"/>
    <xdr:sp macro="" textlink="">
      <xdr:nvSpPr>
        <xdr:cNvPr id="140" name="【橋りょう・トンネル】&#10;有形固定資産減価償却率平均値テキスト"/>
        <xdr:cNvSpPr txBox="1"/>
      </xdr:nvSpPr>
      <xdr:spPr>
        <a:xfrm>
          <a:off x="47244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63500</xdr:rowOff>
    </xdr:from>
    <xdr:to>
      <xdr:col>6</xdr:col>
      <xdr:colOff>561975</xdr:colOff>
      <xdr:row>58</xdr:row>
      <xdr:rowOff>165100</xdr:rowOff>
    </xdr:to>
    <xdr:sp macro="" textlink="">
      <xdr:nvSpPr>
        <xdr:cNvPr id="141" name="フローチャート : 判断 140"/>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63500</xdr:rowOff>
    </xdr:from>
    <xdr:to>
      <xdr:col>6</xdr:col>
      <xdr:colOff>561975</xdr:colOff>
      <xdr:row>54</xdr:row>
      <xdr:rowOff>165100</xdr:rowOff>
    </xdr:to>
    <xdr:sp macro="" textlink="">
      <xdr:nvSpPr>
        <xdr:cNvPr id="147" name="円/楕円 146"/>
        <xdr:cNvSpPr/>
      </xdr:nvSpPr>
      <xdr:spPr>
        <a:xfrm>
          <a:off x="45847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16527</xdr:rowOff>
    </xdr:from>
    <xdr:ext cx="405111" cy="259045"/>
    <xdr:sp macro="" textlink="">
      <xdr:nvSpPr>
        <xdr:cNvPr id="148" name="【橋りょう・トンネル】&#10;有形固定資産減価償却率該当値テキスト"/>
        <xdr:cNvSpPr txBox="1"/>
      </xdr:nvSpPr>
      <xdr:spPr>
        <a:xfrm>
          <a:off x="4724400" y="927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65,668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65</xdr:row>
      <xdr:rowOff>143527</xdr:rowOff>
    </xdr:from>
    <xdr:ext cx="531299" cy="259045"/>
    <xdr:sp macro="" textlink="">
      <xdr:nvSpPr>
        <xdr:cNvPr id="159" name="テキスト ボックス 158"/>
        <xdr:cNvSpPr txBox="1"/>
      </xdr:nvSpPr>
      <xdr:spPr>
        <a:xfrm>
          <a:off x="6072701" y="1128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63</xdr:row>
      <xdr:rowOff>29227</xdr:rowOff>
    </xdr:from>
    <xdr:ext cx="531299" cy="259045"/>
    <xdr:sp macro="" textlink="">
      <xdr:nvSpPr>
        <xdr:cNvPr id="161" name="テキスト ボックス 160"/>
        <xdr:cNvSpPr txBox="1"/>
      </xdr:nvSpPr>
      <xdr:spPr>
        <a:xfrm>
          <a:off x="6072701" y="1083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86377</xdr:rowOff>
    </xdr:from>
    <xdr:ext cx="531299" cy="259045"/>
    <xdr:sp macro="" textlink="">
      <xdr:nvSpPr>
        <xdr:cNvPr id="163" name="テキスト ボックス 162"/>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143527</xdr:rowOff>
    </xdr:from>
    <xdr:ext cx="531299" cy="259045"/>
    <xdr:sp macro="" textlink="">
      <xdr:nvSpPr>
        <xdr:cNvPr id="165" name="テキスト ボックス 164"/>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7" name="テキスト ボックス 16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9" name="テキスト ボックス 16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120472</xdr:rowOff>
    </xdr:from>
    <xdr:to>
      <xdr:col>15</xdr:col>
      <xdr:colOff>180340</xdr:colOff>
      <xdr:row>62</xdr:row>
      <xdr:rowOff>154214</xdr:rowOff>
    </xdr:to>
    <xdr:cxnSp macro="">
      <xdr:nvCxnSpPr>
        <xdr:cNvPr id="171" name="直線コネクタ 170"/>
        <xdr:cNvCxnSpPr/>
      </xdr:nvCxnSpPr>
      <xdr:spPr>
        <a:xfrm flipV="1">
          <a:off x="10476865" y="9721672"/>
          <a:ext cx="0" cy="106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158041</xdr:rowOff>
    </xdr:from>
    <xdr:ext cx="534377" cy="259045"/>
    <xdr:sp macro="" textlink="">
      <xdr:nvSpPr>
        <xdr:cNvPr id="172" name="【橋りょう・トンネル】&#10;一人当たり有形固定資産（償却資産）額最小値テキスト"/>
        <xdr:cNvSpPr txBox="1"/>
      </xdr:nvSpPr>
      <xdr:spPr>
        <a:xfrm>
          <a:off x="10566400" y="1078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74,127</a:t>
          </a:r>
          <a:endParaRPr kumimoji="1" lang="ja-JP" altLang="en-US" sz="1000" b="1">
            <a:latin typeface="ＭＳ Ｐゴシック"/>
          </a:endParaRPr>
        </a:p>
      </xdr:txBody>
    </xdr:sp>
    <xdr:clientData/>
  </xdr:oneCellAnchor>
  <xdr:twoCellAnchor>
    <xdr:from>
      <xdr:col>15</xdr:col>
      <xdr:colOff>92075</xdr:colOff>
      <xdr:row>62</xdr:row>
      <xdr:rowOff>154214</xdr:rowOff>
    </xdr:from>
    <xdr:to>
      <xdr:col>15</xdr:col>
      <xdr:colOff>269875</xdr:colOff>
      <xdr:row>62</xdr:row>
      <xdr:rowOff>154214</xdr:rowOff>
    </xdr:to>
    <xdr:cxnSp macro="">
      <xdr:nvCxnSpPr>
        <xdr:cNvPr id="173" name="直線コネクタ 172"/>
        <xdr:cNvCxnSpPr/>
      </xdr:nvCxnSpPr>
      <xdr:spPr>
        <a:xfrm>
          <a:off x="10388600" y="1078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67149</xdr:rowOff>
    </xdr:from>
    <xdr:ext cx="534377" cy="259045"/>
    <xdr:sp macro="" textlink="">
      <xdr:nvSpPr>
        <xdr:cNvPr id="174" name="【橋りょう・トンネル】&#10;一人当たり有形固定資産（償却資産）額最大値テキスト"/>
        <xdr:cNvSpPr txBox="1"/>
      </xdr:nvSpPr>
      <xdr:spPr>
        <a:xfrm>
          <a:off x="10566400" y="949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97,365</a:t>
          </a:r>
          <a:endParaRPr kumimoji="1" lang="ja-JP" altLang="en-US" sz="1000" b="1">
            <a:latin typeface="ＭＳ Ｐゴシック"/>
          </a:endParaRPr>
        </a:p>
      </xdr:txBody>
    </xdr:sp>
    <xdr:clientData/>
  </xdr:oneCellAnchor>
  <xdr:twoCellAnchor>
    <xdr:from>
      <xdr:col>15</xdr:col>
      <xdr:colOff>92075</xdr:colOff>
      <xdr:row>56</xdr:row>
      <xdr:rowOff>120472</xdr:rowOff>
    </xdr:from>
    <xdr:to>
      <xdr:col>15</xdr:col>
      <xdr:colOff>269875</xdr:colOff>
      <xdr:row>56</xdr:row>
      <xdr:rowOff>120472</xdr:rowOff>
    </xdr:to>
    <xdr:cxnSp macro="">
      <xdr:nvCxnSpPr>
        <xdr:cNvPr id="175" name="直線コネクタ 174"/>
        <xdr:cNvCxnSpPr/>
      </xdr:nvCxnSpPr>
      <xdr:spPr>
        <a:xfrm>
          <a:off x="10388600" y="972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16050</xdr:rowOff>
    </xdr:from>
    <xdr:ext cx="534377" cy="259045"/>
    <xdr:sp macro="" textlink="">
      <xdr:nvSpPr>
        <xdr:cNvPr id="176" name="【橋りょう・トンネル】&#10;一人当たり有形固定資産（償却資産）額平均値テキスト"/>
        <xdr:cNvSpPr txBox="1"/>
      </xdr:nvSpPr>
      <xdr:spPr>
        <a:xfrm>
          <a:off x="10566400" y="10131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86,816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37623</xdr:rowOff>
    </xdr:from>
    <xdr:to>
      <xdr:col>15</xdr:col>
      <xdr:colOff>231775</xdr:colOff>
      <xdr:row>59</xdr:row>
      <xdr:rowOff>139223</xdr:rowOff>
    </xdr:to>
    <xdr:sp macro="" textlink="">
      <xdr:nvSpPr>
        <xdr:cNvPr id="177" name="フローチャート : 判断 176"/>
        <xdr:cNvSpPr/>
      </xdr:nvSpPr>
      <xdr:spPr>
        <a:xfrm>
          <a:off x="10426700" y="1015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69672</xdr:rowOff>
    </xdr:from>
    <xdr:to>
      <xdr:col>15</xdr:col>
      <xdr:colOff>231775</xdr:colOff>
      <xdr:row>56</xdr:row>
      <xdr:rowOff>171272</xdr:rowOff>
    </xdr:to>
    <xdr:sp macro="" textlink="">
      <xdr:nvSpPr>
        <xdr:cNvPr id="183" name="円/楕円 182"/>
        <xdr:cNvSpPr/>
      </xdr:nvSpPr>
      <xdr:spPr>
        <a:xfrm>
          <a:off x="10426700" y="967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22699</xdr:rowOff>
    </xdr:from>
    <xdr:ext cx="534377" cy="259045"/>
    <xdr:sp macro="" textlink="">
      <xdr:nvSpPr>
        <xdr:cNvPr id="184" name="【橋りょう・トンネル】&#10;一人当たり有形固定資産（償却資産）額該当値テキスト"/>
        <xdr:cNvSpPr txBox="1"/>
      </xdr:nvSpPr>
      <xdr:spPr>
        <a:xfrm>
          <a:off x="10566400" y="96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6"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12954</xdr:rowOff>
    </xdr:from>
    <xdr:to>
      <xdr:col>6</xdr:col>
      <xdr:colOff>510540</xdr:colOff>
      <xdr:row>85</xdr:row>
      <xdr:rowOff>44958</xdr:rowOff>
    </xdr:to>
    <xdr:cxnSp macro="">
      <xdr:nvCxnSpPr>
        <xdr:cNvPr id="207" name="直線コネクタ 206"/>
        <xdr:cNvCxnSpPr/>
      </xdr:nvCxnSpPr>
      <xdr:spPr>
        <a:xfrm flipV="1">
          <a:off x="4634865" y="13557504"/>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48785</xdr:rowOff>
    </xdr:from>
    <xdr:ext cx="405111" cy="259045"/>
    <xdr:sp macro="" textlink="">
      <xdr:nvSpPr>
        <xdr:cNvPr id="208" name="【公営住宅】&#10;有形固定資産減価償却率最小値テキスト"/>
        <xdr:cNvSpPr txBox="1"/>
      </xdr:nvSpPr>
      <xdr:spPr>
        <a:xfrm>
          <a:off x="4724400" y="1462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6</xdr:col>
      <xdr:colOff>422275</xdr:colOff>
      <xdr:row>85</xdr:row>
      <xdr:rowOff>44958</xdr:rowOff>
    </xdr:from>
    <xdr:to>
      <xdr:col>6</xdr:col>
      <xdr:colOff>600075</xdr:colOff>
      <xdr:row>85</xdr:row>
      <xdr:rowOff>44958</xdr:rowOff>
    </xdr:to>
    <xdr:cxnSp macro="">
      <xdr:nvCxnSpPr>
        <xdr:cNvPr id="209" name="直線コネクタ 208"/>
        <xdr:cNvCxnSpPr/>
      </xdr:nvCxnSpPr>
      <xdr:spPr>
        <a:xfrm>
          <a:off x="4546600" y="1461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131081</xdr:rowOff>
    </xdr:from>
    <xdr:ext cx="405111" cy="259045"/>
    <xdr:sp macro="" textlink="">
      <xdr:nvSpPr>
        <xdr:cNvPr id="210" name="【公営住宅】&#10;有形固定資産減価償却率最大値テキスト"/>
        <xdr:cNvSpPr txBox="1"/>
      </xdr:nvSpPr>
      <xdr:spPr>
        <a:xfrm>
          <a:off x="4724400" y="13332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6</xdr:col>
      <xdr:colOff>422275</xdr:colOff>
      <xdr:row>79</xdr:row>
      <xdr:rowOff>12954</xdr:rowOff>
    </xdr:from>
    <xdr:to>
      <xdr:col>6</xdr:col>
      <xdr:colOff>600075</xdr:colOff>
      <xdr:row>79</xdr:row>
      <xdr:rowOff>12954</xdr:rowOff>
    </xdr:to>
    <xdr:cxnSp macro="">
      <xdr:nvCxnSpPr>
        <xdr:cNvPr id="211" name="直線コネクタ 210"/>
        <xdr:cNvCxnSpPr/>
      </xdr:nvCxnSpPr>
      <xdr:spPr>
        <a:xfrm>
          <a:off x="4546600" y="1355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59453</xdr:rowOff>
    </xdr:from>
    <xdr:ext cx="405111" cy="259045"/>
    <xdr:sp macro="" textlink="">
      <xdr:nvSpPr>
        <xdr:cNvPr id="212" name="【公営住宅】&#10;有形固定資産減価償却率平均値テキスト"/>
        <xdr:cNvSpPr txBox="1"/>
      </xdr:nvSpPr>
      <xdr:spPr>
        <a:xfrm>
          <a:off x="4724400" y="1428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81026</xdr:rowOff>
    </xdr:from>
    <xdr:to>
      <xdr:col>6</xdr:col>
      <xdr:colOff>561975</xdr:colOff>
      <xdr:row>84</xdr:row>
      <xdr:rowOff>11176</xdr:rowOff>
    </xdr:to>
    <xdr:sp macro="" textlink="">
      <xdr:nvSpPr>
        <xdr:cNvPr id="213" name="フローチャート : 判断 212"/>
        <xdr:cNvSpPr/>
      </xdr:nvSpPr>
      <xdr:spPr>
        <a:xfrm>
          <a:off x="4584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129032</xdr:rowOff>
    </xdr:from>
    <xdr:to>
      <xdr:col>6</xdr:col>
      <xdr:colOff>561975</xdr:colOff>
      <xdr:row>83</xdr:row>
      <xdr:rowOff>59182</xdr:rowOff>
    </xdr:to>
    <xdr:sp macro="" textlink="">
      <xdr:nvSpPr>
        <xdr:cNvPr id="219" name="円/楕円 218"/>
        <xdr:cNvSpPr/>
      </xdr:nvSpPr>
      <xdr:spPr>
        <a:xfrm>
          <a:off x="45847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151909</xdr:rowOff>
    </xdr:from>
    <xdr:ext cx="405111" cy="259045"/>
    <xdr:sp macro="" textlink="">
      <xdr:nvSpPr>
        <xdr:cNvPr id="220" name="【公営住宅】&#10;有形固定資産減価償却率該当値テキスト"/>
        <xdr:cNvSpPr txBox="1"/>
      </xdr:nvSpPr>
      <xdr:spPr>
        <a:xfrm>
          <a:off x="4724400" y="14039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1" name="正方形/長方形 22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8" name="正方形/長方形 22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1" name="テキスト ボックス 23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106680</xdr:rowOff>
    </xdr:from>
    <xdr:to>
      <xdr:col>15</xdr:col>
      <xdr:colOff>180340</xdr:colOff>
      <xdr:row>86</xdr:row>
      <xdr:rowOff>102870</xdr:rowOff>
    </xdr:to>
    <xdr:cxnSp macro="">
      <xdr:nvCxnSpPr>
        <xdr:cNvPr id="245" name="直線コネクタ 244"/>
        <xdr:cNvCxnSpPr/>
      </xdr:nvCxnSpPr>
      <xdr:spPr>
        <a:xfrm flipV="1">
          <a:off x="10476865" y="134797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106697</xdr:rowOff>
    </xdr:from>
    <xdr:ext cx="469744" cy="259045"/>
    <xdr:sp macro="" textlink="">
      <xdr:nvSpPr>
        <xdr:cNvPr id="246" name="【公営住宅】&#10;一人当たり面積最小値テキスト"/>
        <xdr:cNvSpPr txBox="1"/>
      </xdr:nvSpPr>
      <xdr:spPr>
        <a:xfrm>
          <a:off x="105664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0.103</a:t>
          </a:r>
          <a:endParaRPr kumimoji="1" lang="ja-JP" altLang="en-US" sz="1000" b="1">
            <a:latin typeface="ＭＳ Ｐゴシック"/>
          </a:endParaRPr>
        </a:p>
      </xdr:txBody>
    </xdr:sp>
    <xdr:clientData/>
  </xdr:oneCellAnchor>
  <xdr:twoCellAnchor>
    <xdr:from>
      <xdr:col>15</xdr:col>
      <xdr:colOff>92075</xdr:colOff>
      <xdr:row>86</xdr:row>
      <xdr:rowOff>102870</xdr:rowOff>
    </xdr:from>
    <xdr:to>
      <xdr:col>15</xdr:col>
      <xdr:colOff>269875</xdr:colOff>
      <xdr:row>86</xdr:row>
      <xdr:rowOff>102870</xdr:rowOff>
    </xdr:to>
    <xdr:cxnSp macro="">
      <xdr:nvCxnSpPr>
        <xdr:cNvPr id="247" name="直線コネクタ 246"/>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53357</xdr:rowOff>
    </xdr:from>
    <xdr:ext cx="469744" cy="259045"/>
    <xdr:sp macro="" textlink="">
      <xdr:nvSpPr>
        <xdr:cNvPr id="248" name="【公営住宅】&#10;一人当たり面積最大値テキスト"/>
        <xdr:cNvSpPr txBox="1"/>
      </xdr:nvSpPr>
      <xdr:spPr>
        <a:xfrm>
          <a:off x="105664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0.462</a:t>
          </a:r>
          <a:endParaRPr kumimoji="1" lang="ja-JP" altLang="en-US" sz="1000" b="1">
            <a:latin typeface="ＭＳ Ｐゴシック"/>
          </a:endParaRPr>
        </a:p>
      </xdr:txBody>
    </xdr:sp>
    <xdr:clientData/>
  </xdr:oneCellAnchor>
  <xdr:twoCellAnchor>
    <xdr:from>
      <xdr:col>15</xdr:col>
      <xdr:colOff>92075</xdr:colOff>
      <xdr:row>78</xdr:row>
      <xdr:rowOff>106680</xdr:rowOff>
    </xdr:from>
    <xdr:to>
      <xdr:col>15</xdr:col>
      <xdr:colOff>269875</xdr:colOff>
      <xdr:row>78</xdr:row>
      <xdr:rowOff>106680</xdr:rowOff>
    </xdr:to>
    <xdr:cxnSp macro="">
      <xdr:nvCxnSpPr>
        <xdr:cNvPr id="249" name="直線コネクタ 248"/>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120666</xdr:rowOff>
    </xdr:from>
    <xdr:ext cx="469744" cy="259045"/>
    <xdr:sp macro="" textlink="">
      <xdr:nvSpPr>
        <xdr:cNvPr id="250" name="【公営住宅】&#10;一人当たり面積平均値テキスト"/>
        <xdr:cNvSpPr txBox="1"/>
      </xdr:nvSpPr>
      <xdr:spPr>
        <a:xfrm>
          <a:off x="10566400" y="14179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97789</xdr:rowOff>
    </xdr:from>
    <xdr:to>
      <xdr:col>15</xdr:col>
      <xdr:colOff>231775</xdr:colOff>
      <xdr:row>84</xdr:row>
      <xdr:rowOff>27939</xdr:rowOff>
    </xdr:to>
    <xdr:sp macro="" textlink="">
      <xdr:nvSpPr>
        <xdr:cNvPr id="251" name="フローチャート : 判断 250"/>
        <xdr:cNvSpPr/>
      </xdr:nvSpPr>
      <xdr:spPr>
        <a:xfrm>
          <a:off x="104267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86</xdr:row>
      <xdr:rowOff>52070</xdr:rowOff>
    </xdr:from>
    <xdr:to>
      <xdr:col>15</xdr:col>
      <xdr:colOff>231775</xdr:colOff>
      <xdr:row>86</xdr:row>
      <xdr:rowOff>153670</xdr:rowOff>
    </xdr:to>
    <xdr:sp macro="" textlink="">
      <xdr:nvSpPr>
        <xdr:cNvPr id="257" name="円/楕円 256"/>
        <xdr:cNvSpPr/>
      </xdr:nvSpPr>
      <xdr:spPr>
        <a:xfrm>
          <a:off x="104267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138447</xdr:rowOff>
    </xdr:from>
    <xdr:ext cx="469744" cy="259045"/>
    <xdr:sp macro="" textlink="">
      <xdr:nvSpPr>
        <xdr:cNvPr id="258" name="【公営住宅】&#10;一人当たり面積該当値テキスト"/>
        <xdr:cNvSpPr txBox="1"/>
      </xdr:nvSpPr>
      <xdr:spPr>
        <a:xfrm>
          <a:off x="10566400" y="147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0" name="正方形/長方形 25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1" name="正方形/長方形 26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2" name="正方形/長方形 26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3" name="正方形/長方形 26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5" name="正方形/長方形 26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6" name="正方形/長方形 26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7" name="正方形/長方形 26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8" name="正方形/長方形 26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9" name="正方形/長方形 26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0" name="正方形/長方形 26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1" name="正方形/長方形 27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2" name="正方形/長方形 2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3" name="正方形/長方形 2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4" name="正方形/長方形 2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5" name="正方形/長方形 2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6" name="正方形/長方形 2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7" name="正方形/長方形 2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8" name="正方形/長方形 27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9" name="テキスト ボックス 2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0" name="直線コネクタ 2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1" name="テキスト ボックス 28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82" name="直線コネクタ 2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83" name="テキスト ボックス 28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4" name="直線コネクタ 2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5" name="テキスト ボックス 2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6" name="直線コネクタ 2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7" name="テキスト ボックス 2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88" name="直線コネクタ 2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89" name="テキスト ボックス 2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0" name="直線コネクタ 2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1" name="テキスト ボックス 2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2" name="直線コネクタ 2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93" name="テキスト ボックス 29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95" name="テキスト ボックス 29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6"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97427</xdr:rowOff>
    </xdr:from>
    <xdr:to>
      <xdr:col>23</xdr:col>
      <xdr:colOff>516889</xdr:colOff>
      <xdr:row>42</xdr:row>
      <xdr:rowOff>92528</xdr:rowOff>
    </xdr:to>
    <xdr:cxnSp macro="">
      <xdr:nvCxnSpPr>
        <xdr:cNvPr id="297" name="直線コネクタ 296"/>
        <xdr:cNvCxnSpPr/>
      </xdr:nvCxnSpPr>
      <xdr:spPr>
        <a:xfrm flipV="1">
          <a:off x="16318864" y="575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96355</xdr:rowOff>
    </xdr:from>
    <xdr:ext cx="405111" cy="259045"/>
    <xdr:sp macro="" textlink="">
      <xdr:nvSpPr>
        <xdr:cNvPr id="298" name="【認定こども園・幼稚園・保育所】&#10;有形固定資産減価償却率最小値テキスト"/>
        <xdr:cNvSpPr txBox="1"/>
      </xdr:nvSpPr>
      <xdr:spPr>
        <a:xfrm>
          <a:off x="16408400" y="729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42</xdr:row>
      <xdr:rowOff>92528</xdr:rowOff>
    </xdr:from>
    <xdr:to>
      <xdr:col>23</xdr:col>
      <xdr:colOff>606425</xdr:colOff>
      <xdr:row>42</xdr:row>
      <xdr:rowOff>92528</xdr:rowOff>
    </xdr:to>
    <xdr:cxnSp macro="">
      <xdr:nvCxnSpPr>
        <xdr:cNvPr id="299" name="直線コネクタ 29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44104</xdr:rowOff>
    </xdr:from>
    <xdr:ext cx="405111" cy="259045"/>
    <xdr:sp macro="" textlink="">
      <xdr:nvSpPr>
        <xdr:cNvPr id="300" name="【認定こども園・幼稚園・保育所】&#10;有形固定資産減価償却率最大値テキスト"/>
        <xdr:cNvSpPr txBox="1"/>
      </xdr:nvSpPr>
      <xdr:spPr>
        <a:xfrm>
          <a:off x="164084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23</xdr:col>
      <xdr:colOff>428625</xdr:colOff>
      <xdr:row>33</xdr:row>
      <xdr:rowOff>97427</xdr:rowOff>
    </xdr:from>
    <xdr:to>
      <xdr:col>23</xdr:col>
      <xdr:colOff>606425</xdr:colOff>
      <xdr:row>33</xdr:row>
      <xdr:rowOff>97427</xdr:rowOff>
    </xdr:to>
    <xdr:cxnSp macro="">
      <xdr:nvCxnSpPr>
        <xdr:cNvPr id="301" name="直線コネクタ 300"/>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150784</xdr:rowOff>
    </xdr:from>
    <xdr:ext cx="405111" cy="259045"/>
    <xdr:sp macro="" textlink="">
      <xdr:nvSpPr>
        <xdr:cNvPr id="302" name="【認定こども園・幼稚園・保育所】&#10;有形固定資産減価償却率平均値テキスト"/>
        <xdr:cNvSpPr txBox="1"/>
      </xdr:nvSpPr>
      <xdr:spPr>
        <a:xfrm>
          <a:off x="164084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907</xdr:rowOff>
    </xdr:from>
    <xdr:to>
      <xdr:col>23</xdr:col>
      <xdr:colOff>568325</xdr:colOff>
      <xdr:row>37</xdr:row>
      <xdr:rowOff>102507</xdr:rowOff>
    </xdr:to>
    <xdr:sp macro="" textlink="">
      <xdr:nvSpPr>
        <xdr:cNvPr id="303" name="フローチャート : 判断 302"/>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4" name="テキスト ボックス 3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5" name="テキスト ボックス 3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6" name="テキスト ボックス 3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7" name="テキスト ボックス 3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8" name="テキスト ボックス 3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107043</xdr:rowOff>
    </xdr:from>
    <xdr:to>
      <xdr:col>23</xdr:col>
      <xdr:colOff>568325</xdr:colOff>
      <xdr:row>37</xdr:row>
      <xdr:rowOff>37193</xdr:rowOff>
    </xdr:to>
    <xdr:sp macro="" textlink="">
      <xdr:nvSpPr>
        <xdr:cNvPr id="309" name="円/楕円 308"/>
        <xdr:cNvSpPr/>
      </xdr:nvSpPr>
      <xdr:spPr>
        <a:xfrm>
          <a:off x="162687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129920</xdr:rowOff>
    </xdr:from>
    <xdr:ext cx="405111" cy="259045"/>
    <xdr:sp macro="" textlink="">
      <xdr:nvSpPr>
        <xdr:cNvPr id="310" name="【認定こども園・幼稚園・保育所】&#10;有形固定資産減価償却率該当値テキスト"/>
        <xdr:cNvSpPr txBox="1"/>
      </xdr:nvSpPr>
      <xdr:spPr>
        <a:xfrm>
          <a:off x="16408400" y="613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1" name="正方形/長方形 31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8" name="正方形/長方形 31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1" name="テキスト ボックス 32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22" name="直線コネクタ 3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23" name="テキスト ボックス 32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4" name="直線コネクタ 3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25" name="テキスト ボックス 32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26" name="直線コネクタ 3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27" name="テキスト ボックス 32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28" name="直線コネクタ 3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29" name="テキスト ボックス 32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30" name="直線コネクタ 3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31" name="テキスト ボックス 33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32" name="直線コネクタ 3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33" name="テキスト ボックス 33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5" name="テキスト ボックス 3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6"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38100</xdr:rowOff>
    </xdr:from>
    <xdr:to>
      <xdr:col>32</xdr:col>
      <xdr:colOff>186689</xdr:colOff>
      <xdr:row>42</xdr:row>
      <xdr:rowOff>27215</xdr:rowOff>
    </xdr:to>
    <xdr:cxnSp macro="">
      <xdr:nvCxnSpPr>
        <xdr:cNvPr id="337" name="直線コネクタ 336"/>
        <xdr:cNvCxnSpPr/>
      </xdr:nvCxnSpPr>
      <xdr:spPr>
        <a:xfrm flipV="1">
          <a:off x="22160864" y="58674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31042</xdr:rowOff>
    </xdr:from>
    <xdr:ext cx="469744" cy="259045"/>
    <xdr:sp macro="" textlink="">
      <xdr:nvSpPr>
        <xdr:cNvPr id="338" name="【認定こども園・幼稚園・保育所】&#10;一人当たり面積最小値テキスト"/>
        <xdr:cNvSpPr txBox="1"/>
      </xdr:nvSpPr>
      <xdr:spPr>
        <a:xfrm>
          <a:off x="222504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32</xdr:col>
      <xdr:colOff>98425</xdr:colOff>
      <xdr:row>42</xdr:row>
      <xdr:rowOff>27215</xdr:rowOff>
    </xdr:from>
    <xdr:to>
      <xdr:col>32</xdr:col>
      <xdr:colOff>276225</xdr:colOff>
      <xdr:row>42</xdr:row>
      <xdr:rowOff>27215</xdr:rowOff>
    </xdr:to>
    <xdr:cxnSp macro="">
      <xdr:nvCxnSpPr>
        <xdr:cNvPr id="339" name="直線コネクタ 338"/>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156227</xdr:rowOff>
    </xdr:from>
    <xdr:ext cx="469744" cy="259045"/>
    <xdr:sp macro="" textlink="">
      <xdr:nvSpPr>
        <xdr:cNvPr id="340" name="【認定こども園・幼稚園・保育所】&#10;一人当たり面積最大値テキスト"/>
        <xdr:cNvSpPr txBox="1"/>
      </xdr:nvSpPr>
      <xdr:spPr>
        <a:xfrm>
          <a:off x="22250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34</xdr:row>
      <xdr:rowOff>38100</xdr:rowOff>
    </xdr:from>
    <xdr:to>
      <xdr:col>32</xdr:col>
      <xdr:colOff>276225</xdr:colOff>
      <xdr:row>34</xdr:row>
      <xdr:rowOff>38100</xdr:rowOff>
    </xdr:to>
    <xdr:cxnSp macro="">
      <xdr:nvCxnSpPr>
        <xdr:cNvPr id="341" name="直線コネクタ 340"/>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132642</xdr:rowOff>
    </xdr:from>
    <xdr:ext cx="469744" cy="259045"/>
    <xdr:sp macro="" textlink="">
      <xdr:nvSpPr>
        <xdr:cNvPr id="342" name="【認定こども園・幼稚園・保育所】&#10;一人当たり面積平均値テキスト"/>
        <xdr:cNvSpPr txBox="1"/>
      </xdr:nvSpPr>
      <xdr:spPr>
        <a:xfrm>
          <a:off x="22250400" y="6647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109765</xdr:rowOff>
    </xdr:from>
    <xdr:to>
      <xdr:col>32</xdr:col>
      <xdr:colOff>238125</xdr:colOff>
      <xdr:row>40</xdr:row>
      <xdr:rowOff>39915</xdr:rowOff>
    </xdr:to>
    <xdr:sp macro="" textlink="">
      <xdr:nvSpPr>
        <xdr:cNvPr id="343" name="フローチャート : 判断 342"/>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4" name="テキスト ボックス 3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5" name="テキスト ボックス 3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6" name="テキスト ボックス 3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7" name="テキスト ボックス 3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8" name="テキスト ボックス 3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136978</xdr:rowOff>
    </xdr:from>
    <xdr:to>
      <xdr:col>32</xdr:col>
      <xdr:colOff>238125</xdr:colOff>
      <xdr:row>42</xdr:row>
      <xdr:rowOff>67128</xdr:rowOff>
    </xdr:to>
    <xdr:sp macro="" textlink="">
      <xdr:nvSpPr>
        <xdr:cNvPr id="349" name="円/楕円 348"/>
        <xdr:cNvSpPr/>
      </xdr:nvSpPr>
      <xdr:spPr>
        <a:xfrm>
          <a:off x="22110700" y="71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51905</xdr:rowOff>
    </xdr:from>
    <xdr:ext cx="469744" cy="259045"/>
    <xdr:sp macro="" textlink="">
      <xdr:nvSpPr>
        <xdr:cNvPr id="350" name="【認定こども園・幼稚園・保育所】&#10;一人当たり面積該当値テキスト"/>
        <xdr:cNvSpPr txBox="1"/>
      </xdr:nvSpPr>
      <xdr:spPr>
        <a:xfrm>
          <a:off x="22250400" y="708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1" name="正方形/長方形 35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2" name="正方形/長方形 3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3" name="正方形/長方形 3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4" name="正方形/長方形 3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5" name="正方形/長方形 3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6" name="正方形/長方形 3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7" name="正方形/長方形 3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8" name="正方形/長方形 35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9" name="テキスト ボックス 3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0" name="直線コネクタ 3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1" name="テキスト ボックス 36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362" name="直線コネクタ 361"/>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363" name="テキスト ボックス 362"/>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364" name="直線コネクタ 36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365" name="テキスト ボックス 36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366" name="直線コネクタ 365"/>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367" name="テキスト ボックス 366"/>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8" name="直線コネクタ 3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9" name="テキスト ボックス 3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370" name="直線コネクタ 369"/>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371" name="テキスト ボックス 370"/>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372" name="直線コネクタ 371"/>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373" name="テキスト ボックス 372"/>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374" name="直線コネクタ 373"/>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375" name="テキスト ボックス 374"/>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7" name="テキスト ボックス 3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8"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123825</xdr:rowOff>
    </xdr:from>
    <xdr:to>
      <xdr:col>23</xdr:col>
      <xdr:colOff>516889</xdr:colOff>
      <xdr:row>63</xdr:row>
      <xdr:rowOff>142875</xdr:rowOff>
    </xdr:to>
    <xdr:cxnSp macro="">
      <xdr:nvCxnSpPr>
        <xdr:cNvPr id="379" name="直線コネクタ 378"/>
        <xdr:cNvCxnSpPr/>
      </xdr:nvCxnSpPr>
      <xdr:spPr>
        <a:xfrm flipV="1">
          <a:off x="16318864" y="955357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146702</xdr:rowOff>
    </xdr:from>
    <xdr:ext cx="405111" cy="259045"/>
    <xdr:sp macro="" textlink="">
      <xdr:nvSpPr>
        <xdr:cNvPr id="380" name="【学校施設】&#10;有形固定資産減価償却率最小値テキスト"/>
        <xdr:cNvSpPr txBox="1"/>
      </xdr:nvSpPr>
      <xdr:spPr>
        <a:xfrm>
          <a:off x="164084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428625</xdr:colOff>
      <xdr:row>63</xdr:row>
      <xdr:rowOff>142875</xdr:rowOff>
    </xdr:from>
    <xdr:to>
      <xdr:col>23</xdr:col>
      <xdr:colOff>606425</xdr:colOff>
      <xdr:row>63</xdr:row>
      <xdr:rowOff>142875</xdr:rowOff>
    </xdr:to>
    <xdr:cxnSp macro="">
      <xdr:nvCxnSpPr>
        <xdr:cNvPr id="381" name="直線コネクタ 380"/>
        <xdr:cNvCxnSpPr/>
      </xdr:nvCxnSpPr>
      <xdr:spPr>
        <a:xfrm>
          <a:off x="16230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70502</xdr:rowOff>
    </xdr:from>
    <xdr:ext cx="405111" cy="259045"/>
    <xdr:sp macro="" textlink="">
      <xdr:nvSpPr>
        <xdr:cNvPr id="382" name="【学校施設】&#10;有形固定資産減価償却率最大値テキスト"/>
        <xdr:cNvSpPr txBox="1"/>
      </xdr:nvSpPr>
      <xdr:spPr>
        <a:xfrm>
          <a:off x="164084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23</xdr:col>
      <xdr:colOff>428625</xdr:colOff>
      <xdr:row>55</xdr:row>
      <xdr:rowOff>123825</xdr:rowOff>
    </xdr:from>
    <xdr:to>
      <xdr:col>23</xdr:col>
      <xdr:colOff>606425</xdr:colOff>
      <xdr:row>55</xdr:row>
      <xdr:rowOff>123825</xdr:rowOff>
    </xdr:to>
    <xdr:cxnSp macro="">
      <xdr:nvCxnSpPr>
        <xdr:cNvPr id="383" name="直線コネクタ 382"/>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108602</xdr:rowOff>
    </xdr:from>
    <xdr:ext cx="405111" cy="259045"/>
    <xdr:sp macro="" textlink="">
      <xdr:nvSpPr>
        <xdr:cNvPr id="384" name="【学校施設】&#10;有形固定資産減価償却率平均値テキスト"/>
        <xdr:cNvSpPr txBox="1"/>
      </xdr:nvSpPr>
      <xdr:spPr>
        <a:xfrm>
          <a:off x="16408400" y="9881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130175</xdr:rowOff>
    </xdr:from>
    <xdr:to>
      <xdr:col>23</xdr:col>
      <xdr:colOff>568325</xdr:colOff>
      <xdr:row>58</xdr:row>
      <xdr:rowOff>60325</xdr:rowOff>
    </xdr:to>
    <xdr:sp macro="" textlink="">
      <xdr:nvSpPr>
        <xdr:cNvPr id="385" name="フローチャート : 判断 384"/>
        <xdr:cNvSpPr/>
      </xdr:nvSpPr>
      <xdr:spPr>
        <a:xfrm>
          <a:off x="162687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6" name="テキスト ボックス 3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7" name="テキスト ボックス 3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8" name="テキスト ボックス 3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9" name="テキスト ボックス 3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0" name="テキスト ボックス 3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120650</xdr:rowOff>
    </xdr:from>
    <xdr:to>
      <xdr:col>23</xdr:col>
      <xdr:colOff>568325</xdr:colOff>
      <xdr:row>57</xdr:row>
      <xdr:rowOff>50800</xdr:rowOff>
    </xdr:to>
    <xdr:sp macro="" textlink="">
      <xdr:nvSpPr>
        <xdr:cNvPr id="391" name="円/楕円 390"/>
        <xdr:cNvSpPr/>
      </xdr:nvSpPr>
      <xdr:spPr>
        <a:xfrm>
          <a:off x="16268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143527</xdr:rowOff>
    </xdr:from>
    <xdr:ext cx="405111" cy="259045"/>
    <xdr:sp macro="" textlink="">
      <xdr:nvSpPr>
        <xdr:cNvPr id="392" name="【学校施設】&#10;有形固定資産減価償却率該当値テキスト"/>
        <xdr:cNvSpPr txBox="1"/>
      </xdr:nvSpPr>
      <xdr:spPr>
        <a:xfrm>
          <a:off x="16408400"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3" name="正方形/長方形 39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00" name="正方形/長方形 399"/>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1" name="テキスト ボックス 4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2" name="直線コネクタ 4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3" name="テキスト ボックス 40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4" name="直線コネクタ 40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5" name="テキスト ボックス 40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6" name="直線コネクタ 40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7" name="テキスト ボックス 40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8" name="直線コネクタ 4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9" name="テキスト ボックス 40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0" name="直線コネクタ 40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1" name="テキスト ボックス 41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2" name="直線コネクタ 41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3" name="テキスト ボックス 41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4" name="直線コネクタ 4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5" name="テキスト ボックス 4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148590</xdr:rowOff>
    </xdr:from>
    <xdr:to>
      <xdr:col>32</xdr:col>
      <xdr:colOff>186689</xdr:colOff>
      <xdr:row>64</xdr:row>
      <xdr:rowOff>156210</xdr:rowOff>
    </xdr:to>
    <xdr:cxnSp macro="">
      <xdr:nvCxnSpPr>
        <xdr:cNvPr id="417" name="直線コネクタ 416"/>
        <xdr:cNvCxnSpPr/>
      </xdr:nvCxnSpPr>
      <xdr:spPr>
        <a:xfrm flipV="1">
          <a:off x="22160864" y="974979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160037</xdr:rowOff>
    </xdr:from>
    <xdr:ext cx="469744" cy="259045"/>
    <xdr:sp macro="" textlink="">
      <xdr:nvSpPr>
        <xdr:cNvPr id="418" name="【学校施設】&#10;一人当たり面積最小値テキスト"/>
        <xdr:cNvSpPr txBox="1"/>
      </xdr:nvSpPr>
      <xdr:spPr>
        <a:xfrm>
          <a:off x="22250400" y="1113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32</xdr:col>
      <xdr:colOff>98425</xdr:colOff>
      <xdr:row>64</xdr:row>
      <xdr:rowOff>156210</xdr:rowOff>
    </xdr:from>
    <xdr:to>
      <xdr:col>32</xdr:col>
      <xdr:colOff>276225</xdr:colOff>
      <xdr:row>64</xdr:row>
      <xdr:rowOff>156210</xdr:rowOff>
    </xdr:to>
    <xdr:cxnSp macro="">
      <xdr:nvCxnSpPr>
        <xdr:cNvPr id="419" name="直線コネクタ 418"/>
        <xdr:cNvCxnSpPr/>
      </xdr:nvCxnSpPr>
      <xdr:spPr>
        <a:xfrm>
          <a:off x="22072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95267</xdr:rowOff>
    </xdr:from>
    <xdr:ext cx="469744" cy="259045"/>
    <xdr:sp macro="" textlink="">
      <xdr:nvSpPr>
        <xdr:cNvPr id="420" name="【学校施設】&#10;一人当たり面積最大値テキスト"/>
        <xdr:cNvSpPr txBox="1"/>
      </xdr:nvSpPr>
      <xdr:spPr>
        <a:xfrm>
          <a:off x="22250400" y="952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a:t>
          </a:r>
          <a:endParaRPr kumimoji="1" lang="ja-JP" altLang="en-US" sz="1000" b="1">
            <a:latin typeface="ＭＳ Ｐゴシック"/>
          </a:endParaRPr>
        </a:p>
      </xdr:txBody>
    </xdr:sp>
    <xdr:clientData/>
  </xdr:oneCellAnchor>
  <xdr:twoCellAnchor>
    <xdr:from>
      <xdr:col>32</xdr:col>
      <xdr:colOff>98425</xdr:colOff>
      <xdr:row>56</xdr:row>
      <xdr:rowOff>148590</xdr:rowOff>
    </xdr:from>
    <xdr:to>
      <xdr:col>32</xdr:col>
      <xdr:colOff>276225</xdr:colOff>
      <xdr:row>56</xdr:row>
      <xdr:rowOff>148590</xdr:rowOff>
    </xdr:to>
    <xdr:cxnSp macro="">
      <xdr:nvCxnSpPr>
        <xdr:cNvPr id="421" name="直線コネクタ 420"/>
        <xdr:cNvCxnSpPr/>
      </xdr:nvCxnSpPr>
      <xdr:spPr>
        <a:xfrm>
          <a:off x="22072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82567</xdr:rowOff>
    </xdr:from>
    <xdr:ext cx="469744" cy="259045"/>
    <xdr:sp macro="" textlink="">
      <xdr:nvSpPr>
        <xdr:cNvPr id="422" name="【学校施設】&#10;一人当たり面積平均値テキスト"/>
        <xdr:cNvSpPr txBox="1"/>
      </xdr:nvSpPr>
      <xdr:spPr>
        <a:xfrm>
          <a:off x="22250400" y="10198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59690</xdr:rowOff>
    </xdr:from>
    <xdr:to>
      <xdr:col>32</xdr:col>
      <xdr:colOff>238125</xdr:colOff>
      <xdr:row>60</xdr:row>
      <xdr:rowOff>161290</xdr:rowOff>
    </xdr:to>
    <xdr:sp macro="" textlink="">
      <xdr:nvSpPr>
        <xdr:cNvPr id="423" name="フローチャート : 判断 422"/>
        <xdr:cNvSpPr/>
      </xdr:nvSpPr>
      <xdr:spPr>
        <a:xfrm>
          <a:off x="221107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64</xdr:row>
      <xdr:rowOff>105410</xdr:rowOff>
    </xdr:from>
    <xdr:to>
      <xdr:col>32</xdr:col>
      <xdr:colOff>238125</xdr:colOff>
      <xdr:row>65</xdr:row>
      <xdr:rowOff>35560</xdr:rowOff>
    </xdr:to>
    <xdr:sp macro="" textlink="">
      <xdr:nvSpPr>
        <xdr:cNvPr id="429" name="円/楕円 428"/>
        <xdr:cNvSpPr/>
      </xdr:nvSpPr>
      <xdr:spPr>
        <a:xfrm>
          <a:off x="22110700" y="110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64</xdr:row>
      <xdr:rowOff>20337</xdr:rowOff>
    </xdr:from>
    <xdr:ext cx="469744" cy="259045"/>
    <xdr:sp macro="" textlink="">
      <xdr:nvSpPr>
        <xdr:cNvPr id="430" name="【学校施設】&#10;一人当たり面積該当値テキスト"/>
        <xdr:cNvSpPr txBox="1"/>
      </xdr:nvSpPr>
      <xdr:spPr>
        <a:xfrm>
          <a:off x="222504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31" name="正方形/長方形 43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8" name="正方形/長方形 43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1" name="テキスト ボックス 44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42" name="直線コネクタ 44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43" name="テキスト ボックス 44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44" name="直線コネクタ 44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45" name="テキスト ボックス 44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46" name="直線コネクタ 44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47" name="テキスト ボックス 44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48" name="直線コネクタ 44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49" name="テキスト ボックス 44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0" name="直線コネクタ 4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1" name="テキスト ボックス 4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52"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104394</xdr:rowOff>
    </xdr:from>
    <xdr:to>
      <xdr:col>23</xdr:col>
      <xdr:colOff>516889</xdr:colOff>
      <xdr:row>84</xdr:row>
      <xdr:rowOff>86106</xdr:rowOff>
    </xdr:to>
    <xdr:cxnSp macro="">
      <xdr:nvCxnSpPr>
        <xdr:cNvPr id="453" name="直線コネクタ 452"/>
        <xdr:cNvCxnSpPr/>
      </xdr:nvCxnSpPr>
      <xdr:spPr>
        <a:xfrm flipV="1">
          <a:off x="16318864" y="13306044"/>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89933</xdr:rowOff>
    </xdr:from>
    <xdr:ext cx="405111" cy="259045"/>
    <xdr:sp macro="" textlink="">
      <xdr:nvSpPr>
        <xdr:cNvPr id="454" name="【児童館】&#10;有形固定資産減価償却率最小値テキスト"/>
        <xdr:cNvSpPr txBox="1"/>
      </xdr:nvSpPr>
      <xdr:spPr>
        <a:xfrm>
          <a:off x="16408400" y="1449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23</xdr:col>
      <xdr:colOff>428625</xdr:colOff>
      <xdr:row>84</xdr:row>
      <xdr:rowOff>86106</xdr:rowOff>
    </xdr:from>
    <xdr:to>
      <xdr:col>23</xdr:col>
      <xdr:colOff>606425</xdr:colOff>
      <xdr:row>84</xdr:row>
      <xdr:rowOff>86106</xdr:rowOff>
    </xdr:to>
    <xdr:cxnSp macro="">
      <xdr:nvCxnSpPr>
        <xdr:cNvPr id="455" name="直線コネクタ 454"/>
        <xdr:cNvCxnSpPr/>
      </xdr:nvCxnSpPr>
      <xdr:spPr>
        <a:xfrm>
          <a:off x="16230600" y="1448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51071</xdr:rowOff>
    </xdr:from>
    <xdr:ext cx="405111" cy="259045"/>
    <xdr:sp macro="" textlink="">
      <xdr:nvSpPr>
        <xdr:cNvPr id="456" name="【児童館】&#10;有形固定資産減価償却率最大値テキスト"/>
        <xdr:cNvSpPr txBox="1"/>
      </xdr:nvSpPr>
      <xdr:spPr>
        <a:xfrm>
          <a:off x="16408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428625</xdr:colOff>
      <xdr:row>77</xdr:row>
      <xdr:rowOff>104394</xdr:rowOff>
    </xdr:from>
    <xdr:to>
      <xdr:col>23</xdr:col>
      <xdr:colOff>606425</xdr:colOff>
      <xdr:row>77</xdr:row>
      <xdr:rowOff>104394</xdr:rowOff>
    </xdr:to>
    <xdr:cxnSp macro="">
      <xdr:nvCxnSpPr>
        <xdr:cNvPr id="457" name="直線コネクタ 456"/>
        <xdr:cNvCxnSpPr/>
      </xdr:nvCxnSpPr>
      <xdr:spPr>
        <a:xfrm>
          <a:off x="16230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66312</xdr:rowOff>
    </xdr:from>
    <xdr:ext cx="405111" cy="259045"/>
    <xdr:sp macro="" textlink="">
      <xdr:nvSpPr>
        <xdr:cNvPr id="458" name="【児童館】&#10;有形固定資産減価償却率平均値テキスト"/>
        <xdr:cNvSpPr txBox="1"/>
      </xdr:nvSpPr>
      <xdr:spPr>
        <a:xfrm>
          <a:off x="164084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87885</xdr:rowOff>
    </xdr:from>
    <xdr:to>
      <xdr:col>23</xdr:col>
      <xdr:colOff>568325</xdr:colOff>
      <xdr:row>82</xdr:row>
      <xdr:rowOff>18035</xdr:rowOff>
    </xdr:to>
    <xdr:sp macro="" textlink="">
      <xdr:nvSpPr>
        <xdr:cNvPr id="459" name="フローチャート : 判断 458"/>
        <xdr:cNvSpPr/>
      </xdr:nvSpPr>
      <xdr:spPr>
        <a:xfrm>
          <a:off x="16268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0" name="テキスト ボックス 4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1" name="テキスト ボックス 4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2" name="テキスト ボックス 4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3" name="テキスト ボックス 4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4" name="テキスト ボックス 4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53594</xdr:rowOff>
    </xdr:from>
    <xdr:to>
      <xdr:col>23</xdr:col>
      <xdr:colOff>568325</xdr:colOff>
      <xdr:row>77</xdr:row>
      <xdr:rowOff>155194</xdr:rowOff>
    </xdr:to>
    <xdr:sp macro="" textlink="">
      <xdr:nvSpPr>
        <xdr:cNvPr id="465" name="円/楕円 464"/>
        <xdr:cNvSpPr/>
      </xdr:nvSpPr>
      <xdr:spPr>
        <a:xfrm>
          <a:off x="16268700" y="132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6621</xdr:rowOff>
    </xdr:from>
    <xdr:ext cx="405111" cy="259045"/>
    <xdr:sp macro="" textlink="">
      <xdr:nvSpPr>
        <xdr:cNvPr id="466" name="【児童館】&#10;有形固定資産減価償却率該当値テキスト"/>
        <xdr:cNvSpPr txBox="1"/>
      </xdr:nvSpPr>
      <xdr:spPr>
        <a:xfrm>
          <a:off x="16408400" y="13208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7" name="正方形/長方形 466"/>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8" name="正方形/長方形 4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9" name="正方形/長方形 4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0" name="正方形/長方形 4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1" name="正方形/長方形 4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2" name="正方形/長方形 4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3" name="正方形/長方形 4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74" name="正方形/長方形 473"/>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5" name="テキスト ボックス 4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6" name="直線コネクタ 4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7" name="テキスト ボックス 47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0.009</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78" name="直線コネクタ 47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79" name="テキスト ボックス 47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0.012</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0" name="直線コネクタ 47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81" name="テキスト ボックス 48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82" name="直線コネクタ 48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83" name="テキスト ボックス 48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84" name="直線コネクタ 48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85" name="テキスト ボックス 48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0.021</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86" name="直線コネクタ 48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87" name="テキスト ボックス 48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0.024</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88" name="直線コネクタ 48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89" name="テキスト ボックス 48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0.027</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0" name="直線コネクタ 4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1" name="テキスト ボックス 4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92"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59871</xdr:rowOff>
    </xdr:to>
    <xdr:cxnSp macro="">
      <xdr:nvCxnSpPr>
        <xdr:cNvPr id="493" name="直線コネクタ 492"/>
        <xdr:cNvCxnSpPr/>
      </xdr:nvCxnSpPr>
      <xdr:spPr>
        <a:xfrm flipV="1">
          <a:off x="22160864" y="13389429"/>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63698</xdr:rowOff>
    </xdr:from>
    <xdr:ext cx="469744" cy="259045"/>
    <xdr:sp macro="" textlink="">
      <xdr:nvSpPr>
        <xdr:cNvPr id="494" name="【児童館】&#10;一人当たり面積最小値テキスト"/>
        <xdr:cNvSpPr txBox="1"/>
      </xdr:nvSpPr>
      <xdr:spPr>
        <a:xfrm>
          <a:off x="22250400"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86</xdr:row>
      <xdr:rowOff>59871</xdr:rowOff>
    </xdr:from>
    <xdr:to>
      <xdr:col>32</xdr:col>
      <xdr:colOff>276225</xdr:colOff>
      <xdr:row>86</xdr:row>
      <xdr:rowOff>59871</xdr:rowOff>
    </xdr:to>
    <xdr:cxnSp macro="">
      <xdr:nvCxnSpPr>
        <xdr:cNvPr id="495" name="直線コネクタ 494"/>
        <xdr:cNvCxnSpPr/>
      </xdr:nvCxnSpPr>
      <xdr:spPr>
        <a:xfrm>
          <a:off x="22072600" y="1480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496" name="【児童館】&#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497" name="直線コネクタ 496"/>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82748</xdr:rowOff>
    </xdr:from>
    <xdr:ext cx="469744" cy="259045"/>
    <xdr:sp macro="" textlink="">
      <xdr:nvSpPr>
        <xdr:cNvPr id="498" name="【児童館】&#10;一人当たり面積平均値テキスト"/>
        <xdr:cNvSpPr txBox="1"/>
      </xdr:nvSpPr>
      <xdr:spPr>
        <a:xfrm>
          <a:off x="22250400" y="13970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104321</xdr:rowOff>
    </xdr:from>
    <xdr:to>
      <xdr:col>32</xdr:col>
      <xdr:colOff>238125</xdr:colOff>
      <xdr:row>82</xdr:row>
      <xdr:rowOff>34471</xdr:rowOff>
    </xdr:to>
    <xdr:sp macro="" textlink="">
      <xdr:nvSpPr>
        <xdr:cNvPr id="499" name="フローチャート : 判断 498"/>
        <xdr:cNvSpPr/>
      </xdr:nvSpPr>
      <xdr:spPr>
        <a:xfrm>
          <a:off x="22110700" y="1399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0" name="テキスト ボックス 4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1" name="テキスト ボックス 5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2" name="テキスト ボックス 5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3" name="テキスト ボックス 5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4" name="テキスト ボックス 5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79</xdr:row>
      <xdr:rowOff>11793</xdr:rowOff>
    </xdr:from>
    <xdr:to>
      <xdr:col>32</xdr:col>
      <xdr:colOff>238125</xdr:colOff>
      <xdr:row>79</xdr:row>
      <xdr:rowOff>113393</xdr:rowOff>
    </xdr:to>
    <xdr:sp macro="" textlink="">
      <xdr:nvSpPr>
        <xdr:cNvPr id="505" name="円/楕円 504"/>
        <xdr:cNvSpPr/>
      </xdr:nvSpPr>
      <xdr:spPr>
        <a:xfrm>
          <a:off x="221107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34670</xdr:rowOff>
    </xdr:from>
    <xdr:ext cx="469744" cy="259045"/>
    <xdr:sp macro="" textlink="">
      <xdr:nvSpPr>
        <xdr:cNvPr id="506" name="【児童館】&#10;一人当たり面積該当値テキスト"/>
        <xdr:cNvSpPr txBox="1"/>
      </xdr:nvSpPr>
      <xdr:spPr>
        <a:xfrm>
          <a:off x="22250400" y="134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7" name="正方形/長方形 50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8" name="正方形/長方形 5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9" name="正方形/長方形 5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0" name="正方形/長方形 5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1" name="正方形/長方形 5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2" name="正方形/長方形 5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3" name="正方形/長方形 5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14" name="正方形/長方形 51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5" name="テキスト ボックス 5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6" name="直線コネクタ 5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7" name="テキスト ボックス 51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18" name="直線コネクタ 517"/>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19" name="テキスト ボックス 518"/>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20" name="直線コネクタ 51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21" name="テキスト ボックス 52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22" name="直線コネクタ 521"/>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23" name="テキスト ボックス 522"/>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25" name="テキスト ボックス 52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6"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127636</xdr:rowOff>
    </xdr:from>
    <xdr:to>
      <xdr:col>23</xdr:col>
      <xdr:colOff>516889</xdr:colOff>
      <xdr:row>108</xdr:row>
      <xdr:rowOff>104775</xdr:rowOff>
    </xdr:to>
    <xdr:cxnSp macro="">
      <xdr:nvCxnSpPr>
        <xdr:cNvPr id="527" name="直線コネクタ 526"/>
        <xdr:cNvCxnSpPr/>
      </xdr:nvCxnSpPr>
      <xdr:spPr>
        <a:xfrm flipV="1">
          <a:off x="16318864" y="1744408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108602</xdr:rowOff>
    </xdr:from>
    <xdr:ext cx="405111" cy="259045"/>
    <xdr:sp macro="" textlink="">
      <xdr:nvSpPr>
        <xdr:cNvPr id="528" name="【公民館】&#10;有形固定資産減価償却率最小値テキスト"/>
        <xdr:cNvSpPr txBox="1"/>
      </xdr:nvSpPr>
      <xdr:spPr>
        <a:xfrm>
          <a:off x="164084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23</xdr:col>
      <xdr:colOff>428625</xdr:colOff>
      <xdr:row>108</xdr:row>
      <xdr:rowOff>104775</xdr:rowOff>
    </xdr:from>
    <xdr:to>
      <xdr:col>23</xdr:col>
      <xdr:colOff>606425</xdr:colOff>
      <xdr:row>108</xdr:row>
      <xdr:rowOff>104775</xdr:rowOff>
    </xdr:to>
    <xdr:cxnSp macro="">
      <xdr:nvCxnSpPr>
        <xdr:cNvPr id="529" name="直線コネクタ 528"/>
        <xdr:cNvCxnSpPr/>
      </xdr:nvCxnSpPr>
      <xdr:spPr>
        <a:xfrm>
          <a:off x="16230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74313</xdr:rowOff>
    </xdr:from>
    <xdr:ext cx="405111" cy="259045"/>
    <xdr:sp macro="" textlink="">
      <xdr:nvSpPr>
        <xdr:cNvPr id="530" name="【公民館】&#10;有形固定資産減価償却率最大値テキスト"/>
        <xdr:cNvSpPr txBox="1"/>
      </xdr:nvSpPr>
      <xdr:spPr>
        <a:xfrm>
          <a:off x="16408400" y="1721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23</xdr:col>
      <xdr:colOff>428625</xdr:colOff>
      <xdr:row>101</xdr:row>
      <xdr:rowOff>127636</xdr:rowOff>
    </xdr:from>
    <xdr:to>
      <xdr:col>23</xdr:col>
      <xdr:colOff>606425</xdr:colOff>
      <xdr:row>101</xdr:row>
      <xdr:rowOff>127636</xdr:rowOff>
    </xdr:to>
    <xdr:cxnSp macro="">
      <xdr:nvCxnSpPr>
        <xdr:cNvPr id="531" name="直線コネクタ 530"/>
        <xdr:cNvCxnSpPr/>
      </xdr:nvCxnSpPr>
      <xdr:spPr>
        <a:xfrm>
          <a:off x="16230600" y="1744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20972</xdr:rowOff>
    </xdr:from>
    <xdr:ext cx="405111" cy="259045"/>
    <xdr:sp macro="" textlink="">
      <xdr:nvSpPr>
        <xdr:cNvPr id="532" name="【公民館】&#10;有形固定資産減価償却率平均値テキスト"/>
        <xdr:cNvSpPr txBox="1"/>
      </xdr:nvSpPr>
      <xdr:spPr>
        <a:xfrm>
          <a:off x="16408400" y="18023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42545</xdr:rowOff>
    </xdr:from>
    <xdr:to>
      <xdr:col>23</xdr:col>
      <xdr:colOff>568325</xdr:colOff>
      <xdr:row>105</xdr:row>
      <xdr:rowOff>144145</xdr:rowOff>
    </xdr:to>
    <xdr:sp macro="" textlink="">
      <xdr:nvSpPr>
        <xdr:cNvPr id="533" name="フローチャート : 判断 532"/>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76836</xdr:rowOff>
    </xdr:from>
    <xdr:to>
      <xdr:col>23</xdr:col>
      <xdr:colOff>568325</xdr:colOff>
      <xdr:row>102</xdr:row>
      <xdr:rowOff>6986</xdr:rowOff>
    </xdr:to>
    <xdr:sp macro="" textlink="">
      <xdr:nvSpPr>
        <xdr:cNvPr id="539" name="円/楕円 538"/>
        <xdr:cNvSpPr/>
      </xdr:nvSpPr>
      <xdr:spPr>
        <a:xfrm>
          <a:off x="16268700" y="17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29863</xdr:rowOff>
    </xdr:from>
    <xdr:ext cx="405111" cy="259045"/>
    <xdr:sp macro="" textlink="">
      <xdr:nvSpPr>
        <xdr:cNvPr id="540" name="【公民館】&#10;有形固定資産減価償却率該当値テキスト"/>
        <xdr:cNvSpPr txBox="1"/>
      </xdr:nvSpPr>
      <xdr:spPr>
        <a:xfrm>
          <a:off x="16408400" y="17346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41" name="正方形/長方形 54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2" name="正方形/長方形 5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3" name="正方形/長方形 5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4" name="正方形/長方形 5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5" name="正方形/長方形 5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6" name="正方形/長方形 5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7" name="正方形/長方形 5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8" name="正方形/長方形 547"/>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9" name="テキスト ボックス 5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0" name="直線コネクタ 5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1" name="テキスト ボックス 55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52" name="直線コネクタ 55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53" name="テキスト ボックス 55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4" name="直線コネクタ 55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55" name="テキスト ボックス 55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56" name="直線コネクタ 55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57" name="テキスト ボックス 55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58" name="直線コネクタ 55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59" name="テキスト ボックス 55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60" name="直線コネクタ 55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61" name="テキスト ボックス 56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62" name="直線コネクタ 56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63" name="テキスト ボックス 56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4" name="直線コネクタ 5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5" name="テキスト ボックス 5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66"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567" name="直線コネクタ 566"/>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568" name="【公民館】&#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569" name="直線コネクタ 568"/>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570" name="【公民館】&#10;一人当たり面積最大値テキスト"/>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571" name="直線コネクタ 570"/>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56441</xdr:rowOff>
    </xdr:from>
    <xdr:ext cx="469744" cy="259045"/>
    <xdr:sp macro="" textlink="">
      <xdr:nvSpPr>
        <xdr:cNvPr id="572" name="【公民館】&#10;一人当たり面積平均値テキスト"/>
        <xdr:cNvSpPr txBox="1"/>
      </xdr:nvSpPr>
      <xdr:spPr>
        <a:xfrm>
          <a:off x="22250400" y="1754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33564</xdr:rowOff>
    </xdr:from>
    <xdr:to>
      <xdr:col>32</xdr:col>
      <xdr:colOff>238125</xdr:colOff>
      <xdr:row>103</xdr:row>
      <xdr:rowOff>135164</xdr:rowOff>
    </xdr:to>
    <xdr:sp macro="" textlink="">
      <xdr:nvSpPr>
        <xdr:cNvPr id="573" name="フローチャート : 判断 572"/>
        <xdr:cNvSpPr/>
      </xdr:nvSpPr>
      <xdr:spPr>
        <a:xfrm>
          <a:off x="221107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4" name="テキスト ボックス 5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5" name="テキスト ボックス 5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6" name="テキスト ボックス 5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7" name="テキスト ボックス 5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8" name="テキスト ボックス 5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103</xdr:row>
      <xdr:rowOff>147864</xdr:rowOff>
    </xdr:from>
    <xdr:to>
      <xdr:col>32</xdr:col>
      <xdr:colOff>238125</xdr:colOff>
      <xdr:row>104</xdr:row>
      <xdr:rowOff>78014</xdr:rowOff>
    </xdr:to>
    <xdr:sp macro="" textlink="">
      <xdr:nvSpPr>
        <xdr:cNvPr id="579" name="円/楕円 578"/>
        <xdr:cNvSpPr/>
      </xdr:nvSpPr>
      <xdr:spPr>
        <a:xfrm>
          <a:off x="221107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126291</xdr:rowOff>
    </xdr:from>
    <xdr:ext cx="469744" cy="259045"/>
    <xdr:sp macro="" textlink="">
      <xdr:nvSpPr>
        <xdr:cNvPr id="580" name="【公民館】&#10;一人当たり面積該当値テキスト"/>
        <xdr:cNvSpPr txBox="1"/>
      </xdr:nvSpPr>
      <xdr:spPr>
        <a:xfrm>
          <a:off x="22250400" y="1778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81" name="正方形/長方形 58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83" name="テキスト ボックス 58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・全ての類型において、有形固定資産減価償却率が類似団体平均を上回っており、特に高くなっている施設は、学校施設、児童館、公営住宅である</a:t>
          </a:r>
          <a:r>
            <a:rPr kumimoji="1" lang="ja-JP" altLang="en-US" sz="1300" baseline="0">
              <a:latin typeface="ＭＳ Ｐゴシック"/>
            </a:rPr>
            <a:t>。</a:t>
          </a:r>
          <a:endParaRPr kumimoji="1" lang="en-US" altLang="ja-JP" sz="1300" baseline="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小中学校については、昭和</a:t>
          </a:r>
          <a:r>
            <a:rPr kumimoji="1" lang="en-US" altLang="ja-JP" sz="1300" baseline="0">
              <a:latin typeface="ＭＳ Ｐゴシック"/>
            </a:rPr>
            <a:t>40</a:t>
          </a:r>
          <a:r>
            <a:rPr kumimoji="1" lang="ja-JP" altLang="en-US" sz="1300" baseline="0">
              <a:latin typeface="ＭＳ Ｐゴシック"/>
            </a:rPr>
            <a:t>～</a:t>
          </a:r>
          <a:r>
            <a:rPr kumimoji="1" lang="en-US" altLang="ja-JP" sz="1300" baseline="0">
              <a:latin typeface="ＭＳ Ｐゴシック"/>
            </a:rPr>
            <a:t>50</a:t>
          </a:r>
          <a:r>
            <a:rPr kumimoji="1" lang="ja-JP" altLang="en-US" sz="1300" baseline="0">
              <a:latin typeface="ＭＳ Ｐゴシック"/>
            </a:rPr>
            <a:t>年代に建設された校舎が多数あるためであり、今後、義務教育以外の機能の集約や更新時の規模等の適正化を図る。</a:t>
          </a:r>
          <a:endParaRPr kumimoji="1" lang="en-US" altLang="ja-JP" sz="1300" baseline="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児童館については、今後、他施設への機能移転などを進めていく。</a:t>
          </a:r>
          <a:endParaRPr kumimoji="1" lang="en-US" altLang="ja-JP" sz="13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公営住宅については、有形固定資産減価償却率は高いものの、</a:t>
          </a:r>
          <a:r>
            <a:rPr kumimoji="1" lang="ja-JP" altLang="ja-JP" sz="1300" baseline="0">
              <a:solidFill>
                <a:schemeClr val="dk1"/>
              </a:solidFill>
              <a:effectLst/>
              <a:latin typeface="+mn-lt"/>
              <a:ea typeface="+mn-ea"/>
              <a:cs typeface="+mn-cs"/>
            </a:rPr>
            <a:t>小山住宅の廃止を行</a:t>
          </a:r>
          <a:r>
            <a:rPr kumimoji="1" lang="ja-JP" altLang="en-US" sz="1300" baseline="0">
              <a:solidFill>
                <a:schemeClr val="dk1"/>
              </a:solidFill>
              <a:effectLst/>
              <a:latin typeface="+mn-lt"/>
              <a:ea typeface="+mn-ea"/>
              <a:cs typeface="+mn-cs"/>
            </a:rPr>
            <a:t>ったことなどにより一人当たり面積は、低くなっている、今後も更新や大規模改修が必要となる時期を見据えて、民間施設・活力の活用や他施設との複合化の検討を進める。</a:t>
          </a:r>
          <a:endParaRPr kumimoji="1" lang="en-US" altLang="ja-JP" sz="13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年度に策定した公共施設等総合管理計画において、公共施設の長寿命化や延べ床面積の削減を目標に掲げて取り組み</a:t>
          </a:r>
          <a:r>
            <a:rPr kumimoji="1" lang="ja-JP" altLang="en-US" sz="1300" baseline="0">
              <a:solidFill>
                <a:schemeClr val="dk1"/>
              </a:solidFill>
              <a:effectLst/>
              <a:latin typeface="+mn-lt"/>
              <a:ea typeface="+mn-ea"/>
              <a:cs typeface="+mn-cs"/>
            </a:rPr>
            <a:t>を</a:t>
          </a:r>
          <a:r>
            <a:rPr kumimoji="1" lang="ja-JP" altLang="ja-JP" sz="1300" baseline="0">
              <a:solidFill>
                <a:schemeClr val="dk1"/>
              </a:solidFill>
              <a:effectLst/>
              <a:latin typeface="+mn-lt"/>
              <a:ea typeface="+mn-ea"/>
              <a:cs typeface="+mn-cs"/>
            </a:rPr>
            <a:t>進めていく。</a:t>
          </a:r>
          <a:endParaRPr lang="ja-JP" altLang="ja-JP" sz="1300" baseline="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神奈川県伊勢原市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99,894
98,236
55.56
31,072,537
30,007,595
1,005,955
18,709,677
26,620,342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98.6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76200</xdr:rowOff>
    </xdr:from>
    <xdr:to>
      <xdr:col>6</xdr:col>
      <xdr:colOff>510540</xdr:colOff>
      <xdr:row>41</xdr:row>
      <xdr:rowOff>9906</xdr:rowOff>
    </xdr:to>
    <xdr:cxnSp macro="">
      <xdr:nvCxnSpPr>
        <xdr:cNvPr id="55" name="直線コネクタ 54"/>
        <xdr:cNvCxnSpPr/>
      </xdr:nvCxnSpPr>
      <xdr:spPr>
        <a:xfrm flipV="1">
          <a:off x="4634865" y="590550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13733</xdr:rowOff>
    </xdr:from>
    <xdr:ext cx="405111" cy="259045"/>
    <xdr:sp macro="" textlink="">
      <xdr:nvSpPr>
        <xdr:cNvPr id="56" name="【図書館】&#10;有形固定資産減価償却率最小値テキスト"/>
        <xdr:cNvSpPr txBox="1"/>
      </xdr:nvSpPr>
      <xdr:spPr>
        <a:xfrm>
          <a:off x="4724400" y="704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422275</xdr:colOff>
      <xdr:row>41</xdr:row>
      <xdr:rowOff>9906</xdr:rowOff>
    </xdr:from>
    <xdr:to>
      <xdr:col>6</xdr:col>
      <xdr:colOff>600075</xdr:colOff>
      <xdr:row>41</xdr:row>
      <xdr:rowOff>9906</xdr:rowOff>
    </xdr:to>
    <xdr:cxnSp macro="">
      <xdr:nvCxnSpPr>
        <xdr:cNvPr id="57" name="直線コネクタ 56"/>
        <xdr:cNvCxnSpPr/>
      </xdr:nvCxnSpPr>
      <xdr:spPr>
        <a:xfrm>
          <a:off x="4546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22877</xdr:rowOff>
    </xdr:from>
    <xdr:ext cx="405111" cy="259045"/>
    <xdr:sp macro="" textlink="">
      <xdr:nvSpPr>
        <xdr:cNvPr id="58" name="【図書館】&#10;有形固定資産減価償却率最大値テキスト"/>
        <xdr:cNvSpPr txBox="1"/>
      </xdr:nvSpPr>
      <xdr:spPr>
        <a:xfrm>
          <a:off x="47244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34</xdr:row>
      <xdr:rowOff>76200</xdr:rowOff>
    </xdr:from>
    <xdr:to>
      <xdr:col>6</xdr:col>
      <xdr:colOff>600075</xdr:colOff>
      <xdr:row>34</xdr:row>
      <xdr:rowOff>76200</xdr:rowOff>
    </xdr:to>
    <xdr:cxnSp macro="">
      <xdr:nvCxnSpPr>
        <xdr:cNvPr id="59" name="直線コネクタ 58"/>
        <xdr:cNvCxnSpPr/>
      </xdr:nvCxnSpPr>
      <xdr:spPr>
        <a:xfrm>
          <a:off x="4546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147845</xdr:rowOff>
    </xdr:from>
    <xdr:ext cx="405111" cy="259045"/>
    <xdr:sp macro="" textlink="">
      <xdr:nvSpPr>
        <xdr:cNvPr id="60" name="【図書館】&#10;有形固定資産減価償却率平均値テキスト"/>
        <xdr:cNvSpPr txBox="1"/>
      </xdr:nvSpPr>
      <xdr:spPr>
        <a:xfrm>
          <a:off x="4724400" y="649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169418</xdr:rowOff>
    </xdr:from>
    <xdr:to>
      <xdr:col>6</xdr:col>
      <xdr:colOff>561975</xdr:colOff>
      <xdr:row>38</xdr:row>
      <xdr:rowOff>99568</xdr:rowOff>
    </xdr:to>
    <xdr:sp macro="" textlink="">
      <xdr:nvSpPr>
        <xdr:cNvPr id="61" name="フローチャート : 判断 60"/>
        <xdr:cNvSpPr/>
      </xdr:nvSpPr>
      <xdr:spPr>
        <a:xfrm>
          <a:off x="4584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25400</xdr:rowOff>
    </xdr:from>
    <xdr:to>
      <xdr:col>6</xdr:col>
      <xdr:colOff>561975</xdr:colOff>
      <xdr:row>34</xdr:row>
      <xdr:rowOff>127000</xdr:rowOff>
    </xdr:to>
    <xdr:sp macro="" textlink="">
      <xdr:nvSpPr>
        <xdr:cNvPr id="67" name="円/楕円 66"/>
        <xdr:cNvSpPr/>
      </xdr:nvSpPr>
      <xdr:spPr>
        <a:xfrm>
          <a:off x="45847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149877</xdr:rowOff>
    </xdr:from>
    <xdr:ext cx="405111" cy="259045"/>
    <xdr:sp macro="" textlink="">
      <xdr:nvSpPr>
        <xdr:cNvPr id="68" name="【図書館】&#10;有形固定資産減価償却率該当値テキスト"/>
        <xdr:cNvSpPr txBox="1"/>
      </xdr:nvSpPr>
      <xdr:spPr>
        <a:xfrm>
          <a:off x="4724400" y="580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7" name="テキスト ボックス 7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0" name="直線コネクタ 7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1" name="テキスト ボックス 8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2" name="直線コネクタ 8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3" name="テキスト ボックス 8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84" name="直線コネクタ 8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105427</xdr:rowOff>
    </xdr:from>
    <xdr:ext cx="467179" cy="259045"/>
    <xdr:sp macro="" textlink="">
      <xdr:nvSpPr>
        <xdr:cNvPr id="85" name="テキスト ボックス 84"/>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6" name="直線コネクタ 8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7" name="テキスト ボックス 8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88"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76200</xdr:rowOff>
    </xdr:from>
    <xdr:to>
      <xdr:col>15</xdr:col>
      <xdr:colOff>180340</xdr:colOff>
      <xdr:row>41</xdr:row>
      <xdr:rowOff>19050</xdr:rowOff>
    </xdr:to>
    <xdr:cxnSp macro="">
      <xdr:nvCxnSpPr>
        <xdr:cNvPr id="89" name="直線コネクタ 88"/>
        <xdr:cNvCxnSpPr/>
      </xdr:nvCxnSpPr>
      <xdr:spPr>
        <a:xfrm flipV="1">
          <a:off x="10476865" y="57340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0"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1" name="直線コネクタ 90"/>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22877</xdr:rowOff>
    </xdr:from>
    <xdr:ext cx="469744" cy="259045"/>
    <xdr:sp macro="" textlink="">
      <xdr:nvSpPr>
        <xdr:cNvPr id="92" name="【図書館】&#10;一人当たり面積最大値テキスト"/>
        <xdr:cNvSpPr txBox="1"/>
      </xdr:nvSpPr>
      <xdr:spPr>
        <a:xfrm>
          <a:off x="10566400" y="55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33</xdr:row>
      <xdr:rowOff>76200</xdr:rowOff>
    </xdr:from>
    <xdr:to>
      <xdr:col>15</xdr:col>
      <xdr:colOff>269875</xdr:colOff>
      <xdr:row>33</xdr:row>
      <xdr:rowOff>76200</xdr:rowOff>
    </xdr:to>
    <xdr:cxnSp macro="">
      <xdr:nvCxnSpPr>
        <xdr:cNvPr id="93" name="直線コネクタ 92"/>
        <xdr:cNvCxnSpPr/>
      </xdr:nvCxnSpPr>
      <xdr:spPr>
        <a:xfrm>
          <a:off x="10388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3827</xdr:rowOff>
    </xdr:from>
    <xdr:ext cx="469744" cy="259045"/>
    <xdr:sp macro="" textlink="">
      <xdr:nvSpPr>
        <xdr:cNvPr id="94" name="【図書館】&#10;一人当たり面積平均値テキスト"/>
        <xdr:cNvSpPr txBox="1"/>
      </xdr:nvSpPr>
      <xdr:spPr>
        <a:xfrm>
          <a:off x="105664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25400</xdr:rowOff>
    </xdr:from>
    <xdr:to>
      <xdr:col>15</xdr:col>
      <xdr:colOff>231775</xdr:colOff>
      <xdr:row>37</xdr:row>
      <xdr:rowOff>127000</xdr:rowOff>
    </xdr:to>
    <xdr:sp macro="" textlink="">
      <xdr:nvSpPr>
        <xdr:cNvPr id="95" name="フローチャート : 判断 94"/>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6" name="テキスト ボックス 9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7" name="テキスト ボックス 9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98" name="テキスト ボックス 9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99" name="テキスト ボックス 9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0" name="テキスト ボックス 9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25400</xdr:rowOff>
    </xdr:from>
    <xdr:to>
      <xdr:col>15</xdr:col>
      <xdr:colOff>231775</xdr:colOff>
      <xdr:row>33</xdr:row>
      <xdr:rowOff>127000</xdr:rowOff>
    </xdr:to>
    <xdr:sp macro="" textlink="">
      <xdr:nvSpPr>
        <xdr:cNvPr id="101" name="円/楕円 100"/>
        <xdr:cNvSpPr/>
      </xdr:nvSpPr>
      <xdr:spPr>
        <a:xfrm>
          <a:off x="104267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149877</xdr:rowOff>
    </xdr:from>
    <xdr:ext cx="469744" cy="259045"/>
    <xdr:sp macro="" textlink="">
      <xdr:nvSpPr>
        <xdr:cNvPr id="102" name="【図書館】&#10;一人当たり面積該当値テキスト"/>
        <xdr:cNvSpPr txBox="1"/>
      </xdr:nvSpPr>
      <xdr:spPr>
        <a:xfrm>
          <a:off x="10566400" y="56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3" name="正方形/長方形 10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4" name="正方形/長方形 10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5" name="正方形/長方形 10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6" name="正方形/長方形 10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7" name="正方形/長方形 10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08" name="正方形/長方形 10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09" name="正方形/長方形 10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0" name="正方形/長方形 109"/>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1" name="テキスト ボックス 11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2" name="直線コネクタ 11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3" name="直線コネクタ 11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4" name="テキスト ボックス 11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5" name="直線コネクタ 11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6" name="テキスト ボックス 11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17" name="直線コネクタ 11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18" name="テキスト ボックス 11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19" name="直線コネクタ 11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0" name="テキスト ボックス 11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1" name="直線コネクタ 12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2" name="テキスト ボックス 12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3" name="直線コネクタ 12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4" name="テキスト ボックス 12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5"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169545</xdr:rowOff>
    </xdr:from>
    <xdr:to>
      <xdr:col>6</xdr:col>
      <xdr:colOff>510540</xdr:colOff>
      <xdr:row>62</xdr:row>
      <xdr:rowOff>163830</xdr:rowOff>
    </xdr:to>
    <xdr:cxnSp macro="">
      <xdr:nvCxnSpPr>
        <xdr:cNvPr id="126" name="直線コネクタ 125"/>
        <xdr:cNvCxnSpPr/>
      </xdr:nvCxnSpPr>
      <xdr:spPr>
        <a:xfrm flipV="1">
          <a:off x="4634865" y="9770745"/>
          <a:ext cx="0" cy="1022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167657</xdr:rowOff>
    </xdr:from>
    <xdr:ext cx="405111" cy="259045"/>
    <xdr:sp macro="" textlink="">
      <xdr:nvSpPr>
        <xdr:cNvPr id="127" name="【体育館・プール】&#10;有形固定資産減価償却率最小値テキスト"/>
        <xdr:cNvSpPr txBox="1"/>
      </xdr:nvSpPr>
      <xdr:spPr>
        <a:xfrm>
          <a:off x="47244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6</xdr:col>
      <xdr:colOff>422275</xdr:colOff>
      <xdr:row>62</xdr:row>
      <xdr:rowOff>163830</xdr:rowOff>
    </xdr:from>
    <xdr:to>
      <xdr:col>6</xdr:col>
      <xdr:colOff>600075</xdr:colOff>
      <xdr:row>62</xdr:row>
      <xdr:rowOff>163830</xdr:rowOff>
    </xdr:to>
    <xdr:cxnSp macro="">
      <xdr:nvCxnSpPr>
        <xdr:cNvPr id="128" name="直線コネクタ 127"/>
        <xdr:cNvCxnSpPr/>
      </xdr:nvCxnSpPr>
      <xdr:spPr>
        <a:xfrm>
          <a:off x="4546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116222</xdr:rowOff>
    </xdr:from>
    <xdr:ext cx="405111" cy="259045"/>
    <xdr:sp macro="" textlink="">
      <xdr:nvSpPr>
        <xdr:cNvPr id="129" name="【体育館・プール】&#10;有形固定資産減価償却率最大値テキスト"/>
        <xdr:cNvSpPr txBox="1"/>
      </xdr:nvSpPr>
      <xdr:spPr>
        <a:xfrm>
          <a:off x="4724400" y="954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6</xdr:col>
      <xdr:colOff>422275</xdr:colOff>
      <xdr:row>56</xdr:row>
      <xdr:rowOff>169545</xdr:rowOff>
    </xdr:from>
    <xdr:to>
      <xdr:col>6</xdr:col>
      <xdr:colOff>600075</xdr:colOff>
      <xdr:row>56</xdr:row>
      <xdr:rowOff>169545</xdr:rowOff>
    </xdr:to>
    <xdr:cxnSp macro="">
      <xdr:nvCxnSpPr>
        <xdr:cNvPr id="130" name="直線コネクタ 129"/>
        <xdr:cNvCxnSpPr/>
      </xdr:nvCxnSpPr>
      <xdr:spPr>
        <a:xfrm>
          <a:off x="4546600" y="977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30497</xdr:rowOff>
    </xdr:from>
    <xdr:ext cx="405111" cy="259045"/>
    <xdr:sp macro="" textlink="">
      <xdr:nvSpPr>
        <xdr:cNvPr id="131" name="【体育館・プール】&#10;有形固定資産減価償却率平均値テキスト"/>
        <xdr:cNvSpPr txBox="1"/>
      </xdr:nvSpPr>
      <xdr:spPr>
        <a:xfrm>
          <a:off x="4724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52070</xdr:rowOff>
    </xdr:from>
    <xdr:to>
      <xdr:col>6</xdr:col>
      <xdr:colOff>561975</xdr:colOff>
      <xdr:row>59</xdr:row>
      <xdr:rowOff>153670</xdr:rowOff>
    </xdr:to>
    <xdr:sp macro="" textlink="">
      <xdr:nvSpPr>
        <xdr:cNvPr id="132" name="フローチャート : 判断 131"/>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3" name="テキスト ボックス 13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4" name="テキスト ボックス 13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5" name="テキスト ボックス 13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6" name="テキスト ボックス 13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7" name="テキスト ボックス 13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122555</xdr:rowOff>
    </xdr:from>
    <xdr:to>
      <xdr:col>6</xdr:col>
      <xdr:colOff>561975</xdr:colOff>
      <xdr:row>57</xdr:row>
      <xdr:rowOff>52705</xdr:rowOff>
    </xdr:to>
    <xdr:sp macro="" textlink="">
      <xdr:nvSpPr>
        <xdr:cNvPr id="138" name="円/楕円 137"/>
        <xdr:cNvSpPr/>
      </xdr:nvSpPr>
      <xdr:spPr>
        <a:xfrm>
          <a:off x="45847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71772</xdr:rowOff>
    </xdr:from>
    <xdr:ext cx="405111" cy="259045"/>
    <xdr:sp macro="" textlink="">
      <xdr:nvSpPr>
        <xdr:cNvPr id="139" name="【体育館・プール】&#10;有形固定資産減価償却率該当値テキスト"/>
        <xdr:cNvSpPr txBox="1"/>
      </xdr:nvSpPr>
      <xdr:spPr>
        <a:xfrm>
          <a:off x="4724400" y="9672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0" name="正方形/長方形 139"/>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1" name="正方形/長方形 14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2" name="正方形/長方形 14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3" name="正方形/長方形 14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4" name="正方形/長方形 14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5" name="正方形/長方形 14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6" name="正方形/長方形 14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7" name="正方形/長方形 146"/>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48" name="テキスト ボックス 14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49" name="直線コネクタ 14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0" name="テキスト ボックス 14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1" name="直線コネクタ 15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2" name="テキスト ボックス 15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3" name="直線コネクタ 15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4" name="テキスト ボックス 15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5" name="直線コネクタ 15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56" name="テキスト ボックス 15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57" name="直線コネクタ 15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58" name="テキスト ボックス 15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59" name="直線コネクタ 15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0" name="テキスト ボックス 15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1" name="直線コネクタ 16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2" name="テキスト ボックス 16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3"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106680</xdr:rowOff>
    </xdr:from>
    <xdr:to>
      <xdr:col>15</xdr:col>
      <xdr:colOff>180340</xdr:colOff>
      <xdr:row>64</xdr:row>
      <xdr:rowOff>7620</xdr:rowOff>
    </xdr:to>
    <xdr:cxnSp macro="">
      <xdr:nvCxnSpPr>
        <xdr:cNvPr id="164" name="直線コネクタ 163"/>
        <xdr:cNvCxnSpPr/>
      </xdr:nvCxnSpPr>
      <xdr:spPr>
        <a:xfrm flipV="1">
          <a:off x="10476865" y="97078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11447</xdr:rowOff>
    </xdr:from>
    <xdr:ext cx="469744" cy="259045"/>
    <xdr:sp macro="" textlink="">
      <xdr:nvSpPr>
        <xdr:cNvPr id="165" name="【体育館・プール】&#10;一人当たり面積最小値テキスト"/>
        <xdr:cNvSpPr txBox="1"/>
      </xdr:nvSpPr>
      <xdr:spPr>
        <a:xfrm>
          <a:off x="105664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64</xdr:row>
      <xdr:rowOff>7620</xdr:rowOff>
    </xdr:from>
    <xdr:to>
      <xdr:col>15</xdr:col>
      <xdr:colOff>269875</xdr:colOff>
      <xdr:row>64</xdr:row>
      <xdr:rowOff>7620</xdr:rowOff>
    </xdr:to>
    <xdr:cxnSp macro="">
      <xdr:nvCxnSpPr>
        <xdr:cNvPr id="166" name="直線コネクタ 165"/>
        <xdr:cNvCxnSpPr/>
      </xdr:nvCxnSpPr>
      <xdr:spPr>
        <a:xfrm>
          <a:off x="10388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53357</xdr:rowOff>
    </xdr:from>
    <xdr:ext cx="469744" cy="259045"/>
    <xdr:sp macro="" textlink="">
      <xdr:nvSpPr>
        <xdr:cNvPr id="167" name="【体育館・プール】&#10;一人当たり面積最大値テキスト"/>
        <xdr:cNvSpPr txBox="1"/>
      </xdr:nvSpPr>
      <xdr:spPr>
        <a:xfrm>
          <a:off x="105664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0.276</a:t>
          </a:r>
          <a:endParaRPr kumimoji="1" lang="ja-JP" altLang="en-US" sz="1000" b="1">
            <a:latin typeface="ＭＳ Ｐゴシック"/>
          </a:endParaRPr>
        </a:p>
      </xdr:txBody>
    </xdr:sp>
    <xdr:clientData/>
  </xdr:oneCellAnchor>
  <xdr:twoCellAnchor>
    <xdr:from>
      <xdr:col>15</xdr:col>
      <xdr:colOff>92075</xdr:colOff>
      <xdr:row>56</xdr:row>
      <xdr:rowOff>106680</xdr:rowOff>
    </xdr:from>
    <xdr:to>
      <xdr:col>15</xdr:col>
      <xdr:colOff>269875</xdr:colOff>
      <xdr:row>56</xdr:row>
      <xdr:rowOff>106680</xdr:rowOff>
    </xdr:to>
    <xdr:cxnSp macro="">
      <xdr:nvCxnSpPr>
        <xdr:cNvPr id="168" name="直線コネクタ 167"/>
        <xdr:cNvCxnSpPr/>
      </xdr:nvCxnSpPr>
      <xdr:spPr>
        <a:xfrm>
          <a:off x="10388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128287</xdr:rowOff>
    </xdr:from>
    <xdr:ext cx="469744" cy="259045"/>
    <xdr:sp macro="" textlink="">
      <xdr:nvSpPr>
        <xdr:cNvPr id="169" name="【体育館・プール】&#10;一人当たり面積平均値テキスト"/>
        <xdr:cNvSpPr txBox="1"/>
      </xdr:nvSpPr>
      <xdr:spPr>
        <a:xfrm>
          <a:off x="10566400" y="1041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105410</xdr:rowOff>
    </xdr:from>
    <xdr:to>
      <xdr:col>15</xdr:col>
      <xdr:colOff>231775</xdr:colOff>
      <xdr:row>62</xdr:row>
      <xdr:rowOff>35560</xdr:rowOff>
    </xdr:to>
    <xdr:sp macro="" textlink="">
      <xdr:nvSpPr>
        <xdr:cNvPr id="170" name="フローチャート : 判断 169"/>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1" name="テキスト ボックス 17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2" name="テキスト ボックス 17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3" name="テキスト ボックス 17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4" name="テキスト ボックス 17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5" name="テキスト ボックス 17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105410</xdr:rowOff>
    </xdr:from>
    <xdr:to>
      <xdr:col>15</xdr:col>
      <xdr:colOff>231775</xdr:colOff>
      <xdr:row>64</xdr:row>
      <xdr:rowOff>35560</xdr:rowOff>
    </xdr:to>
    <xdr:sp macro="" textlink="">
      <xdr:nvSpPr>
        <xdr:cNvPr id="176" name="円/楕円 175"/>
        <xdr:cNvSpPr/>
      </xdr:nvSpPr>
      <xdr:spPr>
        <a:xfrm>
          <a:off x="10426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20337</xdr:rowOff>
    </xdr:from>
    <xdr:ext cx="469744" cy="259045"/>
    <xdr:sp macro="" textlink="">
      <xdr:nvSpPr>
        <xdr:cNvPr id="177" name="【体育館・プール】&#10;一人当たり面積該当値テキスト"/>
        <xdr:cNvSpPr txBox="1"/>
      </xdr:nvSpPr>
      <xdr:spPr>
        <a:xfrm>
          <a:off x="105664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8" name="正方形/長方形 17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9" name="正方形/長方形 17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0" name="正方形/長方形 17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1" name="正方形/長方形 18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2" name="正方形/長方形 18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3" name="正方形/長方形 18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4" name="正方形/長方形 18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5" name="正方形/長方形 18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6" name="テキスト ボックス 18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7" name="直線コネクタ 18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8" name="テキスト ボックス 18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89" name="直線コネクタ 18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0" name="テキスト ボックス 18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1" name="直線コネクタ 19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2" name="テキスト ボックス 19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3" name="直線コネクタ 19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4" name="テキスト ボックス 19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5" name="直線コネクタ 19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96" name="テキスト ボックス 19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7" name="直線コネクタ 19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98" name="テキスト ボックス 19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99"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131826</xdr:rowOff>
    </xdr:from>
    <xdr:to>
      <xdr:col>6</xdr:col>
      <xdr:colOff>510540</xdr:colOff>
      <xdr:row>85</xdr:row>
      <xdr:rowOff>136398</xdr:rowOff>
    </xdr:to>
    <xdr:cxnSp macro="">
      <xdr:nvCxnSpPr>
        <xdr:cNvPr id="200" name="直線コネクタ 199"/>
        <xdr:cNvCxnSpPr/>
      </xdr:nvCxnSpPr>
      <xdr:spPr>
        <a:xfrm flipV="1">
          <a:off x="4634865" y="1367637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140225</xdr:rowOff>
    </xdr:from>
    <xdr:ext cx="405111" cy="259045"/>
    <xdr:sp macro="" textlink="">
      <xdr:nvSpPr>
        <xdr:cNvPr id="201" name="【福祉施設】&#10;有形固定資産減価償却率最小値テキスト"/>
        <xdr:cNvSpPr txBox="1"/>
      </xdr:nvSpPr>
      <xdr:spPr>
        <a:xfrm>
          <a:off x="4724400" y="1471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6</xdr:col>
      <xdr:colOff>422275</xdr:colOff>
      <xdr:row>85</xdr:row>
      <xdr:rowOff>136398</xdr:rowOff>
    </xdr:from>
    <xdr:to>
      <xdr:col>6</xdr:col>
      <xdr:colOff>600075</xdr:colOff>
      <xdr:row>85</xdr:row>
      <xdr:rowOff>136398</xdr:rowOff>
    </xdr:to>
    <xdr:cxnSp macro="">
      <xdr:nvCxnSpPr>
        <xdr:cNvPr id="202" name="直線コネクタ 201"/>
        <xdr:cNvCxnSpPr/>
      </xdr:nvCxnSpPr>
      <xdr:spPr>
        <a:xfrm>
          <a:off x="4546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78503</xdr:rowOff>
    </xdr:from>
    <xdr:ext cx="405111" cy="259045"/>
    <xdr:sp macro="" textlink="">
      <xdr:nvSpPr>
        <xdr:cNvPr id="203" name="【福祉施設】&#10;有形固定資産減価償却率最大値テキスト"/>
        <xdr:cNvSpPr txBox="1"/>
      </xdr:nvSpPr>
      <xdr:spPr>
        <a:xfrm>
          <a:off x="4724400" y="1345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6</xdr:col>
      <xdr:colOff>422275</xdr:colOff>
      <xdr:row>79</xdr:row>
      <xdr:rowOff>131826</xdr:rowOff>
    </xdr:from>
    <xdr:to>
      <xdr:col>6</xdr:col>
      <xdr:colOff>600075</xdr:colOff>
      <xdr:row>79</xdr:row>
      <xdr:rowOff>131826</xdr:rowOff>
    </xdr:to>
    <xdr:cxnSp macro="">
      <xdr:nvCxnSpPr>
        <xdr:cNvPr id="204" name="直線コネクタ 203"/>
        <xdr:cNvCxnSpPr/>
      </xdr:nvCxnSpPr>
      <xdr:spPr>
        <a:xfrm>
          <a:off x="4546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96029</xdr:rowOff>
    </xdr:from>
    <xdr:ext cx="405111" cy="259045"/>
    <xdr:sp macro="" textlink="">
      <xdr:nvSpPr>
        <xdr:cNvPr id="205" name="【福祉施設】&#10;有形固定資産減価償却率平均値テキスト"/>
        <xdr:cNvSpPr txBox="1"/>
      </xdr:nvSpPr>
      <xdr:spPr>
        <a:xfrm>
          <a:off x="4724400" y="1432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117602</xdr:rowOff>
    </xdr:from>
    <xdr:to>
      <xdr:col>6</xdr:col>
      <xdr:colOff>561975</xdr:colOff>
      <xdr:row>84</xdr:row>
      <xdr:rowOff>47752</xdr:rowOff>
    </xdr:to>
    <xdr:sp macro="" textlink="">
      <xdr:nvSpPr>
        <xdr:cNvPr id="206" name="フローチャート : 判断 205"/>
        <xdr:cNvSpPr/>
      </xdr:nvSpPr>
      <xdr:spPr>
        <a:xfrm>
          <a:off x="4584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7" name="テキスト ボックス 20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8" name="テキスト ボックス 20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09" name="テキスト ボックス 20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0" name="テキスト ボックス 20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1" name="テキスト ボックス 21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51308</xdr:rowOff>
    </xdr:from>
    <xdr:to>
      <xdr:col>6</xdr:col>
      <xdr:colOff>561975</xdr:colOff>
      <xdr:row>82</xdr:row>
      <xdr:rowOff>152908</xdr:rowOff>
    </xdr:to>
    <xdr:sp macro="" textlink="">
      <xdr:nvSpPr>
        <xdr:cNvPr id="212" name="円/楕円 211"/>
        <xdr:cNvSpPr/>
      </xdr:nvSpPr>
      <xdr:spPr>
        <a:xfrm>
          <a:off x="45847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74185</xdr:rowOff>
    </xdr:from>
    <xdr:ext cx="405111" cy="259045"/>
    <xdr:sp macro="" textlink="">
      <xdr:nvSpPr>
        <xdr:cNvPr id="213" name="【福祉施設】&#10;有形固定資産減価償却率該当値テキスト"/>
        <xdr:cNvSpPr txBox="1"/>
      </xdr:nvSpPr>
      <xdr:spPr>
        <a:xfrm>
          <a:off x="4724400" y="13961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4" name="正方形/長方形 21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5" name="正方形/長方形 2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6" name="正方形/長方形 2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7" name="正方形/長方形 2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8" name="正方形/長方形 2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9" name="正方形/長方形 2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0" name="正方形/長方形 2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1" name="正方形/長方形 22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2" name="テキスト ボックス 2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3" name="直線コネクタ 2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24" name="直線コネクタ 22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25" name="テキスト ボックス 22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26" name="直線コネクタ 22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27" name="テキスト ボックス 22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28" name="直線コネクタ 22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29" name="テキスト ボックス 22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0" name="直線コネクタ 22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1" name="テキスト ボックス 23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2" name="直線コネクタ 2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3" name="テキスト ボックス 2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140970</xdr:rowOff>
    </xdr:from>
    <xdr:to>
      <xdr:col>15</xdr:col>
      <xdr:colOff>180340</xdr:colOff>
      <xdr:row>84</xdr:row>
      <xdr:rowOff>106680</xdr:rowOff>
    </xdr:to>
    <xdr:cxnSp macro="">
      <xdr:nvCxnSpPr>
        <xdr:cNvPr id="235" name="直線コネクタ 234"/>
        <xdr:cNvCxnSpPr/>
      </xdr:nvCxnSpPr>
      <xdr:spPr>
        <a:xfrm flipV="1">
          <a:off x="10476865" y="133426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110507</xdr:rowOff>
    </xdr:from>
    <xdr:ext cx="469744" cy="259045"/>
    <xdr:sp macro="" textlink="">
      <xdr:nvSpPr>
        <xdr:cNvPr id="236" name="【福祉施設】&#10;一人当たり面積最小値テキスト"/>
        <xdr:cNvSpPr txBox="1"/>
      </xdr:nvSpPr>
      <xdr:spPr>
        <a:xfrm>
          <a:off x="10566400"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84</xdr:row>
      <xdr:rowOff>106680</xdr:rowOff>
    </xdr:from>
    <xdr:to>
      <xdr:col>15</xdr:col>
      <xdr:colOff>269875</xdr:colOff>
      <xdr:row>84</xdr:row>
      <xdr:rowOff>106680</xdr:rowOff>
    </xdr:to>
    <xdr:cxnSp macro="">
      <xdr:nvCxnSpPr>
        <xdr:cNvPr id="237" name="直線コネクタ 236"/>
        <xdr:cNvCxnSpPr/>
      </xdr:nvCxnSpPr>
      <xdr:spPr>
        <a:xfrm>
          <a:off x="10388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87647</xdr:rowOff>
    </xdr:from>
    <xdr:ext cx="469744" cy="259045"/>
    <xdr:sp macro="" textlink="">
      <xdr:nvSpPr>
        <xdr:cNvPr id="238" name="【福祉施設】&#10;一人当たり面積最大値テキスト"/>
        <xdr:cNvSpPr txBox="1"/>
      </xdr:nvSpPr>
      <xdr:spPr>
        <a:xfrm>
          <a:off x="105664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15</xdr:col>
      <xdr:colOff>92075</xdr:colOff>
      <xdr:row>77</xdr:row>
      <xdr:rowOff>140970</xdr:rowOff>
    </xdr:from>
    <xdr:to>
      <xdr:col>15</xdr:col>
      <xdr:colOff>269875</xdr:colOff>
      <xdr:row>77</xdr:row>
      <xdr:rowOff>140970</xdr:rowOff>
    </xdr:to>
    <xdr:cxnSp macro="">
      <xdr:nvCxnSpPr>
        <xdr:cNvPr id="239" name="直線コネクタ 238"/>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33038</xdr:rowOff>
    </xdr:from>
    <xdr:ext cx="469744" cy="259045"/>
    <xdr:sp macro="" textlink="">
      <xdr:nvSpPr>
        <xdr:cNvPr id="240" name="【福祉施設】&#10;一人当たり面積平均値テキスト"/>
        <xdr:cNvSpPr txBox="1"/>
      </xdr:nvSpPr>
      <xdr:spPr>
        <a:xfrm>
          <a:off x="10566400" y="1392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10161</xdr:rowOff>
    </xdr:from>
    <xdr:to>
      <xdr:col>15</xdr:col>
      <xdr:colOff>231775</xdr:colOff>
      <xdr:row>82</xdr:row>
      <xdr:rowOff>111761</xdr:rowOff>
    </xdr:to>
    <xdr:sp macro="" textlink="">
      <xdr:nvSpPr>
        <xdr:cNvPr id="241" name="フローチャート : 判断 240"/>
        <xdr:cNvSpPr/>
      </xdr:nvSpPr>
      <xdr:spPr>
        <a:xfrm>
          <a:off x="10426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101600</xdr:rowOff>
    </xdr:from>
    <xdr:to>
      <xdr:col>15</xdr:col>
      <xdr:colOff>231775</xdr:colOff>
      <xdr:row>83</xdr:row>
      <xdr:rowOff>31750</xdr:rowOff>
    </xdr:to>
    <xdr:sp macro="" textlink="">
      <xdr:nvSpPr>
        <xdr:cNvPr id="247" name="円/楕円 246"/>
        <xdr:cNvSpPr/>
      </xdr:nvSpPr>
      <xdr:spPr>
        <a:xfrm>
          <a:off x="10426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80027</xdr:rowOff>
    </xdr:from>
    <xdr:ext cx="469744" cy="259045"/>
    <xdr:sp macro="" textlink="">
      <xdr:nvSpPr>
        <xdr:cNvPr id="248" name="【福祉施設】&#10;一人当たり面積該当値テキスト"/>
        <xdr:cNvSpPr txBox="1"/>
      </xdr:nvSpPr>
      <xdr:spPr>
        <a:xfrm>
          <a:off x="10566400"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9" name="正方形/長方形 24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0" name="正方形/長方形 2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1" name="正方形/長方形 2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2" name="正方形/長方形 2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3" name="正方形/長方形 2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4" name="正方形/長方形 2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5" name="正方形/長方形 2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6" name="正方形/長方形 255"/>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57" name="テキスト ボックス 2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58" name="直線コネクタ 2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59" name="テキスト ボックス 25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60" name="直線コネクタ 25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61" name="テキスト ボックス 26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62" name="直線コネクタ 26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63" name="テキスト ボックス 26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64" name="直線コネクタ 26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65" name="テキスト ボックス 26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66" name="直線コネクタ 26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67" name="テキスト ボックス 26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68" name="直線コネクタ 2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69" name="テキスト ボックス 26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0"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156211</xdr:rowOff>
    </xdr:from>
    <xdr:to>
      <xdr:col>6</xdr:col>
      <xdr:colOff>510540</xdr:colOff>
      <xdr:row>107</xdr:row>
      <xdr:rowOff>124206</xdr:rowOff>
    </xdr:to>
    <xdr:cxnSp macro="">
      <xdr:nvCxnSpPr>
        <xdr:cNvPr id="271" name="直線コネクタ 270"/>
        <xdr:cNvCxnSpPr/>
      </xdr:nvCxnSpPr>
      <xdr:spPr>
        <a:xfrm flipV="1">
          <a:off x="4634865" y="17129761"/>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128033</xdr:rowOff>
    </xdr:from>
    <xdr:ext cx="405111" cy="259045"/>
    <xdr:sp macro="" textlink="">
      <xdr:nvSpPr>
        <xdr:cNvPr id="272" name="【市民会館】&#10;有形固定資産減価償却率最小値テキスト"/>
        <xdr:cNvSpPr txBox="1"/>
      </xdr:nvSpPr>
      <xdr:spPr>
        <a:xfrm>
          <a:off x="4724400" y="1847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422275</xdr:colOff>
      <xdr:row>107</xdr:row>
      <xdr:rowOff>124206</xdr:rowOff>
    </xdr:from>
    <xdr:to>
      <xdr:col>6</xdr:col>
      <xdr:colOff>600075</xdr:colOff>
      <xdr:row>107</xdr:row>
      <xdr:rowOff>124206</xdr:rowOff>
    </xdr:to>
    <xdr:cxnSp macro="">
      <xdr:nvCxnSpPr>
        <xdr:cNvPr id="273" name="直線コネクタ 272"/>
        <xdr:cNvCxnSpPr/>
      </xdr:nvCxnSpPr>
      <xdr:spPr>
        <a:xfrm>
          <a:off x="4546600" y="1846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102888</xdr:rowOff>
    </xdr:from>
    <xdr:ext cx="405111" cy="259045"/>
    <xdr:sp macro="" textlink="">
      <xdr:nvSpPr>
        <xdr:cNvPr id="274" name="【市民会館】&#10;有形固定資産減価償却率最大値テキスト"/>
        <xdr:cNvSpPr txBox="1"/>
      </xdr:nvSpPr>
      <xdr:spPr>
        <a:xfrm>
          <a:off x="47244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6</xdr:col>
      <xdr:colOff>422275</xdr:colOff>
      <xdr:row>99</xdr:row>
      <xdr:rowOff>156211</xdr:rowOff>
    </xdr:from>
    <xdr:to>
      <xdr:col>6</xdr:col>
      <xdr:colOff>600075</xdr:colOff>
      <xdr:row>99</xdr:row>
      <xdr:rowOff>156211</xdr:rowOff>
    </xdr:to>
    <xdr:cxnSp macro="">
      <xdr:nvCxnSpPr>
        <xdr:cNvPr id="275" name="直線コネクタ 274"/>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60977</xdr:rowOff>
    </xdr:from>
    <xdr:ext cx="405111" cy="259045"/>
    <xdr:sp macro="" textlink="">
      <xdr:nvSpPr>
        <xdr:cNvPr id="276" name="【市民会館】&#10;有形固定資産減価償却率平均値テキスト"/>
        <xdr:cNvSpPr txBox="1"/>
      </xdr:nvSpPr>
      <xdr:spPr>
        <a:xfrm>
          <a:off x="4724400" y="1806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82550</xdr:rowOff>
    </xdr:from>
    <xdr:to>
      <xdr:col>6</xdr:col>
      <xdr:colOff>561975</xdr:colOff>
      <xdr:row>106</xdr:row>
      <xdr:rowOff>12700</xdr:rowOff>
    </xdr:to>
    <xdr:sp macro="" textlink="">
      <xdr:nvSpPr>
        <xdr:cNvPr id="277" name="フローチャート : 判断 276"/>
        <xdr:cNvSpPr/>
      </xdr:nvSpPr>
      <xdr:spPr>
        <a:xfrm>
          <a:off x="4584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78" name="テキスト ボックス 27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79" name="テキスト ボックス 27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0" name="テキスト ボックス 27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81" name="テキスト ボックス 28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82" name="テキスト ボックス 28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105411</xdr:rowOff>
    </xdr:from>
    <xdr:to>
      <xdr:col>6</xdr:col>
      <xdr:colOff>561975</xdr:colOff>
      <xdr:row>100</xdr:row>
      <xdr:rowOff>35561</xdr:rowOff>
    </xdr:to>
    <xdr:sp macro="" textlink="">
      <xdr:nvSpPr>
        <xdr:cNvPr id="283" name="円/楕円 282"/>
        <xdr:cNvSpPr/>
      </xdr:nvSpPr>
      <xdr:spPr>
        <a:xfrm>
          <a:off x="45847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58438</xdr:rowOff>
    </xdr:from>
    <xdr:ext cx="405111" cy="259045"/>
    <xdr:sp macro="" textlink="">
      <xdr:nvSpPr>
        <xdr:cNvPr id="284" name="【市民会館】&#10;有形固定資産減価償却率該当値テキスト"/>
        <xdr:cNvSpPr txBox="1"/>
      </xdr:nvSpPr>
      <xdr:spPr>
        <a:xfrm>
          <a:off x="4724400" y="17031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85" name="正方形/長方形 28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92" name="正方形/長方形 291"/>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93" name="テキスト ボックス 29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94" name="直線コネクタ 29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95" name="テキスト ボックス 29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96" name="直線コネクタ 29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97" name="テキスト ボックス 29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98" name="直線コネクタ 29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99" name="テキスト ボックス 29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00" name="直線コネクタ 29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01" name="テキスト ボックス 30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02" name="直線コネクタ 30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03" name="テキスト ボックス 30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04" name="直線コネクタ 30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05" name="テキスト ボックス 30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06" name="直線コネクタ 3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07" name="テキスト ボックス 3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08"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76200</xdr:rowOff>
    </xdr:from>
    <xdr:to>
      <xdr:col>15</xdr:col>
      <xdr:colOff>180340</xdr:colOff>
      <xdr:row>107</xdr:row>
      <xdr:rowOff>114300</xdr:rowOff>
    </xdr:to>
    <xdr:cxnSp macro="">
      <xdr:nvCxnSpPr>
        <xdr:cNvPr id="309" name="直線コネクタ 308"/>
        <xdr:cNvCxnSpPr/>
      </xdr:nvCxnSpPr>
      <xdr:spPr>
        <a:xfrm flipV="1">
          <a:off x="10476865" y="172212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118127</xdr:rowOff>
    </xdr:from>
    <xdr:ext cx="469744" cy="259045"/>
    <xdr:sp macro="" textlink="">
      <xdr:nvSpPr>
        <xdr:cNvPr id="310" name="【市民会館】&#10;一人当たり面積最小値テキスト"/>
        <xdr:cNvSpPr txBox="1"/>
      </xdr:nvSpPr>
      <xdr:spPr>
        <a:xfrm>
          <a:off x="10566400"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15</xdr:col>
      <xdr:colOff>92075</xdr:colOff>
      <xdr:row>107</xdr:row>
      <xdr:rowOff>114300</xdr:rowOff>
    </xdr:from>
    <xdr:to>
      <xdr:col>15</xdr:col>
      <xdr:colOff>269875</xdr:colOff>
      <xdr:row>107</xdr:row>
      <xdr:rowOff>114300</xdr:rowOff>
    </xdr:to>
    <xdr:cxnSp macro="">
      <xdr:nvCxnSpPr>
        <xdr:cNvPr id="311" name="直線コネクタ 310"/>
        <xdr:cNvCxnSpPr/>
      </xdr:nvCxnSpPr>
      <xdr:spPr>
        <a:xfrm>
          <a:off x="10388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22877</xdr:rowOff>
    </xdr:from>
    <xdr:ext cx="469744" cy="259045"/>
    <xdr:sp macro="" textlink="">
      <xdr:nvSpPr>
        <xdr:cNvPr id="312" name="【市民会館】&#10;一人当たり面積最大値テキスト"/>
        <xdr:cNvSpPr txBox="1"/>
      </xdr:nvSpPr>
      <xdr:spPr>
        <a:xfrm>
          <a:off x="10566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15</xdr:col>
      <xdr:colOff>92075</xdr:colOff>
      <xdr:row>100</xdr:row>
      <xdr:rowOff>76200</xdr:rowOff>
    </xdr:from>
    <xdr:to>
      <xdr:col>15</xdr:col>
      <xdr:colOff>269875</xdr:colOff>
      <xdr:row>100</xdr:row>
      <xdr:rowOff>76200</xdr:rowOff>
    </xdr:to>
    <xdr:cxnSp macro="">
      <xdr:nvCxnSpPr>
        <xdr:cNvPr id="313" name="直線コネクタ 312"/>
        <xdr:cNvCxnSpPr/>
      </xdr:nvCxnSpPr>
      <xdr:spPr>
        <a:xfrm>
          <a:off x="10388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162577</xdr:rowOff>
    </xdr:from>
    <xdr:ext cx="469744" cy="259045"/>
    <xdr:sp macro="" textlink="">
      <xdr:nvSpPr>
        <xdr:cNvPr id="314" name="【市民会館】&#10;一人当たり面積平均値テキスト"/>
        <xdr:cNvSpPr txBox="1"/>
      </xdr:nvSpPr>
      <xdr:spPr>
        <a:xfrm>
          <a:off x="105664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15" name="フローチャート : 判断 314"/>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16" name="テキスト ボックス 31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17" name="テキスト ボックス 31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18" name="テキスト ボックス 31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19" name="テキスト ボックス 31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0" name="テキスト ボックス 31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63500</xdr:rowOff>
    </xdr:from>
    <xdr:to>
      <xdr:col>15</xdr:col>
      <xdr:colOff>231775</xdr:colOff>
      <xdr:row>107</xdr:row>
      <xdr:rowOff>165100</xdr:rowOff>
    </xdr:to>
    <xdr:sp macro="" textlink="">
      <xdr:nvSpPr>
        <xdr:cNvPr id="321" name="円/楕円 320"/>
        <xdr:cNvSpPr/>
      </xdr:nvSpPr>
      <xdr:spPr>
        <a:xfrm>
          <a:off x="10426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149877</xdr:rowOff>
    </xdr:from>
    <xdr:ext cx="469744" cy="259045"/>
    <xdr:sp macro="" textlink="">
      <xdr:nvSpPr>
        <xdr:cNvPr id="322" name="【市民会館】&#10;一人当たり面積該当値テキスト"/>
        <xdr:cNvSpPr txBox="1"/>
      </xdr:nvSpPr>
      <xdr:spPr>
        <a:xfrm>
          <a:off x="10566400" y="183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23" name="正方形/長方形 32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24" name="正方形/長方形 323"/>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25" name="正方形/長方形 324"/>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26" name="正方形/長方形 325"/>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27" name="正方形/長方形 326"/>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28" name="正方形/長方形 327"/>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329" name="正方形/長方形 32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30" name="正方形/長方形 329"/>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31" name="正方形/長方形 330"/>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32" name="正方形/長方形 331"/>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33" name="正方形/長方形 332"/>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34" name="正方形/長方形 333"/>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335" name="正方形/長方形 334"/>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6" name="正方形/長方形 3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7" name="正方形/長方形 3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38" name="正方形/長方形 3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9" name="正方形/長方形 3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0" name="正方形/長方形 3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1" name="正方形/長方形 3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42" name="正方形/長方形 341"/>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343" name="正方形/長方形 34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4" name="正方形/長方形 3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5" name="正方形/長方形 3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6" name="正方形/長方形 3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7" name="正方形/長方形 3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8" name="正方形/長方形 3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9" name="正方形/長方形 3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50" name="正方形/長方形 349"/>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51" name="正方形/長方形 35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52" name="正方形/長方形 3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53" name="正方形/長方形 3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54" name="正方形/長方形 3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55" name="正方形/長方形 3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56" name="正方形/長方形 3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57" name="正方形/長方形 3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58" name="正方形/長方形 35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59" name="テキスト ボックス 3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60" name="直線コネクタ 3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61" name="テキスト ボックス 36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62" name="直線コネクタ 36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63" name="テキスト ボックス 36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64" name="直線コネクタ 36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65" name="テキスト ボックス 36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66" name="直線コネクタ 36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67" name="テキスト ボックス 36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68" name="直線コネクタ 36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69" name="テキスト ボックス 36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70" name="直線コネクタ 36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71" name="テキスト ボックス 37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72" name="直線コネクタ 3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73" name="テキスト ボックス 37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74"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7620</xdr:rowOff>
    </xdr:from>
    <xdr:to>
      <xdr:col>23</xdr:col>
      <xdr:colOff>516889</xdr:colOff>
      <xdr:row>85</xdr:row>
      <xdr:rowOff>83820</xdr:rowOff>
    </xdr:to>
    <xdr:cxnSp macro="">
      <xdr:nvCxnSpPr>
        <xdr:cNvPr id="375" name="直線コネクタ 374"/>
        <xdr:cNvCxnSpPr/>
      </xdr:nvCxnSpPr>
      <xdr:spPr>
        <a:xfrm flipV="1">
          <a:off x="16318864" y="1338072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87647</xdr:rowOff>
    </xdr:from>
    <xdr:ext cx="405111" cy="259045"/>
    <xdr:sp macro="" textlink="">
      <xdr:nvSpPr>
        <xdr:cNvPr id="376" name="【消防施設】&#10;有形固定資産減価償却率最小値テキスト"/>
        <xdr:cNvSpPr txBox="1"/>
      </xdr:nvSpPr>
      <xdr:spPr>
        <a:xfrm>
          <a:off x="16408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23</xdr:col>
      <xdr:colOff>428625</xdr:colOff>
      <xdr:row>85</xdr:row>
      <xdr:rowOff>83820</xdr:rowOff>
    </xdr:from>
    <xdr:to>
      <xdr:col>23</xdr:col>
      <xdr:colOff>606425</xdr:colOff>
      <xdr:row>85</xdr:row>
      <xdr:rowOff>83820</xdr:rowOff>
    </xdr:to>
    <xdr:cxnSp macro="">
      <xdr:nvCxnSpPr>
        <xdr:cNvPr id="377" name="直線コネクタ 376"/>
        <xdr:cNvCxnSpPr/>
      </xdr:nvCxnSpPr>
      <xdr:spPr>
        <a:xfrm>
          <a:off x="16230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125747</xdr:rowOff>
    </xdr:from>
    <xdr:ext cx="405111" cy="259045"/>
    <xdr:sp macro="" textlink="">
      <xdr:nvSpPr>
        <xdr:cNvPr id="378" name="【消防施設】&#10;有形固定資産減価償却率最大値テキスト"/>
        <xdr:cNvSpPr txBox="1"/>
      </xdr:nvSpPr>
      <xdr:spPr>
        <a:xfrm>
          <a:off x="164084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a:t>
          </a:r>
          <a:endParaRPr kumimoji="1" lang="ja-JP" altLang="en-US" sz="1000" b="1">
            <a:latin typeface="ＭＳ Ｐゴシック"/>
          </a:endParaRPr>
        </a:p>
      </xdr:txBody>
    </xdr:sp>
    <xdr:clientData/>
  </xdr:oneCellAnchor>
  <xdr:twoCellAnchor>
    <xdr:from>
      <xdr:col>23</xdr:col>
      <xdr:colOff>428625</xdr:colOff>
      <xdr:row>78</xdr:row>
      <xdr:rowOff>7620</xdr:rowOff>
    </xdr:from>
    <xdr:to>
      <xdr:col>23</xdr:col>
      <xdr:colOff>606425</xdr:colOff>
      <xdr:row>78</xdr:row>
      <xdr:rowOff>7620</xdr:rowOff>
    </xdr:to>
    <xdr:cxnSp macro="">
      <xdr:nvCxnSpPr>
        <xdr:cNvPr id="379" name="直線コネクタ 378"/>
        <xdr:cNvCxnSpPr/>
      </xdr:nvCxnSpPr>
      <xdr:spPr>
        <a:xfrm>
          <a:off x="16230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64788</xdr:rowOff>
    </xdr:from>
    <xdr:ext cx="405111" cy="259045"/>
    <xdr:sp macro="" textlink="">
      <xdr:nvSpPr>
        <xdr:cNvPr id="380" name="【消防施設】&#10;有形固定資産減価償却率平均値テキスト"/>
        <xdr:cNvSpPr txBox="1"/>
      </xdr:nvSpPr>
      <xdr:spPr>
        <a:xfrm>
          <a:off x="16408400" y="13437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86361</xdr:rowOff>
    </xdr:from>
    <xdr:to>
      <xdr:col>23</xdr:col>
      <xdr:colOff>568325</xdr:colOff>
      <xdr:row>79</xdr:row>
      <xdr:rowOff>16511</xdr:rowOff>
    </xdr:to>
    <xdr:sp macro="" textlink="">
      <xdr:nvSpPr>
        <xdr:cNvPr id="381" name="フローチャート : 判断 380"/>
        <xdr:cNvSpPr/>
      </xdr:nvSpPr>
      <xdr:spPr>
        <a:xfrm>
          <a:off x="16268700" y="134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82" name="テキスト ボックス 3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83" name="テキスト ボックス 3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84" name="テキスト ボックス 3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85" name="テキスト ボックス 3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86" name="テキスト ボックス 3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128270</xdr:rowOff>
    </xdr:from>
    <xdr:to>
      <xdr:col>23</xdr:col>
      <xdr:colOff>568325</xdr:colOff>
      <xdr:row>78</xdr:row>
      <xdr:rowOff>58420</xdr:rowOff>
    </xdr:to>
    <xdr:sp macro="" textlink="">
      <xdr:nvSpPr>
        <xdr:cNvPr id="387" name="円/楕円 386"/>
        <xdr:cNvSpPr/>
      </xdr:nvSpPr>
      <xdr:spPr>
        <a:xfrm>
          <a:off x="162687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81297</xdr:rowOff>
    </xdr:from>
    <xdr:ext cx="405111" cy="259045"/>
    <xdr:sp macro="" textlink="">
      <xdr:nvSpPr>
        <xdr:cNvPr id="388" name="【消防施設】&#10;有形固定資産減価償却率該当値テキスト"/>
        <xdr:cNvSpPr txBox="1"/>
      </xdr:nvSpPr>
      <xdr:spPr>
        <a:xfrm>
          <a:off x="16408400" y="1328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89" name="正方形/長方形 38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0" name="正方形/長方形 3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1" name="正方形/長方形 3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2" name="正方形/長方形 3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3" name="正方形/長方形 3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4" name="正方形/長方形 3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5" name="正方形/長方形 3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96" name="正方形/長方形 39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97" name="テキスト ボックス 3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98" name="直線コネクタ 3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99" name="直線コネクタ 39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00" name="テキスト ボックス 39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01" name="直線コネクタ 40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02" name="テキスト ボックス 40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03" name="直線コネクタ 40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04" name="テキスト ボックス 40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05" name="直線コネクタ 40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06" name="テキスト ボックス 40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07" name="直線コネクタ 40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08" name="テキスト ボックス 40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09" name="直線コネクタ 40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10" name="テキスト ボックス 40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11" name="直線コネクタ 4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12" name="テキスト ボックス 4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13"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70757</xdr:rowOff>
    </xdr:to>
    <xdr:cxnSp macro="">
      <xdr:nvCxnSpPr>
        <xdr:cNvPr id="414" name="直線コネクタ 413"/>
        <xdr:cNvCxnSpPr/>
      </xdr:nvCxnSpPr>
      <xdr:spPr>
        <a:xfrm flipV="1">
          <a:off x="22160864" y="134112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74584</xdr:rowOff>
    </xdr:from>
    <xdr:ext cx="469744" cy="259045"/>
    <xdr:sp macro="" textlink="">
      <xdr:nvSpPr>
        <xdr:cNvPr id="415" name="【消防施設】&#10;一人当たり面積最小値テキスト"/>
        <xdr:cNvSpPr txBox="1"/>
      </xdr:nvSpPr>
      <xdr:spPr>
        <a:xfrm>
          <a:off x="222504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70757</xdr:rowOff>
    </xdr:from>
    <xdr:to>
      <xdr:col>32</xdr:col>
      <xdr:colOff>276225</xdr:colOff>
      <xdr:row>86</xdr:row>
      <xdr:rowOff>70757</xdr:rowOff>
    </xdr:to>
    <xdr:cxnSp macro="">
      <xdr:nvCxnSpPr>
        <xdr:cNvPr id="416" name="直線コネクタ 415"/>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417"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418" name="直線コネクタ 41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129013</xdr:rowOff>
    </xdr:from>
    <xdr:ext cx="469744" cy="259045"/>
    <xdr:sp macro="" textlink="">
      <xdr:nvSpPr>
        <xdr:cNvPr id="419" name="【消防施設】&#10;一人当たり面積平均値テキスト"/>
        <xdr:cNvSpPr txBox="1"/>
      </xdr:nvSpPr>
      <xdr:spPr>
        <a:xfrm>
          <a:off x="22250400" y="1418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150586</xdr:rowOff>
    </xdr:from>
    <xdr:to>
      <xdr:col>32</xdr:col>
      <xdr:colOff>238125</xdr:colOff>
      <xdr:row>83</xdr:row>
      <xdr:rowOff>80736</xdr:rowOff>
    </xdr:to>
    <xdr:sp macro="" textlink="">
      <xdr:nvSpPr>
        <xdr:cNvPr id="420" name="フローチャート : 判断 419"/>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21" name="テキスト ボックス 4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22" name="テキスト ボックス 4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23" name="テキスト ボックス 4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24" name="テキスト ボックス 4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25" name="テキスト ボックス 4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158750</xdr:rowOff>
    </xdr:from>
    <xdr:to>
      <xdr:col>32</xdr:col>
      <xdr:colOff>238125</xdr:colOff>
      <xdr:row>78</xdr:row>
      <xdr:rowOff>88900</xdr:rowOff>
    </xdr:to>
    <xdr:sp macro="" textlink="">
      <xdr:nvSpPr>
        <xdr:cNvPr id="426" name="円/楕円 425"/>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111777</xdr:rowOff>
    </xdr:from>
    <xdr:ext cx="469744" cy="259045"/>
    <xdr:sp macro="" textlink="">
      <xdr:nvSpPr>
        <xdr:cNvPr id="427" name="【消防施設】&#10;一人当たり面積該当値テキスト"/>
        <xdr:cNvSpPr txBox="1"/>
      </xdr:nvSpPr>
      <xdr:spPr>
        <a:xfrm>
          <a:off x="222504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28" name="正方形/長方形 42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9" name="正方形/長方形 4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0" name="正方形/長方形 4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1" name="正方形/長方形 4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2" name="正方形/長方形 4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3" name="正方形/長方形 4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4" name="正方形/長方形 4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35" name="正方形/長方形 43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6" name="テキスト ボックス 4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7" name="直線コネクタ 4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38" name="テキスト ボックス 43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39" name="直線コネクタ 4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40" name="テキスト ボックス 43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41" name="直線コネクタ 4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42" name="テキスト ボックス 4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43" name="直線コネクタ 4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44" name="テキスト ボックス 4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45" name="直線コネクタ 4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46" name="テキスト ボックス 4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47" name="直線コネクタ 4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48" name="テキスト ボックス 4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49" name="直線コネクタ 4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50" name="テキスト ボックス 44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51" name="直線コネクタ 4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52" name="テキスト ボックス 4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53"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68036</xdr:rowOff>
    </xdr:from>
    <xdr:to>
      <xdr:col>23</xdr:col>
      <xdr:colOff>516889</xdr:colOff>
      <xdr:row>108</xdr:row>
      <xdr:rowOff>10886</xdr:rowOff>
    </xdr:to>
    <xdr:cxnSp macro="">
      <xdr:nvCxnSpPr>
        <xdr:cNvPr id="454" name="直線コネクタ 453"/>
        <xdr:cNvCxnSpPr/>
      </xdr:nvCxnSpPr>
      <xdr:spPr>
        <a:xfrm flipV="1">
          <a:off x="16318864" y="17041586"/>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14713</xdr:rowOff>
    </xdr:from>
    <xdr:ext cx="405111" cy="259045"/>
    <xdr:sp macro="" textlink="">
      <xdr:nvSpPr>
        <xdr:cNvPr id="455" name="【庁舎】&#10;有形固定資産減価償却率最小値テキスト"/>
        <xdr:cNvSpPr txBox="1"/>
      </xdr:nvSpPr>
      <xdr:spPr>
        <a:xfrm>
          <a:off x="164084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23</xdr:col>
      <xdr:colOff>428625</xdr:colOff>
      <xdr:row>108</xdr:row>
      <xdr:rowOff>10886</xdr:rowOff>
    </xdr:from>
    <xdr:to>
      <xdr:col>23</xdr:col>
      <xdr:colOff>606425</xdr:colOff>
      <xdr:row>108</xdr:row>
      <xdr:rowOff>10886</xdr:rowOff>
    </xdr:to>
    <xdr:cxnSp macro="">
      <xdr:nvCxnSpPr>
        <xdr:cNvPr id="456" name="直線コネクタ 455"/>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14713</xdr:rowOff>
    </xdr:from>
    <xdr:ext cx="405111" cy="259045"/>
    <xdr:sp macro="" textlink="">
      <xdr:nvSpPr>
        <xdr:cNvPr id="457" name="【庁舎】&#10;有形固定資産減価償却率最大値テキスト"/>
        <xdr:cNvSpPr txBox="1"/>
      </xdr:nvSpPr>
      <xdr:spPr>
        <a:xfrm>
          <a:off x="16408400" y="1681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99</xdr:row>
      <xdr:rowOff>68036</xdr:rowOff>
    </xdr:from>
    <xdr:to>
      <xdr:col>23</xdr:col>
      <xdr:colOff>606425</xdr:colOff>
      <xdr:row>99</xdr:row>
      <xdr:rowOff>68036</xdr:rowOff>
    </xdr:to>
    <xdr:cxnSp macro="">
      <xdr:nvCxnSpPr>
        <xdr:cNvPr id="458" name="直線コネクタ 457"/>
        <xdr:cNvCxnSpPr/>
      </xdr:nvCxnSpPr>
      <xdr:spPr>
        <a:xfrm>
          <a:off x="16230600" y="1704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49547</xdr:rowOff>
    </xdr:from>
    <xdr:ext cx="405111" cy="259045"/>
    <xdr:sp macro="" textlink="">
      <xdr:nvSpPr>
        <xdr:cNvPr id="459" name="【庁舎】&#10;有形固定資産減価償却率平均値テキスト"/>
        <xdr:cNvSpPr txBox="1"/>
      </xdr:nvSpPr>
      <xdr:spPr>
        <a:xfrm>
          <a:off x="164084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71120</xdr:rowOff>
    </xdr:from>
    <xdr:to>
      <xdr:col>23</xdr:col>
      <xdr:colOff>568325</xdr:colOff>
      <xdr:row>105</xdr:row>
      <xdr:rowOff>1270</xdr:rowOff>
    </xdr:to>
    <xdr:sp macro="" textlink="">
      <xdr:nvSpPr>
        <xdr:cNvPr id="460" name="フローチャート : 判断 459"/>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61" name="テキスト ボックス 4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62" name="テキスト ボックス 4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3" name="テキスト ボックス 4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4" name="テキスト ボックス 4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5" name="テキスト ボックス 4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120106</xdr:rowOff>
    </xdr:from>
    <xdr:to>
      <xdr:col>23</xdr:col>
      <xdr:colOff>568325</xdr:colOff>
      <xdr:row>103</xdr:row>
      <xdr:rowOff>50256</xdr:rowOff>
    </xdr:to>
    <xdr:sp macro="" textlink="">
      <xdr:nvSpPr>
        <xdr:cNvPr id="466" name="円/楕円 465"/>
        <xdr:cNvSpPr/>
      </xdr:nvSpPr>
      <xdr:spPr>
        <a:xfrm>
          <a:off x="162687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142983</xdr:rowOff>
    </xdr:from>
    <xdr:ext cx="405111" cy="259045"/>
    <xdr:sp macro="" textlink="">
      <xdr:nvSpPr>
        <xdr:cNvPr id="467" name="【庁舎】&#10;有形固定資産減価償却率該当値テキスト"/>
        <xdr:cNvSpPr txBox="1"/>
      </xdr:nvSpPr>
      <xdr:spPr>
        <a:xfrm>
          <a:off x="16408400" y="1745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68" name="正方形/長方形 46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9" name="正方形/長方形 4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0" name="正方形/長方形 4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1" name="正方形/長方形 4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2" name="正方形/長方形 4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3" name="正方形/長方形 4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4" name="正方形/長方形 4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75" name="正方形/長方形 474"/>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6" name="テキスト ボックス 4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7" name="直線コネクタ 4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8" name="テキスト ボックス 4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79" name="直線コネクタ 4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80" name="テキスト ボックス 4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81" name="直線コネクタ 4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82" name="テキスト ボックス 4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83" name="直線コネクタ 4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84" name="テキスト ボックス 4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85" name="直線コネクタ 4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86" name="テキスト ボックス 4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87" name="直線コネクタ 4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88" name="テキスト ボックス 4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89" name="直線コネクタ 4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90" name="テキスト ボックス 4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1" name="直線コネクタ 4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2" name="テキスト ボックス 4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93"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108857</xdr:rowOff>
    </xdr:from>
    <xdr:to>
      <xdr:col>32</xdr:col>
      <xdr:colOff>186689</xdr:colOff>
      <xdr:row>109</xdr:row>
      <xdr:rowOff>68036</xdr:rowOff>
    </xdr:to>
    <xdr:cxnSp macro="">
      <xdr:nvCxnSpPr>
        <xdr:cNvPr id="494" name="直線コネクタ 493"/>
        <xdr:cNvCxnSpPr/>
      </xdr:nvCxnSpPr>
      <xdr:spPr>
        <a:xfrm flipV="1">
          <a:off x="22160864" y="172538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71863</xdr:rowOff>
    </xdr:from>
    <xdr:ext cx="469744" cy="259045"/>
    <xdr:sp macro="" textlink="">
      <xdr:nvSpPr>
        <xdr:cNvPr id="495" name="【庁舎】&#10;一人当たり面積最小値テキスト"/>
        <xdr:cNvSpPr txBox="1"/>
      </xdr:nvSpPr>
      <xdr:spPr>
        <a:xfrm>
          <a:off x="22250400" y="1875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109</xdr:row>
      <xdr:rowOff>68036</xdr:rowOff>
    </xdr:from>
    <xdr:to>
      <xdr:col>32</xdr:col>
      <xdr:colOff>276225</xdr:colOff>
      <xdr:row>109</xdr:row>
      <xdr:rowOff>68036</xdr:rowOff>
    </xdr:to>
    <xdr:cxnSp macro="">
      <xdr:nvCxnSpPr>
        <xdr:cNvPr id="496" name="直線コネクタ 495"/>
        <xdr:cNvCxnSpPr/>
      </xdr:nvCxnSpPr>
      <xdr:spPr>
        <a:xfrm>
          <a:off x="22072600" y="187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55534</xdr:rowOff>
    </xdr:from>
    <xdr:ext cx="469744" cy="259045"/>
    <xdr:sp macro="" textlink="">
      <xdr:nvSpPr>
        <xdr:cNvPr id="497" name="【庁舎】&#10;一人当たり面積最大値テキスト"/>
        <xdr:cNvSpPr txBox="1"/>
      </xdr:nvSpPr>
      <xdr:spPr>
        <a:xfrm>
          <a:off x="222504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0.150</a:t>
          </a:r>
          <a:endParaRPr kumimoji="1" lang="ja-JP" altLang="en-US" sz="1000" b="1">
            <a:latin typeface="ＭＳ Ｐゴシック"/>
          </a:endParaRPr>
        </a:p>
      </xdr:txBody>
    </xdr:sp>
    <xdr:clientData/>
  </xdr:oneCellAnchor>
  <xdr:twoCellAnchor>
    <xdr:from>
      <xdr:col>32</xdr:col>
      <xdr:colOff>98425</xdr:colOff>
      <xdr:row>100</xdr:row>
      <xdr:rowOff>108857</xdr:rowOff>
    </xdr:from>
    <xdr:to>
      <xdr:col>32</xdr:col>
      <xdr:colOff>276225</xdr:colOff>
      <xdr:row>100</xdr:row>
      <xdr:rowOff>108857</xdr:rowOff>
    </xdr:to>
    <xdr:cxnSp macro="">
      <xdr:nvCxnSpPr>
        <xdr:cNvPr id="498" name="直線コネクタ 497"/>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77306</xdr:rowOff>
    </xdr:from>
    <xdr:ext cx="469744" cy="259045"/>
    <xdr:sp macro="" textlink="">
      <xdr:nvSpPr>
        <xdr:cNvPr id="499" name="【庁舎】&#10;一人当たり面積平均値テキスト"/>
        <xdr:cNvSpPr txBox="1"/>
      </xdr:nvSpPr>
      <xdr:spPr>
        <a:xfrm>
          <a:off x="22250400" y="17736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98879</xdr:rowOff>
    </xdr:from>
    <xdr:to>
      <xdr:col>32</xdr:col>
      <xdr:colOff>238125</xdr:colOff>
      <xdr:row>104</xdr:row>
      <xdr:rowOff>29029</xdr:rowOff>
    </xdr:to>
    <xdr:sp macro="" textlink="">
      <xdr:nvSpPr>
        <xdr:cNvPr id="500" name="フローチャート : 判断 499"/>
        <xdr:cNvSpPr/>
      </xdr:nvSpPr>
      <xdr:spPr>
        <a:xfrm>
          <a:off x="221107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1" name="テキスト ボックス 5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2" name="テキスト ボックス 5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3" name="テキスト ボックス 5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4" name="テキスト ボックス 5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5" name="テキスト ボックス 5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103</xdr:row>
      <xdr:rowOff>82550</xdr:rowOff>
    </xdr:from>
    <xdr:to>
      <xdr:col>32</xdr:col>
      <xdr:colOff>238125</xdr:colOff>
      <xdr:row>104</xdr:row>
      <xdr:rowOff>12700</xdr:rowOff>
    </xdr:to>
    <xdr:sp macro="" textlink="">
      <xdr:nvSpPr>
        <xdr:cNvPr id="506" name="円/楕円 505"/>
        <xdr:cNvSpPr/>
      </xdr:nvSpPr>
      <xdr:spPr>
        <a:xfrm>
          <a:off x="22110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105427</xdr:rowOff>
    </xdr:from>
    <xdr:ext cx="469744" cy="259045"/>
    <xdr:sp macro="" textlink="">
      <xdr:nvSpPr>
        <xdr:cNvPr id="507" name="【庁舎】&#10;一人当たり面積該当値テキスト"/>
        <xdr:cNvSpPr txBox="1"/>
      </xdr:nvSpPr>
      <xdr:spPr>
        <a:xfrm>
          <a:off x="22250400"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08" name="正方形/長方形 50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9" name="正方形/長方形 5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0" name="テキスト ボックス 50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・全ての類型において、有形固定資産減価償却率が類似団体平均を上回っており、特に高くなっている施設は、市民会館、庁舎である</a:t>
          </a:r>
          <a:r>
            <a:rPr kumimoji="1" lang="ja-JP" altLang="ja-JP" sz="1300" baseline="0">
              <a:solidFill>
                <a:schemeClr val="dk1"/>
              </a:solidFill>
              <a:effectLst/>
              <a:latin typeface="+mn-lt"/>
              <a:ea typeface="+mn-ea"/>
              <a:cs typeface="+mn-cs"/>
            </a:rPr>
            <a:t>。</a:t>
          </a:r>
          <a:endParaRPr kumimoji="1" lang="en-US" altLang="ja-JP" sz="13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市民会館</a:t>
          </a:r>
          <a:r>
            <a:rPr kumimoji="1" lang="ja-JP" altLang="ja-JP" sz="1300" baseline="0">
              <a:solidFill>
                <a:schemeClr val="dk1"/>
              </a:solidFill>
              <a:effectLst/>
              <a:latin typeface="+mn-lt"/>
              <a:ea typeface="+mn-ea"/>
              <a:cs typeface="+mn-cs"/>
            </a:rPr>
            <a:t>については、</a:t>
          </a:r>
          <a:r>
            <a:rPr kumimoji="1" lang="ja-JP" altLang="en-US" sz="1300" baseline="0">
              <a:solidFill>
                <a:schemeClr val="dk1"/>
              </a:solidFill>
              <a:effectLst/>
              <a:latin typeface="+mn-lt"/>
              <a:ea typeface="+mn-ea"/>
              <a:cs typeface="+mn-cs"/>
            </a:rPr>
            <a:t>運営方法の改善や多機能化を進めていく。</a:t>
          </a:r>
          <a:endParaRPr kumimoji="1" lang="en-US" altLang="ja-JP" sz="13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庁舎</a:t>
          </a:r>
          <a:r>
            <a:rPr kumimoji="1" lang="ja-JP" altLang="ja-JP" sz="1300" baseline="0">
              <a:solidFill>
                <a:schemeClr val="dk1"/>
              </a:solidFill>
              <a:effectLst/>
              <a:latin typeface="+mn-lt"/>
              <a:ea typeface="+mn-ea"/>
              <a:cs typeface="+mn-cs"/>
            </a:rPr>
            <a:t>は、</a:t>
          </a:r>
          <a:r>
            <a:rPr kumimoji="1" lang="ja-JP" altLang="en-US" sz="1300" baseline="0">
              <a:solidFill>
                <a:schemeClr val="dk1"/>
              </a:solidFill>
              <a:effectLst/>
              <a:latin typeface="+mn-lt"/>
              <a:ea typeface="+mn-ea"/>
              <a:cs typeface="+mn-cs"/>
            </a:rPr>
            <a:t>分室については他施設への機能移転を前提とし、本庁舎については</a:t>
          </a:r>
          <a:r>
            <a:rPr kumimoji="1" lang="ja-JP" altLang="ja-JP" sz="1300" baseline="0">
              <a:solidFill>
                <a:schemeClr val="dk1"/>
              </a:solidFill>
              <a:effectLst/>
              <a:latin typeface="+mn-lt"/>
              <a:ea typeface="+mn-ea"/>
              <a:cs typeface="+mn-cs"/>
            </a:rPr>
            <a:t>更新</a:t>
          </a:r>
          <a:r>
            <a:rPr kumimoji="1" lang="ja-JP" altLang="en-US" sz="1300" baseline="0">
              <a:solidFill>
                <a:schemeClr val="dk1"/>
              </a:solidFill>
              <a:effectLst/>
              <a:latin typeface="+mn-lt"/>
              <a:ea typeface="+mn-ea"/>
              <a:cs typeface="+mn-cs"/>
            </a:rPr>
            <a:t>にあわせて、分散している行政機能の複合化や更なる機能の集約化を進める。</a:t>
          </a:r>
          <a:endParaRPr kumimoji="1" lang="en-US" altLang="ja-JP" sz="13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年度に策定した公共施設等総合管理計画において、公共施設の長寿命化や延べ床面積の削減を目標に掲げて取り組み</a:t>
          </a:r>
          <a:r>
            <a:rPr kumimoji="1" lang="ja-JP" altLang="en-US" sz="1300" baseline="0">
              <a:solidFill>
                <a:schemeClr val="dk1"/>
              </a:solidFill>
              <a:effectLst/>
              <a:latin typeface="+mn-lt"/>
              <a:ea typeface="+mn-ea"/>
              <a:cs typeface="+mn-cs"/>
            </a:rPr>
            <a:t>を</a:t>
          </a:r>
          <a:r>
            <a:rPr kumimoji="1" lang="ja-JP" altLang="ja-JP" sz="1300" baseline="0">
              <a:solidFill>
                <a:schemeClr val="dk1"/>
              </a:solidFill>
              <a:effectLst/>
              <a:latin typeface="+mn-lt"/>
              <a:ea typeface="+mn-ea"/>
              <a:cs typeface="+mn-cs"/>
            </a:rPr>
            <a:t>進めていく。</a:t>
          </a:r>
          <a:endParaRPr lang="ja-JP" altLang="ja-JP" sz="13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神奈川県伊勢原市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99,894
98,236
55.56
31,072,537
30,007,595
1,005,955
18,709,677
26,620,342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98.6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財政力指数は、前年度と比較して０．０１ポイント増加した。類似団体の平均を上回る水準を維持しているものの、リーマンショック以降低下し続けてきた。平成</a:t>
          </a:r>
          <a:r>
            <a:rPr kumimoji="1" lang="en-US" altLang="ja-JP" sz="1300" baseline="0">
              <a:solidFill>
                <a:schemeClr val="dk1"/>
              </a:solidFill>
              <a:effectLst/>
              <a:latin typeface="+mn-lt"/>
              <a:ea typeface="+mn-ea"/>
              <a:cs typeface="+mn-cs"/>
            </a:rPr>
            <a:t>25</a:t>
          </a:r>
          <a:r>
            <a:rPr kumimoji="1" lang="ja-JP" altLang="ja-JP" sz="1300" baseline="0">
              <a:solidFill>
                <a:schemeClr val="dk1"/>
              </a:solidFill>
              <a:effectLst/>
              <a:latin typeface="+mn-lt"/>
              <a:ea typeface="+mn-ea"/>
              <a:cs typeface="+mn-cs"/>
            </a:rPr>
            <a:t>年度に市税収入が増加に転じ、基準財政収入額が増加しつつあるが、社会保障経費の増による基準財政需要額の増加により上昇に至らず、横ばい傾向にある。引き続き、新たな土地利用の推進等により財政基盤の拡充を図る。</a:t>
          </a:r>
          <a:endParaRPr lang="ja-JP" altLang="ja-JP" sz="1300" baseline="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168275</xdr:rowOff>
    </xdr:to>
    <xdr:cxnSp macro="">
      <xdr:nvCxnSpPr>
        <xdr:cNvPr id="68" name="直線コネクタ 67"/>
        <xdr:cNvCxnSpPr/>
      </xdr:nvCxnSpPr>
      <xdr:spPr>
        <a:xfrm flipV="1">
          <a:off x="4114800" y="66632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38</xdr:row>
      <xdr:rowOff>168275</xdr:rowOff>
    </xdr:to>
    <xdr:cxnSp macro="">
      <xdr:nvCxnSpPr>
        <xdr:cNvPr id="71" name="直線コネクタ 70"/>
        <xdr:cNvCxnSpPr/>
      </xdr:nvCxnSpPr>
      <xdr:spPr>
        <a:xfrm>
          <a:off x="3225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3" name="テキスト ボックス 72"/>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38</xdr:row>
      <xdr:rowOff>148167</xdr:rowOff>
    </xdr:to>
    <xdr:cxnSp macro="">
      <xdr:nvCxnSpPr>
        <xdr:cNvPr id="74" name="直線コネクタ 73"/>
        <xdr:cNvCxnSpPr/>
      </xdr:nvCxnSpPr>
      <xdr:spPr>
        <a:xfrm>
          <a:off x="2336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7408</xdr:rowOff>
    </xdr:from>
    <xdr:to>
      <xdr:col>3</xdr:col>
      <xdr:colOff>279400</xdr:colOff>
      <xdr:row>38</xdr:row>
      <xdr:rowOff>148167</xdr:rowOff>
    </xdr:to>
    <xdr:cxnSp macro="">
      <xdr:nvCxnSpPr>
        <xdr:cNvPr id="77" name="直線コネクタ 76"/>
        <xdr:cNvCxnSpPr/>
      </xdr:nvCxnSpPr>
      <xdr:spPr>
        <a:xfrm>
          <a:off x="1447800" y="6522508"/>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7" name="円/楕円 86"/>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8"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117475</xdr:rowOff>
    </xdr:from>
    <xdr:to>
      <xdr:col>6</xdr:col>
      <xdr:colOff>50800</xdr:colOff>
      <xdr:row>39</xdr:row>
      <xdr:rowOff>47625</xdr:rowOff>
    </xdr:to>
    <xdr:sp macro="" textlink="">
      <xdr:nvSpPr>
        <xdr:cNvPr id="89" name="円/楕円 88"/>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57802</xdr:rowOff>
    </xdr:from>
    <xdr:ext cx="736600" cy="259045"/>
    <xdr:sp macro="" textlink="">
      <xdr:nvSpPr>
        <xdr:cNvPr id="90" name="テキスト ボックス 89"/>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1" name="円/楕円 90"/>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2" name="テキスト ボックス 91"/>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97367</xdr:rowOff>
    </xdr:from>
    <xdr:to>
      <xdr:col>3</xdr:col>
      <xdr:colOff>330200</xdr:colOff>
      <xdr:row>39</xdr:row>
      <xdr:rowOff>27517</xdr:rowOff>
    </xdr:to>
    <xdr:sp macro="" textlink="">
      <xdr:nvSpPr>
        <xdr:cNvPr id="93" name="円/楕円 92"/>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37694</xdr:rowOff>
    </xdr:from>
    <xdr:ext cx="762000" cy="259045"/>
    <xdr:sp macro="" textlink="">
      <xdr:nvSpPr>
        <xdr:cNvPr id="94" name="テキスト ボックス 93"/>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128058</xdr:rowOff>
    </xdr:from>
    <xdr:to>
      <xdr:col>2</xdr:col>
      <xdr:colOff>127000</xdr:colOff>
      <xdr:row>38</xdr:row>
      <xdr:rowOff>58209</xdr:rowOff>
    </xdr:to>
    <xdr:sp macro="" textlink="">
      <xdr:nvSpPr>
        <xdr:cNvPr id="95" name="円/楕円 94"/>
        <xdr:cNvSpPr/>
      </xdr:nvSpPr>
      <xdr:spPr>
        <a:xfrm>
          <a:off x="1397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68385</xdr:rowOff>
    </xdr:from>
    <xdr:ext cx="762000" cy="259045"/>
    <xdr:sp macro="" textlink="">
      <xdr:nvSpPr>
        <xdr:cNvPr id="96" name="テキスト ボックス 95"/>
        <xdr:cNvSpPr txBox="1"/>
      </xdr:nvSpPr>
      <xdr:spPr>
        <a:xfrm>
          <a:off x="1066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経常収支比率は、前年度と比較して２．５ポイント改善した。比率の分子となる経常経費充当一般財源は、公債費が減となる一方で、扶助費や人件費の増により増加したものの、比率の分母となる経常一般財源は、臨時財政対策債が減少となる一方で、地方消費税交付金や市税の増により増加し、比率が改善した。類似団体の平均を上回っており、今後も、行財政改革を推進し、歳出削減に努めるとともに、徴収率の向上など歳入対策も積極的に取り組み、比率の改善に努める。</a:t>
          </a:r>
          <a:endParaRPr lang="ja-JP" altLang="ja-JP" sz="1300" baseline="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62</xdr:row>
      <xdr:rowOff>145796</xdr:rowOff>
    </xdr:to>
    <xdr:cxnSp macro="">
      <xdr:nvCxnSpPr>
        <xdr:cNvPr id="129" name="直線コネクタ 128"/>
        <xdr:cNvCxnSpPr/>
      </xdr:nvCxnSpPr>
      <xdr:spPr>
        <a:xfrm flipV="1">
          <a:off x="4114800" y="1065504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30"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97536</xdr:rowOff>
    </xdr:from>
    <xdr:to>
      <xdr:col>6</xdr:col>
      <xdr:colOff>0</xdr:colOff>
      <xdr:row>62</xdr:row>
      <xdr:rowOff>145796</xdr:rowOff>
    </xdr:to>
    <xdr:cxnSp macro="">
      <xdr:nvCxnSpPr>
        <xdr:cNvPr id="132" name="直線コネクタ 131"/>
        <xdr:cNvCxnSpPr/>
      </xdr:nvCxnSpPr>
      <xdr:spPr>
        <a:xfrm>
          <a:off x="3225800" y="107274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23385</xdr:rowOff>
    </xdr:from>
    <xdr:ext cx="736600" cy="259045"/>
    <xdr:sp macro="" textlink="">
      <xdr:nvSpPr>
        <xdr:cNvPr id="134" name="テキスト ボックス 133"/>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58928</xdr:rowOff>
    </xdr:from>
    <xdr:to>
      <xdr:col>4</xdr:col>
      <xdr:colOff>482600</xdr:colOff>
      <xdr:row>62</xdr:row>
      <xdr:rowOff>97536</xdr:rowOff>
    </xdr:to>
    <xdr:cxnSp macro="">
      <xdr:nvCxnSpPr>
        <xdr:cNvPr id="135" name="直線コネクタ 134"/>
        <xdr:cNvCxnSpPr/>
      </xdr:nvCxnSpPr>
      <xdr:spPr>
        <a:xfrm>
          <a:off x="2336800" y="106888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37" name="テキスト ボックス 136"/>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58928</xdr:rowOff>
    </xdr:from>
    <xdr:to>
      <xdr:col>3</xdr:col>
      <xdr:colOff>279400</xdr:colOff>
      <xdr:row>63</xdr:row>
      <xdr:rowOff>61214</xdr:rowOff>
    </xdr:to>
    <xdr:cxnSp macro="">
      <xdr:nvCxnSpPr>
        <xdr:cNvPr id="138" name="直線コネクタ 137"/>
        <xdr:cNvCxnSpPr/>
      </xdr:nvCxnSpPr>
      <xdr:spPr>
        <a:xfrm flipV="1">
          <a:off x="1447800" y="1068882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40" name="テキスト ボックス 139"/>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42" name="テキスト ボックス 141"/>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145796</xdr:rowOff>
    </xdr:from>
    <xdr:to>
      <xdr:col>7</xdr:col>
      <xdr:colOff>203200</xdr:colOff>
      <xdr:row>62</xdr:row>
      <xdr:rowOff>75946</xdr:rowOff>
    </xdr:to>
    <xdr:sp macro="" textlink="">
      <xdr:nvSpPr>
        <xdr:cNvPr id="148" name="円/楕円 147"/>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117873</xdr:rowOff>
    </xdr:from>
    <xdr:ext cx="762000" cy="259045"/>
    <xdr:sp macro="" textlink="">
      <xdr:nvSpPr>
        <xdr:cNvPr id="149" name="財政構造の弾力性該当値テキスト"/>
        <xdr:cNvSpPr txBox="1"/>
      </xdr:nvSpPr>
      <xdr:spPr>
        <a:xfrm>
          <a:off x="5041900" y="1057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94996</xdr:rowOff>
    </xdr:from>
    <xdr:to>
      <xdr:col>6</xdr:col>
      <xdr:colOff>50800</xdr:colOff>
      <xdr:row>63</xdr:row>
      <xdr:rowOff>25146</xdr:rowOff>
    </xdr:to>
    <xdr:sp macro="" textlink="">
      <xdr:nvSpPr>
        <xdr:cNvPr id="150" name="円/楕円 149"/>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51" name="テキスト ボックス 150"/>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46736</xdr:rowOff>
    </xdr:from>
    <xdr:to>
      <xdr:col>4</xdr:col>
      <xdr:colOff>533400</xdr:colOff>
      <xdr:row>62</xdr:row>
      <xdr:rowOff>148336</xdr:rowOff>
    </xdr:to>
    <xdr:sp macro="" textlink="">
      <xdr:nvSpPr>
        <xdr:cNvPr id="152" name="円/楕円 151"/>
        <xdr:cNvSpPr/>
      </xdr:nvSpPr>
      <xdr:spPr>
        <a:xfrm>
          <a:off x="3175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53" name="テキスト ボックス 152"/>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8128</xdr:rowOff>
    </xdr:from>
    <xdr:to>
      <xdr:col>3</xdr:col>
      <xdr:colOff>330200</xdr:colOff>
      <xdr:row>62</xdr:row>
      <xdr:rowOff>109728</xdr:rowOff>
    </xdr:to>
    <xdr:sp macro="" textlink="">
      <xdr:nvSpPr>
        <xdr:cNvPr id="154" name="円/楕円 153"/>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94505</xdr:rowOff>
    </xdr:from>
    <xdr:ext cx="762000" cy="259045"/>
    <xdr:sp macro="" textlink="">
      <xdr:nvSpPr>
        <xdr:cNvPr id="155" name="テキスト ボックス 154"/>
        <xdr:cNvSpPr txBox="1"/>
      </xdr:nvSpPr>
      <xdr:spPr>
        <a:xfrm>
          <a:off x="1955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56" name="円/楕円 155"/>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57" name="テキスト ボックス 156"/>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人口</a:t>
          </a:r>
          <a:r>
            <a:rPr kumimoji="1" lang="en-US" altLang="ja-JP" sz="1300" baseline="0">
              <a:solidFill>
                <a:schemeClr val="dk1"/>
              </a:solidFill>
              <a:effectLst/>
              <a:latin typeface="+mn-lt"/>
              <a:ea typeface="+mn-ea"/>
              <a:cs typeface="+mn-cs"/>
            </a:rPr>
            <a:t>1</a:t>
          </a:r>
          <a:r>
            <a:rPr kumimoji="1" lang="ja-JP" altLang="ja-JP" sz="1300" baseline="0">
              <a:solidFill>
                <a:schemeClr val="dk1"/>
              </a:solidFill>
              <a:effectLst/>
              <a:latin typeface="+mn-lt"/>
              <a:ea typeface="+mn-ea"/>
              <a:cs typeface="+mn-cs"/>
            </a:rPr>
            <a:t>人当たりの人件費</a:t>
          </a:r>
          <a:r>
            <a:rPr kumimoji="1" lang="ja-JP" altLang="en-US"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物件費等決算額は、前年度と比較して</a:t>
          </a:r>
          <a:r>
            <a:rPr kumimoji="1" lang="en-US" altLang="ja-JP" sz="1300" baseline="0">
              <a:solidFill>
                <a:schemeClr val="dk1"/>
              </a:solidFill>
              <a:effectLst/>
              <a:latin typeface="+mn-lt"/>
              <a:ea typeface="+mn-ea"/>
              <a:cs typeface="+mn-cs"/>
            </a:rPr>
            <a:t>1,277</a:t>
          </a:r>
          <a:r>
            <a:rPr kumimoji="1" lang="ja-JP" altLang="ja-JP" sz="1300" baseline="0">
              <a:solidFill>
                <a:schemeClr val="dk1"/>
              </a:solidFill>
              <a:effectLst/>
              <a:latin typeface="+mn-lt"/>
              <a:ea typeface="+mn-ea"/>
              <a:cs typeface="+mn-cs"/>
            </a:rPr>
            <a:t>円増加した。類似団体の平均を下回っているとともに、定員適正化による人件費の縮減や事務事業の見直しにより、減少傾向が続いていたが、平成</a:t>
          </a:r>
          <a:r>
            <a:rPr kumimoji="1" lang="en-US" altLang="ja-JP" sz="1300" baseline="0">
              <a:solidFill>
                <a:schemeClr val="dk1"/>
              </a:solidFill>
              <a:effectLst/>
              <a:latin typeface="+mn-lt"/>
              <a:ea typeface="+mn-ea"/>
              <a:cs typeface="+mn-cs"/>
            </a:rPr>
            <a:t>26</a:t>
          </a:r>
          <a:r>
            <a:rPr kumimoji="1" lang="ja-JP" altLang="ja-JP" sz="1300" baseline="0">
              <a:solidFill>
                <a:schemeClr val="dk1"/>
              </a:solidFill>
              <a:effectLst/>
              <a:latin typeface="+mn-lt"/>
              <a:ea typeface="+mn-ea"/>
              <a:cs typeface="+mn-cs"/>
            </a:rPr>
            <a:t>年度以降は、人事院勧告による人件費の増加や、マイナンバー対応に伴う電算事務費の増等により、物件費も増加している。引き続き、業務のアウトソーシング等物件費の経常コストの低減に取り組み、簡素で効率的な運営に努める。</a:t>
          </a:r>
          <a:endParaRPr lang="ja-JP" altLang="ja-JP" sz="1300" baseline="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48560</xdr:rowOff>
    </xdr:from>
    <xdr:to>
      <xdr:col>7</xdr:col>
      <xdr:colOff>152400</xdr:colOff>
      <xdr:row>85</xdr:row>
      <xdr:rowOff>74239</xdr:rowOff>
    </xdr:to>
    <xdr:cxnSp macro="">
      <xdr:nvCxnSpPr>
        <xdr:cNvPr id="192" name="直線コネクタ 191"/>
        <xdr:cNvCxnSpPr/>
      </xdr:nvCxnSpPr>
      <xdr:spPr>
        <a:xfrm>
          <a:off x="4114800" y="14621810"/>
          <a:ext cx="8382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82867</xdr:rowOff>
    </xdr:from>
    <xdr:ext cx="762000" cy="259045"/>
    <xdr:sp macro="" textlink="">
      <xdr:nvSpPr>
        <xdr:cNvPr id="193" name="人件費・物件費等の状況平均値テキスト"/>
        <xdr:cNvSpPr txBox="1"/>
      </xdr:nvSpPr>
      <xdr:spPr>
        <a:xfrm>
          <a:off x="5041900" y="14656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119128</xdr:rowOff>
    </xdr:from>
    <xdr:to>
      <xdr:col>6</xdr:col>
      <xdr:colOff>0</xdr:colOff>
      <xdr:row>85</xdr:row>
      <xdr:rowOff>48560</xdr:rowOff>
    </xdr:to>
    <xdr:cxnSp macro="">
      <xdr:nvCxnSpPr>
        <xdr:cNvPr id="195" name="直線コネクタ 194"/>
        <xdr:cNvCxnSpPr/>
      </xdr:nvCxnSpPr>
      <xdr:spPr>
        <a:xfrm>
          <a:off x="3225800" y="14520928"/>
          <a:ext cx="889000" cy="10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68065</xdr:rowOff>
    </xdr:from>
    <xdr:ext cx="736600" cy="259045"/>
    <xdr:sp macro="" textlink="">
      <xdr:nvSpPr>
        <xdr:cNvPr id="197" name="テキスト ボックス 196"/>
        <xdr:cNvSpPr txBox="1"/>
      </xdr:nvSpPr>
      <xdr:spPr>
        <a:xfrm>
          <a:off x="3733800" y="148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119128</xdr:rowOff>
    </xdr:from>
    <xdr:to>
      <xdr:col>4</xdr:col>
      <xdr:colOff>482600</xdr:colOff>
      <xdr:row>84</xdr:row>
      <xdr:rowOff>155544</xdr:rowOff>
    </xdr:to>
    <xdr:cxnSp macro="">
      <xdr:nvCxnSpPr>
        <xdr:cNvPr id="198" name="直線コネクタ 197"/>
        <xdr:cNvCxnSpPr/>
      </xdr:nvCxnSpPr>
      <xdr:spPr>
        <a:xfrm flipV="1">
          <a:off x="2336800" y="14520928"/>
          <a:ext cx="889000" cy="3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156387</xdr:rowOff>
    </xdr:from>
    <xdr:ext cx="762000" cy="259045"/>
    <xdr:sp macro="" textlink="">
      <xdr:nvSpPr>
        <xdr:cNvPr id="200" name="テキスト ボックス 199"/>
        <xdr:cNvSpPr txBox="1"/>
      </xdr:nvSpPr>
      <xdr:spPr>
        <a:xfrm>
          <a:off x="2844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155544</xdr:rowOff>
    </xdr:from>
    <xdr:to>
      <xdr:col>3</xdr:col>
      <xdr:colOff>279400</xdr:colOff>
      <xdr:row>85</xdr:row>
      <xdr:rowOff>78542</xdr:rowOff>
    </xdr:to>
    <xdr:cxnSp macro="">
      <xdr:nvCxnSpPr>
        <xdr:cNvPr id="201" name="直線コネクタ 200"/>
        <xdr:cNvCxnSpPr/>
      </xdr:nvCxnSpPr>
      <xdr:spPr>
        <a:xfrm flipV="1">
          <a:off x="1447800" y="14557344"/>
          <a:ext cx="889000" cy="9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17049</xdr:rowOff>
    </xdr:from>
    <xdr:ext cx="762000" cy="259045"/>
    <xdr:sp macro="" textlink="">
      <xdr:nvSpPr>
        <xdr:cNvPr id="203" name="テキスト ボックス 202"/>
        <xdr:cNvSpPr txBox="1"/>
      </xdr:nvSpPr>
      <xdr:spPr>
        <a:xfrm>
          <a:off x="1955800" y="147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5" name="テキスト ボックス 204"/>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23439</xdr:rowOff>
    </xdr:from>
    <xdr:to>
      <xdr:col>7</xdr:col>
      <xdr:colOff>203200</xdr:colOff>
      <xdr:row>85</xdr:row>
      <xdr:rowOff>125039</xdr:rowOff>
    </xdr:to>
    <xdr:sp macro="" textlink="">
      <xdr:nvSpPr>
        <xdr:cNvPr id="211" name="円/楕円 210"/>
        <xdr:cNvSpPr/>
      </xdr:nvSpPr>
      <xdr:spPr>
        <a:xfrm>
          <a:off x="4902200" y="145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39966</xdr:rowOff>
    </xdr:from>
    <xdr:ext cx="762000" cy="259045"/>
    <xdr:sp macro="" textlink="">
      <xdr:nvSpPr>
        <xdr:cNvPr id="212" name="人件費・物件費等の状況該当値テキスト"/>
        <xdr:cNvSpPr txBox="1"/>
      </xdr:nvSpPr>
      <xdr:spPr>
        <a:xfrm>
          <a:off x="5041900" y="1444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102,113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169210</xdr:rowOff>
    </xdr:from>
    <xdr:to>
      <xdr:col>6</xdr:col>
      <xdr:colOff>50800</xdr:colOff>
      <xdr:row>85</xdr:row>
      <xdr:rowOff>99360</xdr:rowOff>
    </xdr:to>
    <xdr:sp macro="" textlink="">
      <xdr:nvSpPr>
        <xdr:cNvPr id="213" name="円/楕円 212"/>
        <xdr:cNvSpPr/>
      </xdr:nvSpPr>
      <xdr:spPr>
        <a:xfrm>
          <a:off x="4064000" y="145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109537</xdr:rowOff>
    </xdr:from>
    <xdr:ext cx="736600" cy="259045"/>
    <xdr:sp macro="" textlink="">
      <xdr:nvSpPr>
        <xdr:cNvPr id="214" name="テキスト ボックス 213"/>
        <xdr:cNvSpPr txBox="1"/>
      </xdr:nvSpPr>
      <xdr:spPr>
        <a:xfrm>
          <a:off x="3733800" y="1433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100,836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68328</xdr:rowOff>
    </xdr:from>
    <xdr:to>
      <xdr:col>4</xdr:col>
      <xdr:colOff>533400</xdr:colOff>
      <xdr:row>84</xdr:row>
      <xdr:rowOff>169928</xdr:rowOff>
    </xdr:to>
    <xdr:sp macro="" textlink="">
      <xdr:nvSpPr>
        <xdr:cNvPr id="215" name="円/楕円 214"/>
        <xdr:cNvSpPr/>
      </xdr:nvSpPr>
      <xdr:spPr>
        <a:xfrm>
          <a:off x="3175000" y="14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8655</xdr:rowOff>
    </xdr:from>
    <xdr:ext cx="762000" cy="259045"/>
    <xdr:sp macro="" textlink="">
      <xdr:nvSpPr>
        <xdr:cNvPr id="216" name="テキスト ボックス 215"/>
        <xdr:cNvSpPr txBox="1"/>
      </xdr:nvSpPr>
      <xdr:spPr>
        <a:xfrm>
          <a:off x="2844800" y="1423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95,819</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104744</xdr:rowOff>
    </xdr:from>
    <xdr:to>
      <xdr:col>3</xdr:col>
      <xdr:colOff>330200</xdr:colOff>
      <xdr:row>85</xdr:row>
      <xdr:rowOff>34894</xdr:rowOff>
    </xdr:to>
    <xdr:sp macro="" textlink="">
      <xdr:nvSpPr>
        <xdr:cNvPr id="217" name="円/楕円 216"/>
        <xdr:cNvSpPr/>
      </xdr:nvSpPr>
      <xdr:spPr>
        <a:xfrm>
          <a:off x="2286000" y="1450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45071</xdr:rowOff>
    </xdr:from>
    <xdr:ext cx="762000" cy="259045"/>
    <xdr:sp macro="" textlink="">
      <xdr:nvSpPr>
        <xdr:cNvPr id="218" name="テキスト ボックス 217"/>
        <xdr:cNvSpPr txBox="1"/>
      </xdr:nvSpPr>
      <xdr:spPr>
        <a:xfrm>
          <a:off x="1955800" y="1427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97,630</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27742</xdr:rowOff>
    </xdr:from>
    <xdr:to>
      <xdr:col>2</xdr:col>
      <xdr:colOff>127000</xdr:colOff>
      <xdr:row>85</xdr:row>
      <xdr:rowOff>129342</xdr:rowOff>
    </xdr:to>
    <xdr:sp macro="" textlink="">
      <xdr:nvSpPr>
        <xdr:cNvPr id="219" name="円/楕円 218"/>
        <xdr:cNvSpPr/>
      </xdr:nvSpPr>
      <xdr:spPr>
        <a:xfrm>
          <a:off x="1397000" y="1460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139519</xdr:rowOff>
    </xdr:from>
    <xdr:ext cx="762000" cy="259045"/>
    <xdr:sp macro="" textlink="">
      <xdr:nvSpPr>
        <xdr:cNvPr id="220" name="テキスト ボックス 219"/>
        <xdr:cNvSpPr txBox="1"/>
      </xdr:nvSpPr>
      <xdr:spPr>
        <a:xfrm>
          <a:off x="1066800" y="1436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毎年の人事院勧告に基づき、国家公務員に準拠することを基本として見直しを行っている。平成２３年度、平成２４年度においては、国家公務員の給与削減措置の影響等により、指数に高低差はあるものの、実質の指数は概ね１００程度で推移している。類似団体より若干高めではあるが、神奈川県内市町村の平均値と同水準である。今後も引き続き給与の適正化に努める。</a:t>
          </a:r>
          <a:endParaRPr lang="ja-JP" altLang="ja-JP" sz="1300" baseline="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85</xdr:row>
      <xdr:rowOff>88054</xdr:rowOff>
    </xdr:to>
    <xdr:cxnSp macro="">
      <xdr:nvCxnSpPr>
        <xdr:cNvPr id="254" name="直線コネクタ 253"/>
        <xdr:cNvCxnSpPr/>
      </xdr:nvCxnSpPr>
      <xdr:spPr>
        <a:xfrm>
          <a:off x="16179800" y="1464521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5"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39793</xdr:rowOff>
    </xdr:from>
    <xdr:to>
      <xdr:col>23</xdr:col>
      <xdr:colOff>406400</xdr:colOff>
      <xdr:row>85</xdr:row>
      <xdr:rowOff>71966</xdr:rowOff>
    </xdr:to>
    <xdr:cxnSp macro="">
      <xdr:nvCxnSpPr>
        <xdr:cNvPr id="257" name="直線コネクタ 256"/>
        <xdr:cNvCxnSpPr/>
      </xdr:nvCxnSpPr>
      <xdr:spPr>
        <a:xfrm>
          <a:off x="15290800" y="1461304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58" name="フローチャート : 判断 257"/>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28381</xdr:rowOff>
    </xdr:from>
    <xdr:ext cx="736600" cy="259045"/>
    <xdr:sp macro="" textlink="">
      <xdr:nvSpPr>
        <xdr:cNvPr id="259" name="テキスト ボックス 258"/>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39793</xdr:rowOff>
    </xdr:from>
    <xdr:to>
      <xdr:col>22</xdr:col>
      <xdr:colOff>203200</xdr:colOff>
      <xdr:row>88</xdr:row>
      <xdr:rowOff>128693</xdr:rowOff>
    </xdr:to>
    <xdr:cxnSp macro="">
      <xdr:nvCxnSpPr>
        <xdr:cNvPr id="260" name="直線コネクタ 259"/>
        <xdr:cNvCxnSpPr/>
      </xdr:nvCxnSpPr>
      <xdr:spPr>
        <a:xfrm flipV="1">
          <a:off x="14401800" y="1461304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1" name="フローチャート : 判断 260"/>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4250</xdr:rowOff>
    </xdr:from>
    <xdr:ext cx="762000" cy="259045"/>
    <xdr:sp macro="" textlink="">
      <xdr:nvSpPr>
        <xdr:cNvPr id="262" name="テキスト ボックス 261"/>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123189</xdr:rowOff>
    </xdr:from>
    <xdr:to>
      <xdr:col>21</xdr:col>
      <xdr:colOff>0</xdr:colOff>
      <xdr:row>88</xdr:row>
      <xdr:rowOff>128693</xdr:rowOff>
    </xdr:to>
    <xdr:cxnSp macro="">
      <xdr:nvCxnSpPr>
        <xdr:cNvPr id="263" name="直線コネクタ 262"/>
        <xdr:cNvCxnSpPr/>
      </xdr:nvCxnSpPr>
      <xdr:spPr>
        <a:xfrm>
          <a:off x="13512800" y="15039339"/>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4" name="フローチャート : 判断 263"/>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5" name="テキスト ボックス 264"/>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6" name="フローチャート : 判断 265"/>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67" name="テキスト ボックス 266"/>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73" name="円/楕円 272"/>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9331</xdr:rowOff>
    </xdr:from>
    <xdr:ext cx="762000" cy="259045"/>
    <xdr:sp macro="" textlink="">
      <xdr:nvSpPr>
        <xdr:cNvPr id="274" name="給与水準   （国との比較）該当値テキスト"/>
        <xdr:cNvSpPr txBox="1"/>
      </xdr:nvSpPr>
      <xdr:spPr>
        <a:xfrm>
          <a:off x="17106900" y="145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5" name="円/楕円 274"/>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76" name="テキスト ボックス 275"/>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160443</xdr:rowOff>
    </xdr:from>
    <xdr:to>
      <xdr:col>22</xdr:col>
      <xdr:colOff>254000</xdr:colOff>
      <xdr:row>85</xdr:row>
      <xdr:rowOff>90593</xdr:rowOff>
    </xdr:to>
    <xdr:sp macro="" textlink="">
      <xdr:nvSpPr>
        <xdr:cNvPr id="277" name="円/楕円 276"/>
        <xdr:cNvSpPr/>
      </xdr:nvSpPr>
      <xdr:spPr>
        <a:xfrm>
          <a:off x="15240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78" name="テキスト ボックス 277"/>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77893</xdr:rowOff>
    </xdr:from>
    <xdr:to>
      <xdr:col>21</xdr:col>
      <xdr:colOff>50800</xdr:colOff>
      <xdr:row>89</xdr:row>
      <xdr:rowOff>8043</xdr:rowOff>
    </xdr:to>
    <xdr:sp macro="" textlink="">
      <xdr:nvSpPr>
        <xdr:cNvPr id="279" name="円/楕円 278"/>
        <xdr:cNvSpPr/>
      </xdr:nvSpPr>
      <xdr:spPr>
        <a:xfrm>
          <a:off x="14351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80" name="テキスト ボックス 279"/>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72389</xdr:rowOff>
    </xdr:from>
    <xdr:to>
      <xdr:col>19</xdr:col>
      <xdr:colOff>533400</xdr:colOff>
      <xdr:row>88</xdr:row>
      <xdr:rowOff>2539</xdr:rowOff>
    </xdr:to>
    <xdr:sp macro="" textlink="">
      <xdr:nvSpPr>
        <xdr:cNvPr id="281" name="円/楕円 280"/>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12716</xdr:rowOff>
    </xdr:from>
    <xdr:ext cx="762000" cy="259045"/>
    <xdr:sp macro="" textlink="">
      <xdr:nvSpPr>
        <xdr:cNvPr id="282" name="テキスト ボックス 281"/>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平成１７年度以降、計画的な定員管理に取り組んできたが、類似団体平均を上回っている。</a:t>
          </a:r>
        </a:p>
        <a:p>
          <a:r>
            <a:rPr kumimoji="1" lang="ja-JP" altLang="en-US" sz="1300">
              <a:latin typeface="ＭＳ Ｐゴシック"/>
            </a:rPr>
            <a:t>　今後は、平成２５年度に策定した定員管理計画に基づき、事務事業の見直し、アウトソーシングの活用、組織の再編などを推進し、平成３０年度までの５年間で職員数を５．０％削減することを目標に、引き続き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118999</xdr:rowOff>
    </xdr:from>
    <xdr:to>
      <xdr:col>24</xdr:col>
      <xdr:colOff>558800</xdr:colOff>
      <xdr:row>64</xdr:row>
      <xdr:rowOff>138303</xdr:rowOff>
    </xdr:to>
    <xdr:cxnSp macro="">
      <xdr:nvCxnSpPr>
        <xdr:cNvPr id="315" name="直線コネクタ 314"/>
        <xdr:cNvCxnSpPr/>
      </xdr:nvCxnSpPr>
      <xdr:spPr>
        <a:xfrm flipV="1">
          <a:off x="16179800" y="11091799"/>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43705</xdr:rowOff>
    </xdr:from>
    <xdr:ext cx="762000" cy="259045"/>
    <xdr:sp macro="" textlink="">
      <xdr:nvSpPr>
        <xdr:cNvPr id="316" name="定員管理の状況平均値テキスト"/>
        <xdr:cNvSpPr txBox="1"/>
      </xdr:nvSpPr>
      <xdr:spPr>
        <a:xfrm>
          <a:off x="17106900" y="1084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138303</xdr:rowOff>
    </xdr:from>
    <xdr:to>
      <xdr:col>23</xdr:col>
      <xdr:colOff>406400</xdr:colOff>
      <xdr:row>64</xdr:row>
      <xdr:rowOff>152781</xdr:rowOff>
    </xdr:to>
    <xdr:cxnSp macro="">
      <xdr:nvCxnSpPr>
        <xdr:cNvPr id="318" name="直線コネクタ 317"/>
        <xdr:cNvCxnSpPr/>
      </xdr:nvCxnSpPr>
      <xdr:spPr>
        <a:xfrm flipV="1">
          <a:off x="15290800" y="1111110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19" name="フローチャート : 判断 318"/>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19321</xdr:rowOff>
    </xdr:from>
    <xdr:ext cx="736600" cy="259045"/>
    <xdr:sp macro="" textlink="">
      <xdr:nvSpPr>
        <xdr:cNvPr id="320" name="テキスト ボックス 319"/>
        <xdr:cNvSpPr txBox="1"/>
      </xdr:nvSpPr>
      <xdr:spPr>
        <a:xfrm>
          <a:off x="15798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152781</xdr:rowOff>
    </xdr:from>
    <xdr:to>
      <xdr:col>22</xdr:col>
      <xdr:colOff>203200</xdr:colOff>
      <xdr:row>65</xdr:row>
      <xdr:rowOff>3048</xdr:rowOff>
    </xdr:to>
    <xdr:cxnSp macro="">
      <xdr:nvCxnSpPr>
        <xdr:cNvPr id="321" name="直線コネクタ 320"/>
        <xdr:cNvCxnSpPr/>
      </xdr:nvCxnSpPr>
      <xdr:spPr>
        <a:xfrm flipV="1">
          <a:off x="14401800" y="1112558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2" name="フローチャート : 判断 321"/>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24147</xdr:rowOff>
    </xdr:from>
    <xdr:ext cx="762000" cy="259045"/>
    <xdr:sp macro="" textlink="">
      <xdr:nvSpPr>
        <xdr:cNvPr id="323" name="テキスト ボックス 322"/>
        <xdr:cNvSpPr txBox="1"/>
      </xdr:nvSpPr>
      <xdr:spPr>
        <a:xfrm>
          <a:off x="14909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3048</xdr:rowOff>
    </xdr:from>
    <xdr:to>
      <xdr:col>21</xdr:col>
      <xdr:colOff>0</xdr:colOff>
      <xdr:row>65</xdr:row>
      <xdr:rowOff>63373</xdr:rowOff>
    </xdr:to>
    <xdr:cxnSp macro="">
      <xdr:nvCxnSpPr>
        <xdr:cNvPr id="324" name="直線コネクタ 323"/>
        <xdr:cNvCxnSpPr/>
      </xdr:nvCxnSpPr>
      <xdr:spPr>
        <a:xfrm flipV="1">
          <a:off x="13512800" y="1114729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5" name="フローチャート : 判断 324"/>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56786</xdr:rowOff>
    </xdr:from>
    <xdr:ext cx="762000" cy="259045"/>
    <xdr:sp macro="" textlink="">
      <xdr:nvSpPr>
        <xdr:cNvPr id="326" name="テキスト ボックス 325"/>
        <xdr:cNvSpPr txBox="1"/>
      </xdr:nvSpPr>
      <xdr:spPr>
        <a:xfrm>
          <a:off x="14020800" y="108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7" name="フローチャート : 判断 326"/>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109872</xdr:rowOff>
    </xdr:from>
    <xdr:ext cx="762000" cy="259045"/>
    <xdr:sp macro="" textlink="">
      <xdr:nvSpPr>
        <xdr:cNvPr id="328" name="テキスト ボックス 327"/>
        <xdr:cNvSpPr txBox="1"/>
      </xdr:nvSpPr>
      <xdr:spPr>
        <a:xfrm>
          <a:off x="13131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68199</xdr:rowOff>
    </xdr:from>
    <xdr:to>
      <xdr:col>24</xdr:col>
      <xdr:colOff>609600</xdr:colOff>
      <xdr:row>64</xdr:row>
      <xdr:rowOff>169799</xdr:rowOff>
    </xdr:to>
    <xdr:sp macro="" textlink="">
      <xdr:nvSpPr>
        <xdr:cNvPr id="334" name="円/楕円 333"/>
        <xdr:cNvSpPr/>
      </xdr:nvSpPr>
      <xdr:spPr>
        <a:xfrm>
          <a:off x="16967200" y="1104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40276</xdr:rowOff>
    </xdr:from>
    <xdr:ext cx="762000" cy="259045"/>
    <xdr:sp macro="" textlink="">
      <xdr:nvSpPr>
        <xdr:cNvPr id="335" name="定員管理の状況該当値テキスト"/>
        <xdr:cNvSpPr txBox="1"/>
      </xdr:nvSpPr>
      <xdr:spPr>
        <a:xfrm>
          <a:off x="17106900" y="11013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87503</xdr:rowOff>
    </xdr:from>
    <xdr:to>
      <xdr:col>23</xdr:col>
      <xdr:colOff>457200</xdr:colOff>
      <xdr:row>65</xdr:row>
      <xdr:rowOff>17653</xdr:rowOff>
    </xdr:to>
    <xdr:sp macro="" textlink="">
      <xdr:nvSpPr>
        <xdr:cNvPr id="336" name="円/楕円 335"/>
        <xdr:cNvSpPr/>
      </xdr:nvSpPr>
      <xdr:spPr>
        <a:xfrm>
          <a:off x="16129000" y="110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27830</xdr:rowOff>
    </xdr:from>
    <xdr:ext cx="736600" cy="259045"/>
    <xdr:sp macro="" textlink="">
      <xdr:nvSpPr>
        <xdr:cNvPr id="337" name="テキスト ボックス 336"/>
        <xdr:cNvSpPr txBox="1"/>
      </xdr:nvSpPr>
      <xdr:spPr>
        <a:xfrm>
          <a:off x="15798800" y="10829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101981</xdr:rowOff>
    </xdr:from>
    <xdr:to>
      <xdr:col>22</xdr:col>
      <xdr:colOff>254000</xdr:colOff>
      <xdr:row>65</xdr:row>
      <xdr:rowOff>32131</xdr:rowOff>
    </xdr:to>
    <xdr:sp macro="" textlink="">
      <xdr:nvSpPr>
        <xdr:cNvPr id="338" name="円/楕円 337"/>
        <xdr:cNvSpPr/>
      </xdr:nvSpPr>
      <xdr:spPr>
        <a:xfrm>
          <a:off x="15240000" y="1107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42308</xdr:rowOff>
    </xdr:from>
    <xdr:ext cx="762000" cy="259045"/>
    <xdr:sp macro="" textlink="">
      <xdr:nvSpPr>
        <xdr:cNvPr id="339" name="テキスト ボックス 338"/>
        <xdr:cNvSpPr txBox="1"/>
      </xdr:nvSpPr>
      <xdr:spPr>
        <a:xfrm>
          <a:off x="14909800" y="1084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123698</xdr:rowOff>
    </xdr:from>
    <xdr:to>
      <xdr:col>21</xdr:col>
      <xdr:colOff>50800</xdr:colOff>
      <xdr:row>65</xdr:row>
      <xdr:rowOff>53848</xdr:rowOff>
    </xdr:to>
    <xdr:sp macro="" textlink="">
      <xdr:nvSpPr>
        <xdr:cNvPr id="340" name="円/楕円 339"/>
        <xdr:cNvSpPr/>
      </xdr:nvSpPr>
      <xdr:spPr>
        <a:xfrm>
          <a:off x="14351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38625</xdr:rowOff>
    </xdr:from>
    <xdr:ext cx="762000" cy="259045"/>
    <xdr:sp macro="" textlink="">
      <xdr:nvSpPr>
        <xdr:cNvPr id="341" name="テキスト ボックス 340"/>
        <xdr:cNvSpPr txBox="1"/>
      </xdr:nvSpPr>
      <xdr:spPr>
        <a:xfrm>
          <a:off x="14020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12573</xdr:rowOff>
    </xdr:from>
    <xdr:to>
      <xdr:col>19</xdr:col>
      <xdr:colOff>533400</xdr:colOff>
      <xdr:row>65</xdr:row>
      <xdr:rowOff>114173</xdr:rowOff>
    </xdr:to>
    <xdr:sp macro="" textlink="">
      <xdr:nvSpPr>
        <xdr:cNvPr id="342" name="円/楕円 341"/>
        <xdr:cNvSpPr/>
      </xdr:nvSpPr>
      <xdr:spPr>
        <a:xfrm>
          <a:off x="13462000" y="111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98950</xdr:rowOff>
    </xdr:from>
    <xdr:ext cx="762000" cy="259045"/>
    <xdr:sp macro="" textlink="">
      <xdr:nvSpPr>
        <xdr:cNvPr id="343" name="テキスト ボックス 342"/>
        <xdr:cNvSpPr txBox="1"/>
      </xdr:nvSpPr>
      <xdr:spPr>
        <a:xfrm>
          <a:off x="13131800" y="1124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実質公債費比率は、前年度と比較して０．６ポイント悪化した。比率の分子である、公債費に準ずる債務負担行為に係るものが伊勢原協同病院移転新築への補助金交付により増加したことによる</a:t>
          </a:r>
          <a:r>
            <a:rPr kumimoji="1" lang="ja-JP" altLang="ja-JP" sz="1300" baseline="0">
              <a:solidFill>
                <a:schemeClr val="dk1"/>
              </a:solidFill>
              <a:effectLst/>
              <a:latin typeface="+mn-lt"/>
              <a:ea typeface="+mn-ea"/>
              <a:cs typeface="+mn-cs"/>
            </a:rPr>
            <a:t>。改善傾向にあったが、平成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年度で類似団体の平均を上回った。今後</a:t>
          </a:r>
          <a:r>
            <a:rPr kumimoji="1" lang="ja-JP" altLang="ja-JP" sz="1300">
              <a:solidFill>
                <a:schemeClr val="dk1"/>
              </a:solidFill>
              <a:effectLst/>
              <a:latin typeface="+mn-lt"/>
              <a:ea typeface="+mn-ea"/>
              <a:cs typeface="+mn-cs"/>
            </a:rPr>
            <a:t>、元利償還金の増加が見込まれることから、指標の推移に注視しながら、引き続き財政健全化に努める。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162243</xdr:rowOff>
    </xdr:from>
    <xdr:to>
      <xdr:col>24</xdr:col>
      <xdr:colOff>558800</xdr:colOff>
      <xdr:row>39</xdr:row>
      <xdr:rowOff>26988</xdr:rowOff>
    </xdr:to>
    <xdr:cxnSp macro="">
      <xdr:nvCxnSpPr>
        <xdr:cNvPr id="373" name="直線コネクタ 372"/>
        <xdr:cNvCxnSpPr/>
      </xdr:nvCxnSpPr>
      <xdr:spPr>
        <a:xfrm>
          <a:off x="16179800" y="667734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152099</xdr:rowOff>
    </xdr:from>
    <xdr:ext cx="762000" cy="259045"/>
    <xdr:sp macro="" textlink="">
      <xdr:nvSpPr>
        <xdr:cNvPr id="374" name="公債費負担の状況平均値テキスト"/>
        <xdr:cNvSpPr txBox="1"/>
      </xdr:nvSpPr>
      <xdr:spPr>
        <a:xfrm>
          <a:off x="17106900" y="649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162243</xdr:rowOff>
    </xdr:from>
    <xdr:to>
      <xdr:col>23</xdr:col>
      <xdr:colOff>406400</xdr:colOff>
      <xdr:row>39</xdr:row>
      <xdr:rowOff>14922</xdr:rowOff>
    </xdr:to>
    <xdr:cxnSp macro="">
      <xdr:nvCxnSpPr>
        <xdr:cNvPr id="376" name="直線コネクタ 375"/>
        <xdr:cNvCxnSpPr/>
      </xdr:nvCxnSpPr>
      <xdr:spPr>
        <a:xfrm flipV="1">
          <a:off x="15290800" y="667734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7" name="フローチャート : 判断 376"/>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159084</xdr:rowOff>
    </xdr:from>
    <xdr:ext cx="736600" cy="259045"/>
    <xdr:sp macro="" textlink="">
      <xdr:nvSpPr>
        <xdr:cNvPr id="378" name="テキスト ボックス 377"/>
        <xdr:cNvSpPr txBox="1"/>
      </xdr:nvSpPr>
      <xdr:spPr>
        <a:xfrm>
          <a:off x="15798800" y="684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14922</xdr:rowOff>
    </xdr:from>
    <xdr:to>
      <xdr:col>22</xdr:col>
      <xdr:colOff>203200</xdr:colOff>
      <xdr:row>39</xdr:row>
      <xdr:rowOff>33020</xdr:rowOff>
    </xdr:to>
    <xdr:cxnSp macro="">
      <xdr:nvCxnSpPr>
        <xdr:cNvPr id="379" name="直線コネクタ 378"/>
        <xdr:cNvCxnSpPr/>
      </xdr:nvCxnSpPr>
      <xdr:spPr>
        <a:xfrm flipV="1">
          <a:off x="14401800" y="670147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0" name="フローチャート : 判断 379"/>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1" name="テキスト ボックス 380"/>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33020</xdr:rowOff>
    </xdr:from>
    <xdr:to>
      <xdr:col>21</xdr:col>
      <xdr:colOff>0</xdr:colOff>
      <xdr:row>39</xdr:row>
      <xdr:rowOff>39053</xdr:rowOff>
    </xdr:to>
    <xdr:cxnSp macro="">
      <xdr:nvCxnSpPr>
        <xdr:cNvPr id="382" name="直線コネクタ 381"/>
        <xdr:cNvCxnSpPr/>
      </xdr:nvCxnSpPr>
      <xdr:spPr>
        <a:xfrm flipV="1">
          <a:off x="13512800" y="67195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3" name="フローチャート : 判断 382"/>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4" name="テキスト ボックス 383"/>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5" name="フローチャート : 判断 384"/>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120349</xdr:rowOff>
    </xdr:from>
    <xdr:ext cx="762000" cy="259045"/>
    <xdr:sp macro="" textlink="">
      <xdr:nvSpPr>
        <xdr:cNvPr id="386" name="テキスト ボックス 385"/>
        <xdr:cNvSpPr txBox="1"/>
      </xdr:nvSpPr>
      <xdr:spPr>
        <a:xfrm>
          <a:off x="13131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147638</xdr:rowOff>
    </xdr:from>
    <xdr:to>
      <xdr:col>24</xdr:col>
      <xdr:colOff>609600</xdr:colOff>
      <xdr:row>39</xdr:row>
      <xdr:rowOff>77788</xdr:rowOff>
    </xdr:to>
    <xdr:sp macro="" textlink="">
      <xdr:nvSpPr>
        <xdr:cNvPr id="392" name="円/楕円 391"/>
        <xdr:cNvSpPr/>
      </xdr:nvSpPr>
      <xdr:spPr>
        <a:xfrm>
          <a:off x="169672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119715</xdr:rowOff>
    </xdr:from>
    <xdr:ext cx="762000" cy="259045"/>
    <xdr:sp macro="" textlink="">
      <xdr:nvSpPr>
        <xdr:cNvPr id="393" name="公債費負担の状況該当値テキスト"/>
        <xdr:cNvSpPr txBox="1"/>
      </xdr:nvSpPr>
      <xdr:spPr>
        <a:xfrm>
          <a:off x="17106900" y="663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111443</xdr:rowOff>
    </xdr:from>
    <xdr:to>
      <xdr:col>23</xdr:col>
      <xdr:colOff>457200</xdr:colOff>
      <xdr:row>39</xdr:row>
      <xdr:rowOff>41593</xdr:rowOff>
    </xdr:to>
    <xdr:sp macro="" textlink="">
      <xdr:nvSpPr>
        <xdr:cNvPr id="394" name="円/楕円 393"/>
        <xdr:cNvSpPr/>
      </xdr:nvSpPr>
      <xdr:spPr>
        <a:xfrm>
          <a:off x="16129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51769</xdr:rowOff>
    </xdr:from>
    <xdr:ext cx="736600" cy="259045"/>
    <xdr:sp macro="" textlink="">
      <xdr:nvSpPr>
        <xdr:cNvPr id="395" name="テキスト ボックス 394"/>
        <xdr:cNvSpPr txBox="1"/>
      </xdr:nvSpPr>
      <xdr:spPr>
        <a:xfrm>
          <a:off x="15798800" y="639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135572</xdr:rowOff>
    </xdr:from>
    <xdr:to>
      <xdr:col>22</xdr:col>
      <xdr:colOff>254000</xdr:colOff>
      <xdr:row>39</xdr:row>
      <xdr:rowOff>65722</xdr:rowOff>
    </xdr:to>
    <xdr:sp macro="" textlink="">
      <xdr:nvSpPr>
        <xdr:cNvPr id="396" name="円/楕円 395"/>
        <xdr:cNvSpPr/>
      </xdr:nvSpPr>
      <xdr:spPr>
        <a:xfrm>
          <a:off x="15240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75899</xdr:rowOff>
    </xdr:from>
    <xdr:ext cx="762000" cy="259045"/>
    <xdr:sp macro="" textlink="">
      <xdr:nvSpPr>
        <xdr:cNvPr id="397" name="テキスト ボックス 396"/>
        <xdr:cNvSpPr txBox="1"/>
      </xdr:nvSpPr>
      <xdr:spPr>
        <a:xfrm>
          <a:off x="14909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153670</xdr:rowOff>
    </xdr:from>
    <xdr:to>
      <xdr:col>21</xdr:col>
      <xdr:colOff>50800</xdr:colOff>
      <xdr:row>39</xdr:row>
      <xdr:rowOff>83820</xdr:rowOff>
    </xdr:to>
    <xdr:sp macro="" textlink="">
      <xdr:nvSpPr>
        <xdr:cNvPr id="398" name="円/楕円 397"/>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93997</xdr:rowOff>
    </xdr:from>
    <xdr:ext cx="762000" cy="259045"/>
    <xdr:sp macro="" textlink="">
      <xdr:nvSpPr>
        <xdr:cNvPr id="399" name="テキスト ボックス 398"/>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159703</xdr:rowOff>
    </xdr:from>
    <xdr:to>
      <xdr:col>19</xdr:col>
      <xdr:colOff>533400</xdr:colOff>
      <xdr:row>39</xdr:row>
      <xdr:rowOff>89853</xdr:rowOff>
    </xdr:to>
    <xdr:sp macro="" textlink="">
      <xdr:nvSpPr>
        <xdr:cNvPr id="400" name="円/楕円 399"/>
        <xdr:cNvSpPr/>
      </xdr:nvSpPr>
      <xdr:spPr>
        <a:xfrm>
          <a:off x="134620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100030</xdr:rowOff>
    </xdr:from>
    <xdr:ext cx="762000" cy="259045"/>
    <xdr:sp macro="" textlink="">
      <xdr:nvSpPr>
        <xdr:cNvPr id="401" name="テキスト ボックス 400"/>
        <xdr:cNvSpPr txBox="1"/>
      </xdr:nvSpPr>
      <xdr:spPr>
        <a:xfrm>
          <a:off x="13131800" y="644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将来負担比率は、前年度と比較して８．９ポイント改善した。比率の分子となる債務負担行為に基づく支出予定額が事業公社からの買い戻しの進ちょくにより減少し、地方債現在高が消防債や退職手当債の借入額の減により減少するとともに、比率の分母となる標準財政規模が地方消費税交付金の増加等により増加したことにより、比率が改善した。改善傾向が続いているものの、類似団体の平均を上回っており、今後も新規起債の抑制等により、財政健全化に努める。</a:t>
          </a:r>
          <a:endParaRPr lang="ja-JP" altLang="ja-JP" sz="1300" baseline="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77639</xdr:rowOff>
    </xdr:from>
    <xdr:to>
      <xdr:col>24</xdr:col>
      <xdr:colOff>558800</xdr:colOff>
      <xdr:row>18</xdr:row>
      <xdr:rowOff>149225</xdr:rowOff>
    </xdr:to>
    <xdr:cxnSp macro="">
      <xdr:nvCxnSpPr>
        <xdr:cNvPr id="435" name="直線コネクタ 434"/>
        <xdr:cNvCxnSpPr/>
      </xdr:nvCxnSpPr>
      <xdr:spPr>
        <a:xfrm flipV="1">
          <a:off x="16179800" y="3163739"/>
          <a:ext cx="8382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79265</xdr:rowOff>
    </xdr:from>
    <xdr:ext cx="762000" cy="259045"/>
    <xdr:sp macro="" textlink="">
      <xdr:nvSpPr>
        <xdr:cNvPr id="436" name="将来負担の状況平均値テキスト"/>
        <xdr:cNvSpPr txBox="1"/>
      </xdr:nvSpPr>
      <xdr:spPr>
        <a:xfrm>
          <a:off x="17106900" y="2308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7" name="フローチャート : 判断 436"/>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149225</xdr:rowOff>
    </xdr:from>
    <xdr:to>
      <xdr:col>23</xdr:col>
      <xdr:colOff>406400</xdr:colOff>
      <xdr:row>19</xdr:row>
      <xdr:rowOff>22013</xdr:rowOff>
    </xdr:to>
    <xdr:cxnSp macro="">
      <xdr:nvCxnSpPr>
        <xdr:cNvPr id="438" name="直線コネクタ 437"/>
        <xdr:cNvCxnSpPr/>
      </xdr:nvCxnSpPr>
      <xdr:spPr>
        <a:xfrm flipV="1">
          <a:off x="15290800" y="323532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39" name="フローチャート : 判断 43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40" name="テキスト ボックス 439"/>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22013</xdr:rowOff>
    </xdr:from>
    <xdr:to>
      <xdr:col>22</xdr:col>
      <xdr:colOff>203200</xdr:colOff>
      <xdr:row>19</xdr:row>
      <xdr:rowOff>146685</xdr:rowOff>
    </xdr:to>
    <xdr:cxnSp macro="">
      <xdr:nvCxnSpPr>
        <xdr:cNvPr id="441" name="直線コネクタ 440"/>
        <xdr:cNvCxnSpPr/>
      </xdr:nvCxnSpPr>
      <xdr:spPr>
        <a:xfrm flipV="1">
          <a:off x="14401800" y="3279563"/>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42" name="フローチャート : 判断 441"/>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43" name="テキスト ボックス 442"/>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146685</xdr:rowOff>
    </xdr:from>
    <xdr:to>
      <xdr:col>21</xdr:col>
      <xdr:colOff>0</xdr:colOff>
      <xdr:row>19</xdr:row>
      <xdr:rowOff>167598</xdr:rowOff>
    </xdr:to>
    <xdr:cxnSp macro="">
      <xdr:nvCxnSpPr>
        <xdr:cNvPr id="444" name="直線コネクタ 443"/>
        <xdr:cNvCxnSpPr/>
      </xdr:nvCxnSpPr>
      <xdr:spPr>
        <a:xfrm flipV="1">
          <a:off x="13512800" y="340423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45" name="フローチャート : 判断 444"/>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46" name="テキスト ボックス 445"/>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7" name="フローチャート : 判断 446"/>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48" name="テキスト ボックス 447"/>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26839</xdr:rowOff>
    </xdr:from>
    <xdr:to>
      <xdr:col>24</xdr:col>
      <xdr:colOff>609600</xdr:colOff>
      <xdr:row>18</xdr:row>
      <xdr:rowOff>128439</xdr:rowOff>
    </xdr:to>
    <xdr:sp macro="" textlink="">
      <xdr:nvSpPr>
        <xdr:cNvPr id="454" name="円/楕円 453"/>
        <xdr:cNvSpPr/>
      </xdr:nvSpPr>
      <xdr:spPr>
        <a:xfrm>
          <a:off x="16967200" y="311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170366</xdr:rowOff>
    </xdr:from>
    <xdr:ext cx="762000" cy="259045"/>
    <xdr:sp macro="" textlink="">
      <xdr:nvSpPr>
        <xdr:cNvPr id="455" name="将来負担の状況該当値テキスト"/>
        <xdr:cNvSpPr txBox="1"/>
      </xdr:nvSpPr>
      <xdr:spPr>
        <a:xfrm>
          <a:off x="17106900" y="30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98425</xdr:rowOff>
    </xdr:from>
    <xdr:to>
      <xdr:col>23</xdr:col>
      <xdr:colOff>457200</xdr:colOff>
      <xdr:row>19</xdr:row>
      <xdr:rowOff>28575</xdr:rowOff>
    </xdr:to>
    <xdr:sp macro="" textlink="">
      <xdr:nvSpPr>
        <xdr:cNvPr id="456" name="円/楕円 455"/>
        <xdr:cNvSpPr/>
      </xdr:nvSpPr>
      <xdr:spPr>
        <a:xfrm>
          <a:off x="16129000" y="31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13352</xdr:rowOff>
    </xdr:from>
    <xdr:ext cx="736600" cy="259045"/>
    <xdr:sp macro="" textlink="">
      <xdr:nvSpPr>
        <xdr:cNvPr id="457" name="テキスト ボックス 456"/>
        <xdr:cNvSpPr txBox="1"/>
      </xdr:nvSpPr>
      <xdr:spPr>
        <a:xfrm>
          <a:off x="15798800" y="327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142663</xdr:rowOff>
    </xdr:from>
    <xdr:to>
      <xdr:col>22</xdr:col>
      <xdr:colOff>254000</xdr:colOff>
      <xdr:row>19</xdr:row>
      <xdr:rowOff>72813</xdr:rowOff>
    </xdr:to>
    <xdr:sp macro="" textlink="">
      <xdr:nvSpPr>
        <xdr:cNvPr id="458" name="円/楕円 457"/>
        <xdr:cNvSpPr/>
      </xdr:nvSpPr>
      <xdr:spPr>
        <a:xfrm>
          <a:off x="152400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57590</xdr:rowOff>
    </xdr:from>
    <xdr:ext cx="762000" cy="259045"/>
    <xdr:sp macro="" textlink="">
      <xdr:nvSpPr>
        <xdr:cNvPr id="459" name="テキスト ボックス 458"/>
        <xdr:cNvSpPr txBox="1"/>
      </xdr:nvSpPr>
      <xdr:spPr>
        <a:xfrm>
          <a:off x="14909800" y="331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95885</xdr:rowOff>
    </xdr:from>
    <xdr:to>
      <xdr:col>21</xdr:col>
      <xdr:colOff>50800</xdr:colOff>
      <xdr:row>20</xdr:row>
      <xdr:rowOff>26035</xdr:rowOff>
    </xdr:to>
    <xdr:sp macro="" textlink="">
      <xdr:nvSpPr>
        <xdr:cNvPr id="460" name="円/楕円 459"/>
        <xdr:cNvSpPr/>
      </xdr:nvSpPr>
      <xdr:spPr>
        <a:xfrm>
          <a:off x="14351000" y="33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10812</xdr:rowOff>
    </xdr:from>
    <xdr:ext cx="762000" cy="259045"/>
    <xdr:sp macro="" textlink="">
      <xdr:nvSpPr>
        <xdr:cNvPr id="461" name="テキスト ボックス 460"/>
        <xdr:cNvSpPr txBox="1"/>
      </xdr:nvSpPr>
      <xdr:spPr>
        <a:xfrm>
          <a:off x="14020800" y="343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116798</xdr:rowOff>
    </xdr:from>
    <xdr:to>
      <xdr:col>19</xdr:col>
      <xdr:colOff>533400</xdr:colOff>
      <xdr:row>20</xdr:row>
      <xdr:rowOff>46948</xdr:rowOff>
    </xdr:to>
    <xdr:sp macro="" textlink="">
      <xdr:nvSpPr>
        <xdr:cNvPr id="462" name="円/楕円 461"/>
        <xdr:cNvSpPr/>
      </xdr:nvSpPr>
      <xdr:spPr>
        <a:xfrm>
          <a:off x="13462000" y="337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31725</xdr:rowOff>
    </xdr:from>
    <xdr:ext cx="762000" cy="259045"/>
    <xdr:sp macro="" textlink="">
      <xdr:nvSpPr>
        <xdr:cNvPr id="463" name="テキスト ボックス 462"/>
        <xdr:cNvSpPr txBox="1"/>
      </xdr:nvSpPr>
      <xdr:spPr>
        <a:xfrm>
          <a:off x="13131800" y="346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神奈川県伊勢原市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99,894
98,236
55.56
31,072,537
30,007,595
1,005,955
18,709,677
26,620,342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98.6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人件費に係る経常収支比率は、前年度と比較して１．０ポイント減少し、２９．４％となったものの、類似団体の平均より４．６ポイント高い水準となっている。引き続き「定員管理計画（</a:t>
          </a:r>
          <a:r>
            <a:rPr kumimoji="1" lang="en-US" altLang="ja-JP" sz="1300" baseline="0">
              <a:solidFill>
                <a:schemeClr val="dk1"/>
              </a:solidFill>
              <a:effectLst/>
              <a:latin typeface="+mn-lt"/>
              <a:ea typeface="+mn-ea"/>
              <a:cs typeface="+mn-cs"/>
            </a:rPr>
            <a:t>H25</a:t>
          </a:r>
          <a:r>
            <a:rPr kumimoji="1" lang="ja-JP" altLang="ja-JP" sz="1300" baseline="0">
              <a:solidFill>
                <a:schemeClr val="dk1"/>
              </a:solidFill>
              <a:effectLst/>
              <a:latin typeface="+mn-lt"/>
              <a:ea typeface="+mn-ea"/>
              <a:cs typeface="+mn-cs"/>
            </a:rPr>
            <a:t>～</a:t>
          </a:r>
          <a:r>
            <a:rPr kumimoji="1" lang="en-US" altLang="ja-JP" sz="1300" baseline="0">
              <a:solidFill>
                <a:schemeClr val="dk1"/>
              </a:solidFill>
              <a:effectLst/>
              <a:latin typeface="+mn-lt"/>
              <a:ea typeface="+mn-ea"/>
              <a:cs typeface="+mn-cs"/>
            </a:rPr>
            <a:t>H29</a:t>
          </a:r>
          <a:r>
            <a:rPr kumimoji="1" lang="ja-JP" altLang="ja-JP" sz="1300" baseline="0">
              <a:solidFill>
                <a:schemeClr val="dk1"/>
              </a:solidFill>
              <a:effectLst/>
              <a:latin typeface="+mn-lt"/>
              <a:ea typeface="+mn-ea"/>
              <a:cs typeface="+mn-cs"/>
            </a:rPr>
            <a:t>）」及び「第四次行財政改革推進計画（</a:t>
          </a:r>
          <a:r>
            <a:rPr kumimoji="1" lang="en-US" altLang="ja-JP" sz="1300" baseline="0">
              <a:solidFill>
                <a:schemeClr val="dk1"/>
              </a:solidFill>
              <a:effectLst/>
              <a:latin typeface="+mn-lt"/>
              <a:ea typeface="+mn-ea"/>
              <a:cs typeface="+mn-cs"/>
            </a:rPr>
            <a:t>H26</a:t>
          </a:r>
          <a:r>
            <a:rPr kumimoji="1" lang="ja-JP" altLang="ja-JP" sz="1300" baseline="0">
              <a:solidFill>
                <a:schemeClr val="dk1"/>
              </a:solidFill>
              <a:effectLst/>
              <a:latin typeface="+mn-lt"/>
              <a:ea typeface="+mn-ea"/>
              <a:cs typeface="+mn-cs"/>
            </a:rPr>
            <a:t>～</a:t>
          </a:r>
          <a:r>
            <a:rPr kumimoji="1" lang="en-US" altLang="ja-JP" sz="1300" baseline="0">
              <a:solidFill>
                <a:schemeClr val="dk1"/>
              </a:solidFill>
              <a:effectLst/>
              <a:latin typeface="+mn-lt"/>
              <a:ea typeface="+mn-ea"/>
              <a:cs typeface="+mn-cs"/>
            </a:rPr>
            <a:t>H29</a:t>
          </a:r>
          <a:r>
            <a:rPr kumimoji="1" lang="ja-JP" altLang="ja-JP" sz="1300" baseline="0">
              <a:solidFill>
                <a:schemeClr val="dk1"/>
              </a:solidFill>
              <a:effectLst/>
              <a:latin typeface="+mn-lt"/>
              <a:ea typeface="+mn-ea"/>
              <a:cs typeface="+mn-cs"/>
            </a:rPr>
            <a:t>）」を着実に実行・推進し、業務のアウトソーシングなど簡素で効率的な運営に努める。</a:t>
          </a:r>
          <a:endParaRPr lang="ja-JP" altLang="ja-JP" sz="1300" baseline="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62230</xdr:rowOff>
    </xdr:from>
    <xdr:to>
      <xdr:col>7</xdr:col>
      <xdr:colOff>15875</xdr:colOff>
      <xdr:row>39</xdr:row>
      <xdr:rowOff>138430</xdr:rowOff>
    </xdr:to>
    <xdr:cxnSp macro="">
      <xdr:nvCxnSpPr>
        <xdr:cNvPr id="66" name="直線コネクタ 65"/>
        <xdr:cNvCxnSpPr/>
      </xdr:nvCxnSpPr>
      <xdr:spPr>
        <a:xfrm flipV="1">
          <a:off x="3987800" y="67487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138430</xdr:rowOff>
    </xdr:from>
    <xdr:to>
      <xdr:col>5</xdr:col>
      <xdr:colOff>549275</xdr:colOff>
      <xdr:row>39</xdr:row>
      <xdr:rowOff>161290</xdr:rowOff>
    </xdr:to>
    <xdr:cxnSp macro="">
      <xdr:nvCxnSpPr>
        <xdr:cNvPr id="69" name="直線コネクタ 68"/>
        <xdr:cNvCxnSpPr/>
      </xdr:nvCxnSpPr>
      <xdr:spPr>
        <a:xfrm flipV="1">
          <a:off x="3098800" y="682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161290</xdr:rowOff>
    </xdr:from>
    <xdr:to>
      <xdr:col>4</xdr:col>
      <xdr:colOff>346075</xdr:colOff>
      <xdr:row>40</xdr:row>
      <xdr:rowOff>43180</xdr:rowOff>
    </xdr:to>
    <xdr:cxnSp macro="">
      <xdr:nvCxnSpPr>
        <xdr:cNvPr id="72" name="直線コネクタ 71"/>
        <xdr:cNvCxnSpPr/>
      </xdr:nvCxnSpPr>
      <xdr:spPr>
        <a:xfrm flipV="1">
          <a:off x="2209800" y="6847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43180</xdr:rowOff>
    </xdr:from>
    <xdr:to>
      <xdr:col>3</xdr:col>
      <xdr:colOff>142875</xdr:colOff>
      <xdr:row>41</xdr:row>
      <xdr:rowOff>77470</xdr:rowOff>
    </xdr:to>
    <xdr:cxnSp macro="">
      <xdr:nvCxnSpPr>
        <xdr:cNvPr id="75" name="直線コネクタ 74"/>
        <xdr:cNvCxnSpPr/>
      </xdr:nvCxnSpPr>
      <xdr:spPr>
        <a:xfrm flipV="1">
          <a:off x="1320800" y="69011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7" name="テキスト ボックス 76"/>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11430</xdr:rowOff>
    </xdr:from>
    <xdr:to>
      <xdr:col>7</xdr:col>
      <xdr:colOff>66675</xdr:colOff>
      <xdr:row>39</xdr:row>
      <xdr:rowOff>113030</xdr:rowOff>
    </xdr:to>
    <xdr:sp macro="" textlink="">
      <xdr:nvSpPr>
        <xdr:cNvPr id="85" name="円/楕円 84"/>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154957</xdr:rowOff>
    </xdr:from>
    <xdr:ext cx="762000" cy="259045"/>
    <xdr:sp macro="" textlink="">
      <xdr:nvSpPr>
        <xdr:cNvPr id="86" name="人件費該当値テキスト"/>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87630</xdr:rowOff>
    </xdr:from>
    <xdr:to>
      <xdr:col>5</xdr:col>
      <xdr:colOff>600075</xdr:colOff>
      <xdr:row>40</xdr:row>
      <xdr:rowOff>17780</xdr:rowOff>
    </xdr:to>
    <xdr:sp macro="" textlink="">
      <xdr:nvSpPr>
        <xdr:cNvPr id="87" name="円/楕円 86"/>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2557</xdr:rowOff>
    </xdr:from>
    <xdr:ext cx="736600" cy="259045"/>
    <xdr:sp macro="" textlink="">
      <xdr:nvSpPr>
        <xdr:cNvPr id="88" name="テキスト ボックス 87"/>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110490</xdr:rowOff>
    </xdr:from>
    <xdr:to>
      <xdr:col>4</xdr:col>
      <xdr:colOff>396875</xdr:colOff>
      <xdr:row>40</xdr:row>
      <xdr:rowOff>40640</xdr:rowOff>
    </xdr:to>
    <xdr:sp macro="" textlink="">
      <xdr:nvSpPr>
        <xdr:cNvPr id="89" name="円/楕円 88"/>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25417</xdr:rowOff>
    </xdr:from>
    <xdr:ext cx="762000" cy="259045"/>
    <xdr:sp macro="" textlink="">
      <xdr:nvSpPr>
        <xdr:cNvPr id="90" name="テキスト ボックス 89"/>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163830</xdr:rowOff>
    </xdr:from>
    <xdr:to>
      <xdr:col>3</xdr:col>
      <xdr:colOff>193675</xdr:colOff>
      <xdr:row>40</xdr:row>
      <xdr:rowOff>93980</xdr:rowOff>
    </xdr:to>
    <xdr:sp macro="" textlink="">
      <xdr:nvSpPr>
        <xdr:cNvPr id="91" name="円/楕円 90"/>
        <xdr:cNvSpPr/>
      </xdr:nvSpPr>
      <xdr:spPr>
        <a:xfrm>
          <a:off x="2159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78757</xdr:rowOff>
    </xdr:from>
    <xdr:ext cx="762000" cy="259045"/>
    <xdr:sp macro="" textlink="">
      <xdr:nvSpPr>
        <xdr:cNvPr id="92" name="テキスト ボックス 91"/>
        <xdr:cNvSpPr txBox="1"/>
      </xdr:nvSpPr>
      <xdr:spPr>
        <a:xfrm>
          <a:off x="1828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26670</xdr:rowOff>
    </xdr:from>
    <xdr:to>
      <xdr:col>1</xdr:col>
      <xdr:colOff>676275</xdr:colOff>
      <xdr:row>41</xdr:row>
      <xdr:rowOff>128270</xdr:rowOff>
    </xdr:to>
    <xdr:sp macro="" textlink="">
      <xdr:nvSpPr>
        <xdr:cNvPr id="93" name="円/楕円 92"/>
        <xdr:cNvSpPr/>
      </xdr:nvSpPr>
      <xdr:spPr>
        <a:xfrm>
          <a:off x="1270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113047</xdr:rowOff>
    </xdr:from>
    <xdr:ext cx="762000" cy="259045"/>
    <xdr:sp macro="" textlink="">
      <xdr:nvSpPr>
        <xdr:cNvPr id="94" name="テキスト ボックス 93"/>
        <xdr:cNvSpPr txBox="1"/>
      </xdr:nvSpPr>
      <xdr:spPr>
        <a:xfrm>
          <a:off x="939800" y="714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物件費に係る経常収支比率は、前年度と比較して０．７ポイント減少し、１６．９％となり、類似団体の平均と比較し、０．７ポイント高い水準にある。システム更新による保健福祉情報システムや消防通信指令システム使用料の増によるものである。今後も行財政改革の推進により適正水準の確保に努める。</a:t>
          </a:r>
          <a:endParaRPr lang="ja-JP" altLang="ja-JP" sz="1300" baseline="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113393</xdr:rowOff>
    </xdr:from>
    <xdr:to>
      <xdr:col>24</xdr:col>
      <xdr:colOff>31750</xdr:colOff>
      <xdr:row>18</xdr:row>
      <xdr:rowOff>18143</xdr:rowOff>
    </xdr:to>
    <xdr:cxnSp macro="">
      <xdr:nvCxnSpPr>
        <xdr:cNvPr id="129" name="直線コネクタ 128"/>
        <xdr:cNvCxnSpPr/>
      </xdr:nvCxnSpPr>
      <xdr:spPr>
        <a:xfrm flipV="1">
          <a:off x="15671800" y="30280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135164</xdr:rowOff>
    </xdr:from>
    <xdr:to>
      <xdr:col>22</xdr:col>
      <xdr:colOff>565150</xdr:colOff>
      <xdr:row>18</xdr:row>
      <xdr:rowOff>18143</xdr:rowOff>
    </xdr:to>
    <xdr:cxnSp macro="">
      <xdr:nvCxnSpPr>
        <xdr:cNvPr id="132" name="直線コネクタ 131"/>
        <xdr:cNvCxnSpPr/>
      </xdr:nvCxnSpPr>
      <xdr:spPr>
        <a:xfrm>
          <a:off x="14782800" y="3049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80736</xdr:rowOff>
    </xdr:from>
    <xdr:to>
      <xdr:col>21</xdr:col>
      <xdr:colOff>361950</xdr:colOff>
      <xdr:row>17</xdr:row>
      <xdr:rowOff>135164</xdr:rowOff>
    </xdr:to>
    <xdr:cxnSp macro="">
      <xdr:nvCxnSpPr>
        <xdr:cNvPr id="135" name="直線コネクタ 134"/>
        <xdr:cNvCxnSpPr/>
      </xdr:nvCxnSpPr>
      <xdr:spPr>
        <a:xfrm>
          <a:off x="13893800" y="2995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7" name="テキスト ボックス 136"/>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58964</xdr:rowOff>
    </xdr:from>
    <xdr:to>
      <xdr:col>20</xdr:col>
      <xdr:colOff>158750</xdr:colOff>
      <xdr:row>17</xdr:row>
      <xdr:rowOff>80736</xdr:rowOff>
    </xdr:to>
    <xdr:cxnSp macro="">
      <xdr:nvCxnSpPr>
        <xdr:cNvPr id="138" name="直線コネクタ 137"/>
        <xdr:cNvCxnSpPr/>
      </xdr:nvCxnSpPr>
      <xdr:spPr>
        <a:xfrm>
          <a:off x="13004800" y="2973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40" name="テキスト ボックス 139"/>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62593</xdr:rowOff>
    </xdr:from>
    <xdr:to>
      <xdr:col>24</xdr:col>
      <xdr:colOff>82550</xdr:colOff>
      <xdr:row>17</xdr:row>
      <xdr:rowOff>164193</xdr:rowOff>
    </xdr:to>
    <xdr:sp macro="" textlink="">
      <xdr:nvSpPr>
        <xdr:cNvPr id="148" name="円/楕円 147"/>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34670</xdr:rowOff>
    </xdr:from>
    <xdr:ext cx="762000" cy="259045"/>
    <xdr:sp macro="" textlink="">
      <xdr:nvSpPr>
        <xdr:cNvPr id="149"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138793</xdr:rowOff>
    </xdr:from>
    <xdr:to>
      <xdr:col>22</xdr:col>
      <xdr:colOff>615950</xdr:colOff>
      <xdr:row>18</xdr:row>
      <xdr:rowOff>68943</xdr:rowOff>
    </xdr:to>
    <xdr:sp macro="" textlink="">
      <xdr:nvSpPr>
        <xdr:cNvPr id="150" name="円/楕円 149"/>
        <xdr:cNvSpPr/>
      </xdr:nvSpPr>
      <xdr:spPr>
        <a:xfrm>
          <a:off x="15621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53720</xdr:rowOff>
    </xdr:from>
    <xdr:ext cx="736600" cy="259045"/>
    <xdr:sp macro="" textlink="">
      <xdr:nvSpPr>
        <xdr:cNvPr id="151" name="テキスト ボックス 150"/>
        <xdr:cNvSpPr txBox="1"/>
      </xdr:nvSpPr>
      <xdr:spPr>
        <a:xfrm>
          <a:off x="15290800" y="313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84364</xdr:rowOff>
    </xdr:from>
    <xdr:to>
      <xdr:col>21</xdr:col>
      <xdr:colOff>412750</xdr:colOff>
      <xdr:row>18</xdr:row>
      <xdr:rowOff>14514</xdr:rowOff>
    </xdr:to>
    <xdr:sp macro="" textlink="">
      <xdr:nvSpPr>
        <xdr:cNvPr id="152" name="円/楕円 151"/>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170741</xdr:rowOff>
    </xdr:from>
    <xdr:ext cx="762000" cy="259045"/>
    <xdr:sp macro="" textlink="">
      <xdr:nvSpPr>
        <xdr:cNvPr id="153" name="テキスト ボックス 152"/>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29936</xdr:rowOff>
    </xdr:from>
    <xdr:to>
      <xdr:col>20</xdr:col>
      <xdr:colOff>209550</xdr:colOff>
      <xdr:row>17</xdr:row>
      <xdr:rowOff>131536</xdr:rowOff>
    </xdr:to>
    <xdr:sp macro="" textlink="">
      <xdr:nvSpPr>
        <xdr:cNvPr id="154" name="円/楕円 153"/>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116313</xdr:rowOff>
    </xdr:from>
    <xdr:ext cx="762000" cy="259045"/>
    <xdr:sp macro="" textlink="">
      <xdr:nvSpPr>
        <xdr:cNvPr id="155" name="テキスト ボックス 154"/>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8164</xdr:rowOff>
    </xdr:from>
    <xdr:to>
      <xdr:col>19</xdr:col>
      <xdr:colOff>6350</xdr:colOff>
      <xdr:row>17</xdr:row>
      <xdr:rowOff>109764</xdr:rowOff>
    </xdr:to>
    <xdr:sp macro="" textlink="">
      <xdr:nvSpPr>
        <xdr:cNvPr id="156" name="円/楕円 155"/>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94541</xdr:rowOff>
    </xdr:from>
    <xdr:ext cx="762000" cy="259045"/>
    <xdr:sp macro="" textlink="">
      <xdr:nvSpPr>
        <xdr:cNvPr id="157" name="テキスト ボックス 156"/>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扶助費に係る経常収支比率は、前年度と比較して０．９ポイント増加し、１２．２％となったが、類似団体の平均と同程度である。子ども・子育て支援給付費や生活保護費の増等によるものである。今後、サービス水準の維持・向上を図りながらも、歳出の適正化に努める。</a:t>
          </a:r>
          <a:endParaRPr lang="ja-JP" altLang="ja-JP" sz="1300" baseline="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56</xdr:row>
      <xdr:rowOff>110672</xdr:rowOff>
    </xdr:to>
    <xdr:cxnSp macro="">
      <xdr:nvCxnSpPr>
        <xdr:cNvPr id="192" name="直線コネクタ 191"/>
        <xdr:cNvCxnSpPr/>
      </xdr:nvCxnSpPr>
      <xdr:spPr>
        <a:xfrm>
          <a:off x="3987800" y="95649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135165</xdr:rowOff>
    </xdr:to>
    <xdr:cxnSp macro="">
      <xdr:nvCxnSpPr>
        <xdr:cNvPr id="195" name="直線コネクタ 194"/>
        <xdr:cNvCxnSpPr/>
      </xdr:nvCxnSpPr>
      <xdr:spPr>
        <a:xfrm>
          <a:off x="3098800" y="94506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7" name="テキスト ボックス 196"/>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20865</xdr:rowOff>
    </xdr:to>
    <xdr:cxnSp macro="">
      <xdr:nvCxnSpPr>
        <xdr:cNvPr id="198" name="直線コネクタ 197"/>
        <xdr:cNvCxnSpPr/>
      </xdr:nvCxnSpPr>
      <xdr:spPr>
        <a:xfrm>
          <a:off x="2209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20865</xdr:rowOff>
    </xdr:to>
    <xdr:cxnSp macro="">
      <xdr:nvCxnSpPr>
        <xdr:cNvPr id="201" name="直線コネクタ 200"/>
        <xdr:cNvCxnSpPr/>
      </xdr:nvCxnSpPr>
      <xdr:spPr>
        <a:xfrm>
          <a:off x="1320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05" name="テキスト ボックス 204"/>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11" name="円/楕円 210"/>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76399</xdr:rowOff>
    </xdr:from>
    <xdr:ext cx="762000" cy="259045"/>
    <xdr:sp macro="" textlink="">
      <xdr:nvSpPr>
        <xdr:cNvPr id="212" name="扶助費該当値テキスト"/>
        <xdr:cNvSpPr txBox="1"/>
      </xdr:nvSpPr>
      <xdr:spPr>
        <a:xfrm>
          <a:off x="4914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13" name="円/楕円 212"/>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214" name="テキスト ボックス 213"/>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5" name="円/楕円 214"/>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6" name="テキスト ボックス 21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7" name="円/楕円 216"/>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8" name="テキスト ボックス 217"/>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9" name="円/楕円 218"/>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20" name="テキスト ボックス 219"/>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その他に</a:t>
          </a:r>
          <a:r>
            <a:rPr kumimoji="1" lang="ja-JP" altLang="ja-JP" sz="1300" baseline="0">
              <a:solidFill>
                <a:schemeClr val="dk1"/>
              </a:solidFill>
              <a:effectLst/>
              <a:latin typeface="+mn-lt"/>
              <a:ea typeface="+mn-ea"/>
              <a:cs typeface="+mn-cs"/>
            </a:rPr>
            <a:t>係る</a:t>
          </a:r>
          <a:r>
            <a:rPr kumimoji="1" lang="ja-JP" altLang="ja-JP" sz="1300">
              <a:solidFill>
                <a:schemeClr val="dk1"/>
              </a:solidFill>
              <a:effectLst/>
              <a:latin typeface="+mn-lt"/>
              <a:ea typeface="+mn-ea"/>
              <a:cs typeface="+mn-cs"/>
            </a:rPr>
            <a:t>経常収支比率は、前年度と比較して０．７ポイント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し、１４．０％となり</a:t>
          </a:r>
          <a:r>
            <a:rPr kumimoji="1" lang="ja-JP" altLang="ja-JP" sz="1300" baseline="0">
              <a:solidFill>
                <a:schemeClr val="dk1"/>
              </a:solidFill>
              <a:effectLst/>
              <a:latin typeface="+mn-lt"/>
              <a:ea typeface="+mn-ea"/>
              <a:cs typeface="+mn-cs"/>
            </a:rPr>
            <a:t>、類似団体の平均と同程度である。内訳は、維持補修費０．９％　繰出金１３．１％で各々、前年度より減少しているものの、</a:t>
          </a:r>
          <a:r>
            <a:rPr kumimoji="1" lang="ja-JP" altLang="ja-JP" sz="1300">
              <a:solidFill>
                <a:schemeClr val="dk1"/>
              </a:solidFill>
              <a:effectLst/>
              <a:latin typeface="+mn-lt"/>
              <a:ea typeface="+mn-ea"/>
              <a:cs typeface="+mn-cs"/>
            </a:rPr>
            <a:t>社会保障関連の特別会計への繰出金の増加傾向が続いていることから、引き続き、適正な繰り出しに努める。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78015</xdr:rowOff>
    </xdr:from>
    <xdr:to>
      <xdr:col>24</xdr:col>
      <xdr:colOff>31750</xdr:colOff>
      <xdr:row>57</xdr:row>
      <xdr:rowOff>20865</xdr:rowOff>
    </xdr:to>
    <xdr:cxnSp macro="">
      <xdr:nvCxnSpPr>
        <xdr:cNvPr id="255" name="直線コネクタ 254"/>
        <xdr:cNvCxnSpPr/>
      </xdr:nvCxnSpPr>
      <xdr:spPr>
        <a:xfrm flipV="1">
          <a:off x="15671800" y="96792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6"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94343</xdr:rowOff>
    </xdr:from>
    <xdr:to>
      <xdr:col>22</xdr:col>
      <xdr:colOff>565150</xdr:colOff>
      <xdr:row>57</xdr:row>
      <xdr:rowOff>20865</xdr:rowOff>
    </xdr:to>
    <xdr:cxnSp macro="">
      <xdr:nvCxnSpPr>
        <xdr:cNvPr id="258" name="直線コネクタ 257"/>
        <xdr:cNvCxnSpPr/>
      </xdr:nvCxnSpPr>
      <xdr:spPr>
        <a:xfrm>
          <a:off x="14782800" y="96955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155320</xdr:rowOff>
    </xdr:from>
    <xdr:ext cx="736600" cy="259045"/>
    <xdr:sp macro="" textlink="">
      <xdr:nvSpPr>
        <xdr:cNvPr id="260" name="テキスト ボックス 259"/>
        <xdr:cNvSpPr txBox="1"/>
      </xdr:nvSpPr>
      <xdr:spPr>
        <a:xfrm>
          <a:off x="15290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118835</xdr:rowOff>
    </xdr:from>
    <xdr:to>
      <xdr:col>21</xdr:col>
      <xdr:colOff>361950</xdr:colOff>
      <xdr:row>56</xdr:row>
      <xdr:rowOff>94343</xdr:rowOff>
    </xdr:to>
    <xdr:cxnSp macro="">
      <xdr:nvCxnSpPr>
        <xdr:cNvPr id="261" name="直線コネクタ 260"/>
        <xdr:cNvCxnSpPr/>
      </xdr:nvCxnSpPr>
      <xdr:spPr>
        <a:xfrm>
          <a:off x="13893800" y="95485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90005</xdr:rowOff>
    </xdr:from>
    <xdr:ext cx="762000" cy="259045"/>
    <xdr:sp macro="" textlink="">
      <xdr:nvSpPr>
        <xdr:cNvPr id="263" name="テキスト ボックス 262"/>
        <xdr:cNvSpPr txBox="1"/>
      </xdr:nvSpPr>
      <xdr:spPr>
        <a:xfrm>
          <a:off x="14401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86178</xdr:rowOff>
    </xdr:from>
    <xdr:to>
      <xdr:col>20</xdr:col>
      <xdr:colOff>158750</xdr:colOff>
      <xdr:row>55</xdr:row>
      <xdr:rowOff>118835</xdr:rowOff>
    </xdr:to>
    <xdr:cxnSp macro="">
      <xdr:nvCxnSpPr>
        <xdr:cNvPr id="264" name="直線コネクタ 263"/>
        <xdr:cNvCxnSpPr/>
      </xdr:nvCxnSpPr>
      <xdr:spPr>
        <a:xfrm>
          <a:off x="13004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66" name="テキスト ボックス 265"/>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170742</xdr:rowOff>
    </xdr:from>
    <xdr:ext cx="762000" cy="259045"/>
    <xdr:sp macro="" textlink="">
      <xdr:nvSpPr>
        <xdr:cNvPr id="268" name="テキスト ボックス 267"/>
        <xdr:cNvSpPr txBox="1"/>
      </xdr:nvSpPr>
      <xdr:spPr>
        <a:xfrm>
          <a:off x="12623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27215</xdr:rowOff>
    </xdr:from>
    <xdr:to>
      <xdr:col>24</xdr:col>
      <xdr:colOff>82550</xdr:colOff>
      <xdr:row>56</xdr:row>
      <xdr:rowOff>128815</xdr:rowOff>
    </xdr:to>
    <xdr:sp macro="" textlink="">
      <xdr:nvSpPr>
        <xdr:cNvPr id="274" name="円/楕円 273"/>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43742</xdr:rowOff>
    </xdr:from>
    <xdr:ext cx="762000" cy="259045"/>
    <xdr:sp macro="" textlink="">
      <xdr:nvSpPr>
        <xdr:cNvPr id="275"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141515</xdr:rowOff>
    </xdr:from>
    <xdr:to>
      <xdr:col>22</xdr:col>
      <xdr:colOff>615950</xdr:colOff>
      <xdr:row>57</xdr:row>
      <xdr:rowOff>71665</xdr:rowOff>
    </xdr:to>
    <xdr:sp macro="" textlink="">
      <xdr:nvSpPr>
        <xdr:cNvPr id="276" name="円/楕円 275"/>
        <xdr:cNvSpPr/>
      </xdr:nvSpPr>
      <xdr:spPr>
        <a:xfrm>
          <a:off x="15621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56442</xdr:rowOff>
    </xdr:from>
    <xdr:ext cx="736600" cy="259045"/>
    <xdr:sp macro="" textlink="">
      <xdr:nvSpPr>
        <xdr:cNvPr id="277" name="テキスト ボックス 276"/>
        <xdr:cNvSpPr txBox="1"/>
      </xdr:nvSpPr>
      <xdr:spPr>
        <a:xfrm>
          <a:off x="15290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43543</xdr:rowOff>
    </xdr:from>
    <xdr:to>
      <xdr:col>21</xdr:col>
      <xdr:colOff>412750</xdr:colOff>
      <xdr:row>56</xdr:row>
      <xdr:rowOff>145143</xdr:rowOff>
    </xdr:to>
    <xdr:sp macro="" textlink="">
      <xdr:nvSpPr>
        <xdr:cNvPr id="278" name="円/楕円 277"/>
        <xdr:cNvSpPr/>
      </xdr:nvSpPr>
      <xdr:spPr>
        <a:xfrm>
          <a:off x="14732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129920</xdr:rowOff>
    </xdr:from>
    <xdr:ext cx="762000" cy="259045"/>
    <xdr:sp macro="" textlink="">
      <xdr:nvSpPr>
        <xdr:cNvPr id="279" name="テキスト ボックス 278"/>
        <xdr:cNvSpPr txBox="1"/>
      </xdr:nvSpPr>
      <xdr:spPr>
        <a:xfrm>
          <a:off x="14401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68035</xdr:rowOff>
    </xdr:from>
    <xdr:to>
      <xdr:col>20</xdr:col>
      <xdr:colOff>209550</xdr:colOff>
      <xdr:row>55</xdr:row>
      <xdr:rowOff>169635</xdr:rowOff>
    </xdr:to>
    <xdr:sp macro="" textlink="">
      <xdr:nvSpPr>
        <xdr:cNvPr id="280" name="円/楕円 279"/>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8362</xdr:rowOff>
    </xdr:from>
    <xdr:ext cx="762000" cy="259045"/>
    <xdr:sp macro="" textlink="">
      <xdr:nvSpPr>
        <xdr:cNvPr id="281" name="テキスト ボックス 280"/>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35378</xdr:rowOff>
    </xdr:from>
    <xdr:to>
      <xdr:col>19</xdr:col>
      <xdr:colOff>6350</xdr:colOff>
      <xdr:row>55</xdr:row>
      <xdr:rowOff>136978</xdr:rowOff>
    </xdr:to>
    <xdr:sp macro="" textlink="">
      <xdr:nvSpPr>
        <xdr:cNvPr id="282" name="円/楕円 281"/>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147155</xdr:rowOff>
    </xdr:from>
    <xdr:ext cx="762000" cy="259045"/>
    <xdr:sp macro="" textlink="">
      <xdr:nvSpPr>
        <xdr:cNvPr id="283" name="テキスト ボックス 282"/>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補助費等に係る経常収支比率は、前年度と比較して０．３ポイント減少し、６．３％で、類似団体の平均よりも２．６ポイント下回っている。行財政改革推進計画に基づき、補助金の見直しを進めてきたことにより減少傾向にあり、今後も適正な補助金の支出に努める。</a:t>
          </a:r>
          <a:endParaRPr lang="ja-JP" altLang="ja-JP" sz="1300" baseline="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69850</xdr:rowOff>
    </xdr:from>
    <xdr:to>
      <xdr:col>24</xdr:col>
      <xdr:colOff>31750</xdr:colOff>
      <xdr:row>35</xdr:row>
      <xdr:rowOff>107950</xdr:rowOff>
    </xdr:to>
    <xdr:cxnSp macro="">
      <xdr:nvCxnSpPr>
        <xdr:cNvPr id="316" name="直線コネクタ 315"/>
        <xdr:cNvCxnSpPr/>
      </xdr:nvCxnSpPr>
      <xdr:spPr>
        <a:xfrm flipV="1">
          <a:off x="15671800" y="607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149877</xdr:rowOff>
    </xdr:from>
    <xdr:ext cx="762000" cy="259045"/>
    <xdr:sp macro="" textlink="">
      <xdr:nvSpPr>
        <xdr:cNvPr id="317"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107950</xdr:rowOff>
    </xdr:from>
    <xdr:to>
      <xdr:col>22</xdr:col>
      <xdr:colOff>565150</xdr:colOff>
      <xdr:row>35</xdr:row>
      <xdr:rowOff>120650</xdr:rowOff>
    </xdr:to>
    <xdr:cxnSp macro="">
      <xdr:nvCxnSpPr>
        <xdr:cNvPr id="319" name="直線コネクタ 318"/>
        <xdr:cNvCxnSpPr/>
      </xdr:nvCxnSpPr>
      <xdr:spPr>
        <a:xfrm flipV="1">
          <a:off x="14782800" y="610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1" name="テキスト ボックス 32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120650</xdr:rowOff>
    </xdr:from>
    <xdr:to>
      <xdr:col>21</xdr:col>
      <xdr:colOff>361950</xdr:colOff>
      <xdr:row>36</xdr:row>
      <xdr:rowOff>0</xdr:rowOff>
    </xdr:to>
    <xdr:cxnSp macro="">
      <xdr:nvCxnSpPr>
        <xdr:cNvPr id="322" name="直線コネクタ 321"/>
        <xdr:cNvCxnSpPr/>
      </xdr:nvCxnSpPr>
      <xdr:spPr>
        <a:xfrm flipV="1">
          <a:off x="13893800" y="6121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92727</xdr:rowOff>
    </xdr:from>
    <xdr:ext cx="762000" cy="259045"/>
    <xdr:sp macro="" textlink="">
      <xdr:nvSpPr>
        <xdr:cNvPr id="324" name="テキスト ボックス 323"/>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0</xdr:rowOff>
    </xdr:from>
    <xdr:to>
      <xdr:col>20</xdr:col>
      <xdr:colOff>158750</xdr:colOff>
      <xdr:row>36</xdr:row>
      <xdr:rowOff>139700</xdr:rowOff>
    </xdr:to>
    <xdr:cxnSp macro="">
      <xdr:nvCxnSpPr>
        <xdr:cNvPr id="325" name="直線コネクタ 324"/>
        <xdr:cNvCxnSpPr/>
      </xdr:nvCxnSpPr>
      <xdr:spPr>
        <a:xfrm flipV="1">
          <a:off x="13004800" y="6172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80027</xdr:rowOff>
    </xdr:from>
    <xdr:ext cx="762000" cy="259045"/>
    <xdr:sp macro="" textlink="">
      <xdr:nvSpPr>
        <xdr:cNvPr id="327" name="テキスト ボックス 326"/>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9" name="テキスト ボックス 328"/>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19050</xdr:rowOff>
    </xdr:from>
    <xdr:to>
      <xdr:col>24</xdr:col>
      <xdr:colOff>82550</xdr:colOff>
      <xdr:row>35</xdr:row>
      <xdr:rowOff>120650</xdr:rowOff>
    </xdr:to>
    <xdr:sp macro="" textlink="">
      <xdr:nvSpPr>
        <xdr:cNvPr id="335" name="円/楕円 334"/>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35577</xdr:rowOff>
    </xdr:from>
    <xdr:ext cx="762000" cy="259045"/>
    <xdr:sp macro="" textlink="">
      <xdr:nvSpPr>
        <xdr:cNvPr id="336"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57150</xdr:rowOff>
    </xdr:from>
    <xdr:to>
      <xdr:col>22</xdr:col>
      <xdr:colOff>615950</xdr:colOff>
      <xdr:row>35</xdr:row>
      <xdr:rowOff>158750</xdr:rowOff>
    </xdr:to>
    <xdr:sp macro="" textlink="">
      <xdr:nvSpPr>
        <xdr:cNvPr id="337" name="円/楕円 336"/>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168927</xdr:rowOff>
    </xdr:from>
    <xdr:ext cx="736600" cy="259045"/>
    <xdr:sp macro="" textlink="">
      <xdr:nvSpPr>
        <xdr:cNvPr id="338" name="テキスト ボックス 337"/>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69850</xdr:rowOff>
    </xdr:from>
    <xdr:to>
      <xdr:col>21</xdr:col>
      <xdr:colOff>412750</xdr:colOff>
      <xdr:row>36</xdr:row>
      <xdr:rowOff>0</xdr:rowOff>
    </xdr:to>
    <xdr:sp macro="" textlink="">
      <xdr:nvSpPr>
        <xdr:cNvPr id="339" name="円/楕円 338"/>
        <xdr:cNvSpPr/>
      </xdr:nvSpPr>
      <xdr:spPr>
        <a:xfrm>
          <a:off x="14732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10177</xdr:rowOff>
    </xdr:from>
    <xdr:ext cx="762000" cy="259045"/>
    <xdr:sp macro="" textlink="">
      <xdr:nvSpPr>
        <xdr:cNvPr id="340" name="テキスト ボックス 339"/>
        <xdr:cNvSpPr txBox="1"/>
      </xdr:nvSpPr>
      <xdr:spPr>
        <a:xfrm>
          <a:off x="14401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120650</xdr:rowOff>
    </xdr:from>
    <xdr:to>
      <xdr:col>20</xdr:col>
      <xdr:colOff>209550</xdr:colOff>
      <xdr:row>36</xdr:row>
      <xdr:rowOff>50800</xdr:rowOff>
    </xdr:to>
    <xdr:sp macro="" textlink="">
      <xdr:nvSpPr>
        <xdr:cNvPr id="341" name="円/楕円 340"/>
        <xdr:cNvSpPr/>
      </xdr:nvSpPr>
      <xdr:spPr>
        <a:xfrm>
          <a:off x="13843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60977</xdr:rowOff>
    </xdr:from>
    <xdr:ext cx="762000" cy="259045"/>
    <xdr:sp macro="" textlink="">
      <xdr:nvSpPr>
        <xdr:cNvPr id="342" name="テキスト ボックス 341"/>
        <xdr:cNvSpPr txBox="1"/>
      </xdr:nvSpPr>
      <xdr:spPr>
        <a:xfrm>
          <a:off x="13512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43" name="円/楕円 342"/>
        <xdr:cNvSpPr/>
      </xdr:nvSpPr>
      <xdr:spPr>
        <a:xfrm>
          <a:off x="12954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29227</xdr:rowOff>
    </xdr:from>
    <xdr:ext cx="762000" cy="259045"/>
    <xdr:sp macro="" textlink="">
      <xdr:nvSpPr>
        <xdr:cNvPr id="344" name="テキスト ボックス 343"/>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公債費に係る経常収支比率は、前年度と比較して０．７ポイント減少し、１３．３％で、類似団体の平均を１．２ポイント下回っている。償還利子の減等により公債費が減少したことなどによる。今後、新規の市債の発行額を抑制し、財政健全化に努める。</a:t>
          </a:r>
          <a:endParaRPr lang="ja-JP" altLang="ja-JP" sz="1300" baseline="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163576</xdr:rowOff>
    </xdr:from>
    <xdr:to>
      <xdr:col>7</xdr:col>
      <xdr:colOff>15875</xdr:colOff>
      <xdr:row>77</xdr:row>
      <xdr:rowOff>24130</xdr:rowOff>
    </xdr:to>
    <xdr:cxnSp macro="">
      <xdr:nvCxnSpPr>
        <xdr:cNvPr id="374" name="直線コネクタ 373"/>
        <xdr:cNvCxnSpPr/>
      </xdr:nvCxnSpPr>
      <xdr:spPr>
        <a:xfrm flipV="1">
          <a:off x="3987800" y="131937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139716</xdr:rowOff>
    </xdr:from>
    <xdr:ext cx="762000" cy="259045"/>
    <xdr:sp macro="" textlink="">
      <xdr:nvSpPr>
        <xdr:cNvPr id="375"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42418</xdr:rowOff>
    </xdr:to>
    <xdr:cxnSp macro="">
      <xdr:nvCxnSpPr>
        <xdr:cNvPr id="377" name="直線コネクタ 376"/>
        <xdr:cNvCxnSpPr/>
      </xdr:nvCxnSpPr>
      <xdr:spPr>
        <a:xfrm flipV="1">
          <a:off x="3098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79" name="テキスト ボックス 378"/>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19558</xdr:rowOff>
    </xdr:from>
    <xdr:to>
      <xdr:col>4</xdr:col>
      <xdr:colOff>346075</xdr:colOff>
      <xdr:row>77</xdr:row>
      <xdr:rowOff>42418</xdr:rowOff>
    </xdr:to>
    <xdr:cxnSp macro="">
      <xdr:nvCxnSpPr>
        <xdr:cNvPr id="380" name="直線コネクタ 379"/>
        <xdr:cNvCxnSpPr/>
      </xdr:nvCxnSpPr>
      <xdr:spPr>
        <a:xfrm>
          <a:off x="2209800" y="13221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82" name="テキスト ボックス 381"/>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19558</xdr:rowOff>
    </xdr:from>
    <xdr:to>
      <xdr:col>3</xdr:col>
      <xdr:colOff>142875</xdr:colOff>
      <xdr:row>77</xdr:row>
      <xdr:rowOff>42418</xdr:rowOff>
    </xdr:to>
    <xdr:cxnSp macro="">
      <xdr:nvCxnSpPr>
        <xdr:cNvPr id="383" name="直線コネクタ 382"/>
        <xdr:cNvCxnSpPr/>
      </xdr:nvCxnSpPr>
      <xdr:spPr>
        <a:xfrm flipV="1">
          <a:off x="1320800" y="13221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5" name="テキスト ボックス 384"/>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7" name="テキスト ボックス 386"/>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112776</xdr:rowOff>
    </xdr:from>
    <xdr:to>
      <xdr:col>7</xdr:col>
      <xdr:colOff>66675</xdr:colOff>
      <xdr:row>77</xdr:row>
      <xdr:rowOff>42926</xdr:rowOff>
    </xdr:to>
    <xdr:sp macro="" textlink="">
      <xdr:nvSpPr>
        <xdr:cNvPr id="393" name="円/楕円 392"/>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129303</xdr:rowOff>
    </xdr:from>
    <xdr:ext cx="762000" cy="259045"/>
    <xdr:sp macro="" textlink="">
      <xdr:nvSpPr>
        <xdr:cNvPr id="394"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95" name="円/楕円 394"/>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96" name="テキスト ボックス 395"/>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163068</xdr:rowOff>
    </xdr:from>
    <xdr:to>
      <xdr:col>4</xdr:col>
      <xdr:colOff>396875</xdr:colOff>
      <xdr:row>77</xdr:row>
      <xdr:rowOff>93218</xdr:rowOff>
    </xdr:to>
    <xdr:sp macro="" textlink="">
      <xdr:nvSpPr>
        <xdr:cNvPr id="397" name="円/楕円 396"/>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103395</xdr:rowOff>
    </xdr:from>
    <xdr:ext cx="762000" cy="259045"/>
    <xdr:sp macro="" textlink="">
      <xdr:nvSpPr>
        <xdr:cNvPr id="398" name="テキスト ボックス 397"/>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140208</xdr:rowOff>
    </xdr:from>
    <xdr:to>
      <xdr:col>3</xdr:col>
      <xdr:colOff>193675</xdr:colOff>
      <xdr:row>77</xdr:row>
      <xdr:rowOff>70358</xdr:rowOff>
    </xdr:to>
    <xdr:sp macro="" textlink="">
      <xdr:nvSpPr>
        <xdr:cNvPr id="399" name="円/楕円 398"/>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80535</xdr:rowOff>
    </xdr:from>
    <xdr:ext cx="762000" cy="259045"/>
    <xdr:sp macro="" textlink="">
      <xdr:nvSpPr>
        <xdr:cNvPr id="400" name="テキスト ボックス 399"/>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163068</xdr:rowOff>
    </xdr:from>
    <xdr:to>
      <xdr:col>1</xdr:col>
      <xdr:colOff>676275</xdr:colOff>
      <xdr:row>77</xdr:row>
      <xdr:rowOff>93218</xdr:rowOff>
    </xdr:to>
    <xdr:sp macro="" textlink="">
      <xdr:nvSpPr>
        <xdr:cNvPr id="401" name="円/楕円 400"/>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103395</xdr:rowOff>
    </xdr:from>
    <xdr:ext cx="762000" cy="259045"/>
    <xdr:sp macro="" textlink="">
      <xdr:nvSpPr>
        <xdr:cNvPr id="402" name="テキスト ボックス 401"/>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公債費以外は、前年度と比較して１．８ポイント減少し、７８．８％で、類似団体の平均と比較して、２．０ポイント上回っている。人件費の比率が平均に比べ高い水準にあることが主な要因である。引き続き定員適正化に取り組む。</a:t>
          </a:r>
          <a:endParaRPr lang="ja-JP" altLang="ja-JP" sz="1300" baseline="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72137</xdr:rowOff>
    </xdr:from>
    <xdr:to>
      <xdr:col>24</xdr:col>
      <xdr:colOff>31750</xdr:colOff>
      <xdr:row>78</xdr:row>
      <xdr:rowOff>154432</xdr:rowOff>
    </xdr:to>
    <xdr:cxnSp macro="">
      <xdr:nvCxnSpPr>
        <xdr:cNvPr id="433" name="直線コネクタ 432"/>
        <xdr:cNvCxnSpPr/>
      </xdr:nvCxnSpPr>
      <xdr:spPr>
        <a:xfrm flipV="1">
          <a:off x="15671800" y="13445237"/>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117873</xdr:rowOff>
    </xdr:from>
    <xdr:ext cx="762000" cy="259045"/>
    <xdr:sp macro="" textlink="">
      <xdr:nvSpPr>
        <xdr:cNvPr id="434"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90424</xdr:rowOff>
    </xdr:from>
    <xdr:to>
      <xdr:col>22</xdr:col>
      <xdr:colOff>565150</xdr:colOff>
      <xdr:row>78</xdr:row>
      <xdr:rowOff>154432</xdr:rowOff>
    </xdr:to>
    <xdr:cxnSp macro="">
      <xdr:nvCxnSpPr>
        <xdr:cNvPr id="436" name="直線コネクタ 435"/>
        <xdr:cNvCxnSpPr/>
      </xdr:nvCxnSpPr>
      <xdr:spPr>
        <a:xfrm>
          <a:off x="14782800" y="134635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8" name="テキスト ボックス 437"/>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76708</xdr:rowOff>
    </xdr:from>
    <xdr:to>
      <xdr:col>21</xdr:col>
      <xdr:colOff>361950</xdr:colOff>
      <xdr:row>78</xdr:row>
      <xdr:rowOff>90424</xdr:rowOff>
    </xdr:to>
    <xdr:cxnSp macro="">
      <xdr:nvCxnSpPr>
        <xdr:cNvPr id="439" name="直線コネクタ 438"/>
        <xdr:cNvCxnSpPr/>
      </xdr:nvCxnSpPr>
      <xdr:spPr>
        <a:xfrm>
          <a:off x="13893800" y="13449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1" name="テキスト ボックス 440"/>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76708</xdr:rowOff>
    </xdr:from>
    <xdr:to>
      <xdr:col>20</xdr:col>
      <xdr:colOff>158750</xdr:colOff>
      <xdr:row>79</xdr:row>
      <xdr:rowOff>46989</xdr:rowOff>
    </xdr:to>
    <xdr:cxnSp macro="">
      <xdr:nvCxnSpPr>
        <xdr:cNvPr id="442" name="直線コネクタ 441"/>
        <xdr:cNvCxnSpPr/>
      </xdr:nvCxnSpPr>
      <xdr:spPr>
        <a:xfrm flipV="1">
          <a:off x="13004800" y="13449808"/>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4" name="テキスト ボックス 443"/>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6" name="テキスト ボックス 445"/>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21337</xdr:rowOff>
    </xdr:from>
    <xdr:to>
      <xdr:col>24</xdr:col>
      <xdr:colOff>82550</xdr:colOff>
      <xdr:row>78</xdr:row>
      <xdr:rowOff>122937</xdr:rowOff>
    </xdr:to>
    <xdr:sp macro="" textlink="">
      <xdr:nvSpPr>
        <xdr:cNvPr id="452" name="円/楕円 451"/>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164864</xdr:rowOff>
    </xdr:from>
    <xdr:ext cx="762000" cy="259045"/>
    <xdr:sp macro="" textlink="">
      <xdr:nvSpPr>
        <xdr:cNvPr id="453"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103632</xdr:rowOff>
    </xdr:from>
    <xdr:to>
      <xdr:col>22</xdr:col>
      <xdr:colOff>615950</xdr:colOff>
      <xdr:row>79</xdr:row>
      <xdr:rowOff>33782</xdr:rowOff>
    </xdr:to>
    <xdr:sp macro="" textlink="">
      <xdr:nvSpPr>
        <xdr:cNvPr id="454" name="円/楕円 453"/>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18559</xdr:rowOff>
    </xdr:from>
    <xdr:ext cx="736600" cy="259045"/>
    <xdr:sp macro="" textlink="">
      <xdr:nvSpPr>
        <xdr:cNvPr id="455" name="テキスト ボックス 454"/>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39624</xdr:rowOff>
    </xdr:from>
    <xdr:to>
      <xdr:col>21</xdr:col>
      <xdr:colOff>412750</xdr:colOff>
      <xdr:row>78</xdr:row>
      <xdr:rowOff>141224</xdr:rowOff>
    </xdr:to>
    <xdr:sp macro="" textlink="">
      <xdr:nvSpPr>
        <xdr:cNvPr id="456" name="円/楕円 455"/>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126001</xdr:rowOff>
    </xdr:from>
    <xdr:ext cx="762000" cy="259045"/>
    <xdr:sp macro="" textlink="">
      <xdr:nvSpPr>
        <xdr:cNvPr id="457" name="テキスト ボックス 456"/>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25908</xdr:rowOff>
    </xdr:from>
    <xdr:to>
      <xdr:col>20</xdr:col>
      <xdr:colOff>209550</xdr:colOff>
      <xdr:row>78</xdr:row>
      <xdr:rowOff>127508</xdr:rowOff>
    </xdr:to>
    <xdr:sp macro="" textlink="">
      <xdr:nvSpPr>
        <xdr:cNvPr id="458" name="円/楕円 457"/>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112285</xdr:rowOff>
    </xdr:from>
    <xdr:ext cx="762000" cy="259045"/>
    <xdr:sp macro="" textlink="">
      <xdr:nvSpPr>
        <xdr:cNvPr id="459" name="テキスト ボックス 458"/>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167639</xdr:rowOff>
    </xdr:from>
    <xdr:to>
      <xdr:col>19</xdr:col>
      <xdr:colOff>6350</xdr:colOff>
      <xdr:row>79</xdr:row>
      <xdr:rowOff>97789</xdr:rowOff>
    </xdr:to>
    <xdr:sp macro="" textlink="">
      <xdr:nvSpPr>
        <xdr:cNvPr id="460" name="円/楕円 459"/>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82566</xdr:rowOff>
    </xdr:from>
    <xdr:ext cx="762000" cy="259045"/>
    <xdr:sp macro="" textlink="">
      <xdr:nvSpPr>
        <xdr:cNvPr id="461" name="テキスト ボックス 460"/>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神奈川県伊勢原市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148924</xdr:rowOff>
    </xdr:from>
    <xdr:to>
      <xdr:col>4</xdr:col>
      <xdr:colOff>1117600</xdr:colOff>
      <xdr:row>15</xdr:row>
      <xdr:rowOff>158427</xdr:rowOff>
    </xdr:to>
    <xdr:cxnSp macro="">
      <xdr:nvCxnSpPr>
        <xdr:cNvPr id="52" name="直線コネクタ 51"/>
        <xdr:cNvCxnSpPr/>
      </xdr:nvCxnSpPr>
      <xdr:spPr bwMode="auto">
        <a:xfrm flipV="1">
          <a:off x="5003800" y="2768299"/>
          <a:ext cx="647700" cy="9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158427</xdr:rowOff>
    </xdr:from>
    <xdr:to>
      <xdr:col>4</xdr:col>
      <xdr:colOff>469900</xdr:colOff>
      <xdr:row>16</xdr:row>
      <xdr:rowOff>58856</xdr:rowOff>
    </xdr:to>
    <xdr:cxnSp macro="">
      <xdr:nvCxnSpPr>
        <xdr:cNvPr id="55" name="直線コネクタ 54"/>
        <xdr:cNvCxnSpPr/>
      </xdr:nvCxnSpPr>
      <xdr:spPr bwMode="auto">
        <a:xfrm flipV="1">
          <a:off x="4305300" y="2777802"/>
          <a:ext cx="698500" cy="71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33625</xdr:rowOff>
    </xdr:from>
    <xdr:ext cx="736600" cy="259045"/>
    <xdr:sp macro="" textlink="">
      <xdr:nvSpPr>
        <xdr:cNvPr id="57" name="テキスト ボックス 56"/>
        <xdr:cNvSpPr txBox="1"/>
      </xdr:nvSpPr>
      <xdr:spPr>
        <a:xfrm>
          <a:off x="4622800" y="282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7257</xdr:rowOff>
    </xdr:from>
    <xdr:to>
      <xdr:col>3</xdr:col>
      <xdr:colOff>904875</xdr:colOff>
      <xdr:row>16</xdr:row>
      <xdr:rowOff>58856</xdr:rowOff>
    </xdr:to>
    <xdr:cxnSp macro="">
      <xdr:nvCxnSpPr>
        <xdr:cNvPr id="58" name="直線コネクタ 57"/>
        <xdr:cNvCxnSpPr/>
      </xdr:nvCxnSpPr>
      <xdr:spPr bwMode="auto">
        <a:xfrm>
          <a:off x="3606800" y="2798082"/>
          <a:ext cx="698500" cy="51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102883</xdr:rowOff>
    </xdr:from>
    <xdr:ext cx="762000" cy="259045"/>
    <xdr:sp macro="" textlink="">
      <xdr:nvSpPr>
        <xdr:cNvPr id="60" name="テキスト ボックス 59"/>
        <xdr:cNvSpPr txBox="1"/>
      </xdr:nvSpPr>
      <xdr:spPr>
        <a:xfrm>
          <a:off x="3924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57190</xdr:rowOff>
    </xdr:from>
    <xdr:to>
      <xdr:col>3</xdr:col>
      <xdr:colOff>206375</xdr:colOff>
      <xdr:row>16</xdr:row>
      <xdr:rowOff>7257</xdr:rowOff>
    </xdr:to>
    <xdr:cxnSp macro="">
      <xdr:nvCxnSpPr>
        <xdr:cNvPr id="61" name="直線コネクタ 60"/>
        <xdr:cNvCxnSpPr/>
      </xdr:nvCxnSpPr>
      <xdr:spPr bwMode="auto">
        <a:xfrm>
          <a:off x="2908300" y="2676565"/>
          <a:ext cx="698500" cy="121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33683</xdr:rowOff>
    </xdr:from>
    <xdr:ext cx="762000" cy="259045"/>
    <xdr:sp macro="" textlink="">
      <xdr:nvSpPr>
        <xdr:cNvPr id="63" name="テキスト ボックス 62"/>
        <xdr:cNvSpPr txBox="1"/>
      </xdr:nvSpPr>
      <xdr:spPr>
        <a:xfrm>
          <a:off x="32258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99658</xdr:rowOff>
    </xdr:from>
    <xdr:ext cx="762000" cy="259045"/>
    <xdr:sp macro="" textlink="">
      <xdr:nvSpPr>
        <xdr:cNvPr id="65" name="テキスト ボックス 64"/>
        <xdr:cNvSpPr txBox="1"/>
      </xdr:nvSpPr>
      <xdr:spPr>
        <a:xfrm>
          <a:off x="2527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98124</xdr:rowOff>
    </xdr:from>
    <xdr:to>
      <xdr:col>5</xdr:col>
      <xdr:colOff>34925</xdr:colOff>
      <xdr:row>16</xdr:row>
      <xdr:rowOff>28274</xdr:rowOff>
    </xdr:to>
    <xdr:sp macro="" textlink="">
      <xdr:nvSpPr>
        <xdr:cNvPr id="71" name="円/楕円 70"/>
        <xdr:cNvSpPr/>
      </xdr:nvSpPr>
      <xdr:spPr bwMode="auto">
        <a:xfrm>
          <a:off x="5600700" y="2717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114651</xdr:rowOff>
    </xdr:from>
    <xdr:ext cx="762000" cy="259045"/>
    <xdr:sp macro="" textlink="">
      <xdr:nvSpPr>
        <xdr:cNvPr id="72" name="人口1人当たり決算額の推移該当値テキスト130"/>
        <xdr:cNvSpPr txBox="1"/>
      </xdr:nvSpPr>
      <xdr:spPr>
        <a:xfrm>
          <a:off x="5740400" y="256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65,787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107627</xdr:rowOff>
    </xdr:from>
    <xdr:to>
      <xdr:col>4</xdr:col>
      <xdr:colOff>520700</xdr:colOff>
      <xdr:row>16</xdr:row>
      <xdr:rowOff>37777</xdr:rowOff>
    </xdr:to>
    <xdr:sp macro="" textlink="">
      <xdr:nvSpPr>
        <xdr:cNvPr id="73" name="円/楕円 72"/>
        <xdr:cNvSpPr/>
      </xdr:nvSpPr>
      <xdr:spPr bwMode="auto">
        <a:xfrm>
          <a:off x="4953000" y="2727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47954</xdr:rowOff>
    </xdr:from>
    <xdr:ext cx="736600" cy="259045"/>
    <xdr:sp macro="" textlink="">
      <xdr:nvSpPr>
        <xdr:cNvPr id="74" name="テキスト ボックス 73"/>
        <xdr:cNvSpPr txBox="1"/>
      </xdr:nvSpPr>
      <xdr:spPr>
        <a:xfrm>
          <a:off x="4622800" y="2495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65,496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8056</xdr:rowOff>
    </xdr:from>
    <xdr:to>
      <xdr:col>3</xdr:col>
      <xdr:colOff>955675</xdr:colOff>
      <xdr:row>16</xdr:row>
      <xdr:rowOff>109656</xdr:rowOff>
    </xdr:to>
    <xdr:sp macro="" textlink="">
      <xdr:nvSpPr>
        <xdr:cNvPr id="75" name="円/楕円 74"/>
        <xdr:cNvSpPr/>
      </xdr:nvSpPr>
      <xdr:spPr bwMode="auto">
        <a:xfrm>
          <a:off x="4254500" y="2798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94433</xdr:rowOff>
    </xdr:from>
    <xdr:ext cx="762000" cy="259045"/>
    <xdr:sp macro="" textlink="">
      <xdr:nvSpPr>
        <xdr:cNvPr id="76" name="テキスト ボックス 75"/>
        <xdr:cNvSpPr txBox="1"/>
      </xdr:nvSpPr>
      <xdr:spPr>
        <a:xfrm>
          <a:off x="3924300" y="288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63,295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127907</xdr:rowOff>
    </xdr:from>
    <xdr:to>
      <xdr:col>3</xdr:col>
      <xdr:colOff>257175</xdr:colOff>
      <xdr:row>16</xdr:row>
      <xdr:rowOff>58057</xdr:rowOff>
    </xdr:to>
    <xdr:sp macro="" textlink="">
      <xdr:nvSpPr>
        <xdr:cNvPr id="77" name="円/楕円 76"/>
        <xdr:cNvSpPr/>
      </xdr:nvSpPr>
      <xdr:spPr bwMode="auto">
        <a:xfrm>
          <a:off x="3556000" y="2747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42834</xdr:rowOff>
    </xdr:from>
    <xdr:ext cx="762000" cy="259045"/>
    <xdr:sp macro="" textlink="">
      <xdr:nvSpPr>
        <xdr:cNvPr id="78" name="テキスト ボックス 77"/>
        <xdr:cNvSpPr txBox="1"/>
      </xdr:nvSpPr>
      <xdr:spPr>
        <a:xfrm>
          <a:off x="3225800" y="283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64,875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6390</xdr:rowOff>
    </xdr:from>
    <xdr:to>
      <xdr:col>2</xdr:col>
      <xdr:colOff>692150</xdr:colOff>
      <xdr:row>15</xdr:row>
      <xdr:rowOff>107990</xdr:rowOff>
    </xdr:to>
    <xdr:sp macro="" textlink="">
      <xdr:nvSpPr>
        <xdr:cNvPr id="79" name="円/楕円 78"/>
        <xdr:cNvSpPr/>
      </xdr:nvSpPr>
      <xdr:spPr bwMode="auto">
        <a:xfrm>
          <a:off x="2857500" y="2625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118167</xdr:rowOff>
    </xdr:from>
    <xdr:ext cx="762000" cy="259045"/>
    <xdr:sp macro="" textlink="">
      <xdr:nvSpPr>
        <xdr:cNvPr id="80" name="テキスト ボックス 79"/>
        <xdr:cNvSpPr txBox="1"/>
      </xdr:nvSpPr>
      <xdr:spPr>
        <a:xfrm>
          <a:off x="2527300" y="239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3022</xdr:rowOff>
    </xdr:from>
    <xdr:to>
      <xdr:col>4</xdr:col>
      <xdr:colOff>1117600</xdr:colOff>
      <xdr:row>37</xdr:row>
      <xdr:rowOff>135230</xdr:rowOff>
    </xdr:to>
    <xdr:cxnSp macro="">
      <xdr:nvCxnSpPr>
        <xdr:cNvPr id="114" name="直線コネクタ 113"/>
        <xdr:cNvCxnSpPr/>
      </xdr:nvCxnSpPr>
      <xdr:spPr bwMode="auto">
        <a:xfrm flipV="1">
          <a:off x="5003800" y="7127722"/>
          <a:ext cx="647700" cy="132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19207</xdr:rowOff>
    </xdr:from>
    <xdr:ext cx="762000" cy="259045"/>
    <xdr:sp macro="" textlink="">
      <xdr:nvSpPr>
        <xdr:cNvPr id="115" name="人口1人当たり決算額の推移平均値テキスト445"/>
        <xdr:cNvSpPr txBox="1"/>
      </xdr:nvSpPr>
      <xdr:spPr>
        <a:xfrm>
          <a:off x="5740400" y="7143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112293</xdr:rowOff>
    </xdr:from>
    <xdr:to>
      <xdr:col>4</xdr:col>
      <xdr:colOff>469900</xdr:colOff>
      <xdr:row>37</xdr:row>
      <xdr:rowOff>135230</xdr:rowOff>
    </xdr:to>
    <xdr:cxnSp macro="">
      <xdr:nvCxnSpPr>
        <xdr:cNvPr id="117" name="直線コネクタ 116"/>
        <xdr:cNvCxnSpPr/>
      </xdr:nvCxnSpPr>
      <xdr:spPr bwMode="auto">
        <a:xfrm>
          <a:off x="4305300" y="7236993"/>
          <a:ext cx="698500" cy="22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218991</xdr:rowOff>
    </xdr:from>
    <xdr:ext cx="736600" cy="259045"/>
    <xdr:sp macro="" textlink="">
      <xdr:nvSpPr>
        <xdr:cNvPr id="119" name="テキスト ボックス 118"/>
        <xdr:cNvSpPr txBox="1"/>
      </xdr:nvSpPr>
      <xdr:spPr>
        <a:xfrm>
          <a:off x="4622800" y="68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112293</xdr:rowOff>
    </xdr:from>
    <xdr:to>
      <xdr:col>3</xdr:col>
      <xdr:colOff>904875</xdr:colOff>
      <xdr:row>37</xdr:row>
      <xdr:rowOff>119723</xdr:rowOff>
    </xdr:to>
    <xdr:cxnSp macro="">
      <xdr:nvCxnSpPr>
        <xdr:cNvPr id="120" name="直線コネクタ 119"/>
        <xdr:cNvCxnSpPr/>
      </xdr:nvCxnSpPr>
      <xdr:spPr bwMode="auto">
        <a:xfrm flipV="1">
          <a:off x="3606800" y="7236993"/>
          <a:ext cx="698500" cy="7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145381</xdr:rowOff>
    </xdr:from>
    <xdr:ext cx="762000" cy="259045"/>
    <xdr:sp macro="" textlink="">
      <xdr:nvSpPr>
        <xdr:cNvPr id="122" name="テキスト ボックス 121"/>
        <xdr:cNvSpPr txBox="1"/>
      </xdr:nvSpPr>
      <xdr:spPr>
        <a:xfrm>
          <a:off x="39243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48933</xdr:rowOff>
    </xdr:from>
    <xdr:to>
      <xdr:col>3</xdr:col>
      <xdr:colOff>206375</xdr:colOff>
      <xdr:row>37</xdr:row>
      <xdr:rowOff>119723</xdr:rowOff>
    </xdr:to>
    <xdr:cxnSp macro="">
      <xdr:nvCxnSpPr>
        <xdr:cNvPr id="123" name="直線コネクタ 122"/>
        <xdr:cNvCxnSpPr/>
      </xdr:nvCxnSpPr>
      <xdr:spPr bwMode="auto">
        <a:xfrm>
          <a:off x="2908300" y="7173633"/>
          <a:ext cx="698500" cy="70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110520</xdr:rowOff>
    </xdr:from>
    <xdr:ext cx="762000" cy="259045"/>
    <xdr:sp macro="" textlink="">
      <xdr:nvSpPr>
        <xdr:cNvPr id="125" name="テキスト ボックス 124"/>
        <xdr:cNvSpPr txBox="1"/>
      </xdr:nvSpPr>
      <xdr:spPr>
        <a:xfrm>
          <a:off x="3225800" y="672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57599</xdr:rowOff>
    </xdr:from>
    <xdr:ext cx="762000" cy="259045"/>
    <xdr:sp macro="" textlink="">
      <xdr:nvSpPr>
        <xdr:cNvPr id="127" name="テキスト ボックス 126"/>
        <xdr:cNvSpPr txBox="1"/>
      </xdr:nvSpPr>
      <xdr:spPr>
        <a:xfrm>
          <a:off x="2527300" y="66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123672</xdr:rowOff>
    </xdr:from>
    <xdr:to>
      <xdr:col>5</xdr:col>
      <xdr:colOff>34925</xdr:colOff>
      <xdr:row>37</xdr:row>
      <xdr:rowOff>53822</xdr:rowOff>
    </xdr:to>
    <xdr:sp macro="" textlink="">
      <xdr:nvSpPr>
        <xdr:cNvPr id="133" name="円/楕円 132"/>
        <xdr:cNvSpPr/>
      </xdr:nvSpPr>
      <xdr:spPr bwMode="auto">
        <a:xfrm>
          <a:off x="5600700" y="707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311649</xdr:rowOff>
    </xdr:from>
    <xdr:ext cx="762000" cy="259045"/>
    <xdr:sp macro="" textlink="">
      <xdr:nvSpPr>
        <xdr:cNvPr id="134" name="人口1人当たり決算額の推移該当値テキスト445"/>
        <xdr:cNvSpPr txBox="1"/>
      </xdr:nvSpPr>
      <xdr:spPr>
        <a:xfrm>
          <a:off x="5740400" y="692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84430</xdr:rowOff>
    </xdr:from>
    <xdr:to>
      <xdr:col>4</xdr:col>
      <xdr:colOff>520700</xdr:colOff>
      <xdr:row>37</xdr:row>
      <xdr:rowOff>186030</xdr:rowOff>
    </xdr:to>
    <xdr:sp macro="" textlink="">
      <xdr:nvSpPr>
        <xdr:cNvPr id="135" name="円/楕円 134"/>
        <xdr:cNvSpPr/>
      </xdr:nvSpPr>
      <xdr:spPr bwMode="auto">
        <a:xfrm>
          <a:off x="4953000" y="7209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170807</xdr:rowOff>
    </xdr:from>
    <xdr:ext cx="736600" cy="259045"/>
    <xdr:sp macro="" textlink="">
      <xdr:nvSpPr>
        <xdr:cNvPr id="136" name="テキスト ボックス 135"/>
        <xdr:cNvSpPr txBox="1"/>
      </xdr:nvSpPr>
      <xdr:spPr>
        <a:xfrm>
          <a:off x="4622800" y="7295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61493</xdr:rowOff>
    </xdr:from>
    <xdr:to>
      <xdr:col>3</xdr:col>
      <xdr:colOff>955675</xdr:colOff>
      <xdr:row>37</xdr:row>
      <xdr:rowOff>163093</xdr:rowOff>
    </xdr:to>
    <xdr:sp macro="" textlink="">
      <xdr:nvSpPr>
        <xdr:cNvPr id="137" name="円/楕円 136"/>
        <xdr:cNvSpPr/>
      </xdr:nvSpPr>
      <xdr:spPr bwMode="auto">
        <a:xfrm>
          <a:off x="4254500" y="7186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147870</xdr:rowOff>
    </xdr:from>
    <xdr:ext cx="762000" cy="259045"/>
    <xdr:sp macro="" textlink="">
      <xdr:nvSpPr>
        <xdr:cNvPr id="138" name="テキスト ボックス 137"/>
        <xdr:cNvSpPr txBox="1"/>
      </xdr:nvSpPr>
      <xdr:spPr>
        <a:xfrm>
          <a:off x="3924300" y="727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68923</xdr:rowOff>
    </xdr:from>
    <xdr:to>
      <xdr:col>3</xdr:col>
      <xdr:colOff>257175</xdr:colOff>
      <xdr:row>37</xdr:row>
      <xdr:rowOff>170523</xdr:rowOff>
    </xdr:to>
    <xdr:sp macro="" textlink="">
      <xdr:nvSpPr>
        <xdr:cNvPr id="139" name="円/楕円 138"/>
        <xdr:cNvSpPr/>
      </xdr:nvSpPr>
      <xdr:spPr bwMode="auto">
        <a:xfrm>
          <a:off x="3556000" y="7193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155300</xdr:rowOff>
    </xdr:from>
    <xdr:ext cx="762000" cy="259045"/>
    <xdr:sp macro="" textlink="">
      <xdr:nvSpPr>
        <xdr:cNvPr id="140" name="テキスト ボックス 139"/>
        <xdr:cNvSpPr txBox="1"/>
      </xdr:nvSpPr>
      <xdr:spPr>
        <a:xfrm>
          <a:off x="3225800" y="728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169583</xdr:rowOff>
    </xdr:from>
    <xdr:to>
      <xdr:col>2</xdr:col>
      <xdr:colOff>692150</xdr:colOff>
      <xdr:row>37</xdr:row>
      <xdr:rowOff>99733</xdr:rowOff>
    </xdr:to>
    <xdr:sp macro="" textlink="">
      <xdr:nvSpPr>
        <xdr:cNvPr id="141" name="円/楕円 140"/>
        <xdr:cNvSpPr/>
      </xdr:nvSpPr>
      <xdr:spPr bwMode="auto">
        <a:xfrm>
          <a:off x="2857500" y="7122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84510</xdr:rowOff>
    </xdr:from>
    <xdr:ext cx="762000" cy="259045"/>
    <xdr:sp macro="" textlink="">
      <xdr:nvSpPr>
        <xdr:cNvPr id="142" name="テキスト ボックス 141"/>
        <xdr:cNvSpPr txBox="1"/>
      </xdr:nvSpPr>
      <xdr:spPr>
        <a:xfrm>
          <a:off x="2527300" y="720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神奈川県伊勢原市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99,894
98,236
55.56
31,072,537
30,007,595
1,005,955
18,709,677
26,620,342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98.6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19130</xdr:rowOff>
    </xdr:from>
    <xdr:to>
      <xdr:col>6</xdr:col>
      <xdr:colOff>511175</xdr:colOff>
      <xdr:row>33</xdr:row>
      <xdr:rowOff>41337</xdr:rowOff>
    </xdr:to>
    <xdr:cxnSp macro="">
      <xdr:nvCxnSpPr>
        <xdr:cNvPr id="63" name="直線コネクタ 62"/>
        <xdr:cNvCxnSpPr/>
      </xdr:nvCxnSpPr>
      <xdr:spPr>
        <a:xfrm>
          <a:off x="3797300" y="5676980"/>
          <a:ext cx="838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148905</xdr:rowOff>
    </xdr:from>
    <xdr:ext cx="534377" cy="259045"/>
    <xdr:sp macro="" textlink="">
      <xdr:nvSpPr>
        <xdr:cNvPr id="64" name="人件費平均値テキスト"/>
        <xdr:cNvSpPr txBox="1"/>
      </xdr:nvSpPr>
      <xdr:spPr>
        <a:xfrm>
          <a:off x="4686300" y="5806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19130</xdr:rowOff>
    </xdr:from>
    <xdr:to>
      <xdr:col>5</xdr:col>
      <xdr:colOff>358775</xdr:colOff>
      <xdr:row>33</xdr:row>
      <xdr:rowOff>71055</xdr:rowOff>
    </xdr:to>
    <xdr:cxnSp macro="">
      <xdr:nvCxnSpPr>
        <xdr:cNvPr id="66" name="直線コネクタ 65"/>
        <xdr:cNvCxnSpPr/>
      </xdr:nvCxnSpPr>
      <xdr:spPr>
        <a:xfrm flipV="1">
          <a:off x="2908300" y="5676980"/>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52272</xdr:rowOff>
    </xdr:from>
    <xdr:ext cx="534377" cy="259045"/>
    <xdr:sp macro="" textlink="">
      <xdr:nvSpPr>
        <xdr:cNvPr id="68" name="テキスト ボックス 67"/>
        <xdr:cNvSpPr txBox="1"/>
      </xdr:nvSpPr>
      <xdr:spPr>
        <a:xfrm>
          <a:off x="3530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155082</xdr:rowOff>
    </xdr:from>
    <xdr:to>
      <xdr:col>4</xdr:col>
      <xdr:colOff>155575</xdr:colOff>
      <xdr:row>33</xdr:row>
      <xdr:rowOff>71055</xdr:rowOff>
    </xdr:to>
    <xdr:cxnSp macro="">
      <xdr:nvCxnSpPr>
        <xdr:cNvPr id="69" name="直線コネクタ 68"/>
        <xdr:cNvCxnSpPr/>
      </xdr:nvCxnSpPr>
      <xdr:spPr>
        <a:xfrm>
          <a:off x="2019300" y="5641482"/>
          <a:ext cx="889000" cy="8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70528</xdr:rowOff>
    </xdr:from>
    <xdr:ext cx="534377" cy="259045"/>
    <xdr:sp macro="" textlink="">
      <xdr:nvSpPr>
        <xdr:cNvPr id="71" name="テキスト ボックス 70"/>
        <xdr:cNvSpPr txBox="1"/>
      </xdr:nvSpPr>
      <xdr:spPr>
        <a:xfrm>
          <a:off x="2641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46496</xdr:rowOff>
    </xdr:from>
    <xdr:to>
      <xdr:col>2</xdr:col>
      <xdr:colOff>638175</xdr:colOff>
      <xdr:row>32</xdr:row>
      <xdr:rowOff>155082</xdr:rowOff>
    </xdr:to>
    <xdr:cxnSp macro="">
      <xdr:nvCxnSpPr>
        <xdr:cNvPr id="72" name="直線コネクタ 71"/>
        <xdr:cNvCxnSpPr/>
      </xdr:nvCxnSpPr>
      <xdr:spPr>
        <a:xfrm>
          <a:off x="1130300" y="5532896"/>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146259</xdr:rowOff>
    </xdr:from>
    <xdr:ext cx="534377" cy="259045"/>
    <xdr:sp macro="" textlink="">
      <xdr:nvSpPr>
        <xdr:cNvPr id="74" name="テキスト ボックス 73"/>
        <xdr:cNvSpPr txBox="1"/>
      </xdr:nvSpPr>
      <xdr:spPr>
        <a:xfrm>
          <a:off x="1752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61057</xdr:rowOff>
    </xdr:from>
    <xdr:ext cx="534377" cy="259045"/>
    <xdr:sp macro="" textlink="">
      <xdr:nvSpPr>
        <xdr:cNvPr id="76" name="テキスト ボックス 75"/>
        <xdr:cNvSpPr txBox="1"/>
      </xdr:nvSpPr>
      <xdr:spPr>
        <a:xfrm>
          <a:off x="863111" y="57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161987</xdr:rowOff>
    </xdr:from>
    <xdr:to>
      <xdr:col>6</xdr:col>
      <xdr:colOff>561975</xdr:colOff>
      <xdr:row>33</xdr:row>
      <xdr:rowOff>92137</xdr:rowOff>
    </xdr:to>
    <xdr:sp macro="" textlink="">
      <xdr:nvSpPr>
        <xdr:cNvPr id="82" name="円/楕円 81"/>
        <xdr:cNvSpPr/>
      </xdr:nvSpPr>
      <xdr:spPr>
        <a:xfrm>
          <a:off x="4584700" y="56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13414</xdr:rowOff>
    </xdr:from>
    <xdr:ext cx="534377" cy="259045"/>
    <xdr:sp macro="" textlink="">
      <xdr:nvSpPr>
        <xdr:cNvPr id="83" name="人件費該当値テキスト"/>
        <xdr:cNvSpPr txBox="1"/>
      </xdr:nvSpPr>
      <xdr:spPr>
        <a:xfrm>
          <a:off x="4686300" y="549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63,262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139780</xdr:rowOff>
    </xdr:from>
    <xdr:to>
      <xdr:col>5</xdr:col>
      <xdr:colOff>409575</xdr:colOff>
      <xdr:row>33</xdr:row>
      <xdr:rowOff>69930</xdr:rowOff>
    </xdr:to>
    <xdr:sp macro="" textlink="">
      <xdr:nvSpPr>
        <xdr:cNvPr id="84" name="円/楕円 83"/>
        <xdr:cNvSpPr/>
      </xdr:nvSpPr>
      <xdr:spPr>
        <a:xfrm>
          <a:off x="3746500" y="56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86457</xdr:rowOff>
    </xdr:from>
    <xdr:ext cx="534377" cy="259045"/>
    <xdr:sp macro="" textlink="">
      <xdr:nvSpPr>
        <xdr:cNvPr id="85" name="テキスト ボックス 84"/>
        <xdr:cNvSpPr txBox="1"/>
      </xdr:nvSpPr>
      <xdr:spPr>
        <a:xfrm>
          <a:off x="3530111" y="54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20255</xdr:rowOff>
    </xdr:from>
    <xdr:to>
      <xdr:col>4</xdr:col>
      <xdr:colOff>206375</xdr:colOff>
      <xdr:row>33</xdr:row>
      <xdr:rowOff>121855</xdr:rowOff>
    </xdr:to>
    <xdr:sp macro="" textlink="">
      <xdr:nvSpPr>
        <xdr:cNvPr id="86" name="円/楕円 85"/>
        <xdr:cNvSpPr/>
      </xdr:nvSpPr>
      <xdr:spPr>
        <a:xfrm>
          <a:off x="2857500" y="5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138382</xdr:rowOff>
    </xdr:from>
    <xdr:ext cx="534377" cy="259045"/>
    <xdr:sp macro="" textlink="">
      <xdr:nvSpPr>
        <xdr:cNvPr id="87" name="テキスト ボックス 86"/>
        <xdr:cNvSpPr txBox="1"/>
      </xdr:nvSpPr>
      <xdr:spPr>
        <a:xfrm>
          <a:off x="2641111" y="545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62,352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104282</xdr:rowOff>
    </xdr:from>
    <xdr:to>
      <xdr:col>3</xdr:col>
      <xdr:colOff>3175</xdr:colOff>
      <xdr:row>33</xdr:row>
      <xdr:rowOff>34432</xdr:rowOff>
    </xdr:to>
    <xdr:sp macro="" textlink="">
      <xdr:nvSpPr>
        <xdr:cNvPr id="88" name="円/楕円 87"/>
        <xdr:cNvSpPr/>
      </xdr:nvSpPr>
      <xdr:spPr>
        <a:xfrm>
          <a:off x="1968500" y="55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50959</xdr:rowOff>
    </xdr:from>
    <xdr:ext cx="534377" cy="259045"/>
    <xdr:sp macro="" textlink="">
      <xdr:nvSpPr>
        <xdr:cNvPr id="89" name="テキスト ボックス 88"/>
        <xdr:cNvSpPr txBox="1"/>
      </xdr:nvSpPr>
      <xdr:spPr>
        <a:xfrm>
          <a:off x="1752111" y="53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65,029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167146</xdr:rowOff>
    </xdr:from>
    <xdr:to>
      <xdr:col>1</xdr:col>
      <xdr:colOff>485775</xdr:colOff>
      <xdr:row>32</xdr:row>
      <xdr:rowOff>97296</xdr:rowOff>
    </xdr:to>
    <xdr:sp macro="" textlink="">
      <xdr:nvSpPr>
        <xdr:cNvPr id="90" name="円/楕円 89"/>
        <xdr:cNvSpPr/>
      </xdr:nvSpPr>
      <xdr:spPr>
        <a:xfrm>
          <a:off x="1079500" y="54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113823</xdr:rowOff>
    </xdr:from>
    <xdr:ext cx="534377" cy="259045"/>
    <xdr:sp macro="" textlink="">
      <xdr:nvSpPr>
        <xdr:cNvPr id="91" name="テキスト ボックス 90"/>
        <xdr:cNvSpPr txBox="1"/>
      </xdr:nvSpPr>
      <xdr:spPr>
        <a:xfrm>
          <a:off x="863111" y="525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110668</xdr:rowOff>
    </xdr:from>
    <xdr:to>
      <xdr:col>6</xdr:col>
      <xdr:colOff>511175</xdr:colOff>
      <xdr:row>56</xdr:row>
      <xdr:rowOff>150787</xdr:rowOff>
    </xdr:to>
    <xdr:cxnSp macro="">
      <xdr:nvCxnSpPr>
        <xdr:cNvPr id="121" name="直線コネクタ 120"/>
        <xdr:cNvCxnSpPr/>
      </xdr:nvCxnSpPr>
      <xdr:spPr>
        <a:xfrm flipV="1">
          <a:off x="3797300" y="9711868"/>
          <a:ext cx="8382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118940</xdr:rowOff>
    </xdr:from>
    <xdr:ext cx="534377" cy="259045"/>
    <xdr:sp macro="" textlink="">
      <xdr:nvSpPr>
        <xdr:cNvPr id="122" name="物件費平均値テキスト"/>
        <xdr:cNvSpPr txBox="1"/>
      </xdr:nvSpPr>
      <xdr:spPr>
        <a:xfrm>
          <a:off x="4686300" y="9205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150787</xdr:rowOff>
    </xdr:from>
    <xdr:to>
      <xdr:col>5</xdr:col>
      <xdr:colOff>358775</xdr:colOff>
      <xdr:row>57</xdr:row>
      <xdr:rowOff>93942</xdr:rowOff>
    </xdr:to>
    <xdr:cxnSp macro="">
      <xdr:nvCxnSpPr>
        <xdr:cNvPr id="124" name="直線コネクタ 123"/>
        <xdr:cNvCxnSpPr/>
      </xdr:nvCxnSpPr>
      <xdr:spPr>
        <a:xfrm flipV="1">
          <a:off x="2908300" y="9751987"/>
          <a:ext cx="889000" cy="1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26509</xdr:rowOff>
    </xdr:from>
    <xdr:ext cx="534377" cy="259045"/>
    <xdr:sp macro="" textlink="">
      <xdr:nvSpPr>
        <xdr:cNvPr id="126" name="テキスト ボックス 125"/>
        <xdr:cNvSpPr txBox="1"/>
      </xdr:nvSpPr>
      <xdr:spPr>
        <a:xfrm>
          <a:off x="3530111" y="91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65177</xdr:rowOff>
    </xdr:from>
    <xdr:to>
      <xdr:col>4</xdr:col>
      <xdr:colOff>155575</xdr:colOff>
      <xdr:row>57</xdr:row>
      <xdr:rowOff>93942</xdr:rowOff>
    </xdr:to>
    <xdr:cxnSp macro="">
      <xdr:nvCxnSpPr>
        <xdr:cNvPr id="127" name="直線コネクタ 126"/>
        <xdr:cNvCxnSpPr/>
      </xdr:nvCxnSpPr>
      <xdr:spPr>
        <a:xfrm>
          <a:off x="2019300" y="9837827"/>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125569</xdr:rowOff>
    </xdr:from>
    <xdr:ext cx="534377" cy="259045"/>
    <xdr:sp macro="" textlink="">
      <xdr:nvSpPr>
        <xdr:cNvPr id="129" name="テキスト ボックス 128"/>
        <xdr:cNvSpPr txBox="1"/>
      </xdr:nvSpPr>
      <xdr:spPr>
        <a:xfrm>
          <a:off x="2641111" y="92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27839</xdr:rowOff>
    </xdr:from>
    <xdr:to>
      <xdr:col>2</xdr:col>
      <xdr:colOff>638175</xdr:colOff>
      <xdr:row>57</xdr:row>
      <xdr:rowOff>65177</xdr:rowOff>
    </xdr:to>
    <xdr:cxnSp macro="">
      <xdr:nvCxnSpPr>
        <xdr:cNvPr id="130" name="直線コネクタ 129"/>
        <xdr:cNvCxnSpPr/>
      </xdr:nvCxnSpPr>
      <xdr:spPr>
        <a:xfrm>
          <a:off x="1130300" y="9800489"/>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151630</xdr:rowOff>
    </xdr:from>
    <xdr:ext cx="534377" cy="259045"/>
    <xdr:sp macro="" textlink="">
      <xdr:nvSpPr>
        <xdr:cNvPr id="132" name="テキスト ボックス 131"/>
        <xdr:cNvSpPr txBox="1"/>
      </xdr:nvSpPr>
      <xdr:spPr>
        <a:xfrm>
          <a:off x="1752111" y="92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112692</xdr:rowOff>
    </xdr:from>
    <xdr:ext cx="534377" cy="259045"/>
    <xdr:sp macro="" textlink="">
      <xdr:nvSpPr>
        <xdr:cNvPr id="134" name="テキスト ボックス 133"/>
        <xdr:cNvSpPr txBox="1"/>
      </xdr:nvSpPr>
      <xdr:spPr>
        <a:xfrm>
          <a:off x="863111" y="919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59868</xdr:rowOff>
    </xdr:from>
    <xdr:to>
      <xdr:col>6</xdr:col>
      <xdr:colOff>561975</xdr:colOff>
      <xdr:row>56</xdr:row>
      <xdr:rowOff>161468</xdr:rowOff>
    </xdr:to>
    <xdr:sp macro="" textlink="">
      <xdr:nvSpPr>
        <xdr:cNvPr id="140" name="円/楕円 139"/>
        <xdr:cNvSpPr/>
      </xdr:nvSpPr>
      <xdr:spPr>
        <a:xfrm>
          <a:off x="4584700" y="96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38295</xdr:rowOff>
    </xdr:from>
    <xdr:ext cx="534377" cy="259045"/>
    <xdr:sp macro="" textlink="">
      <xdr:nvSpPr>
        <xdr:cNvPr id="141" name="物件費該当値テキスト"/>
        <xdr:cNvSpPr txBox="1"/>
      </xdr:nvSpPr>
      <xdr:spPr>
        <a:xfrm>
          <a:off x="4686300" y="963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41,762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99987</xdr:rowOff>
    </xdr:from>
    <xdr:to>
      <xdr:col>5</xdr:col>
      <xdr:colOff>409575</xdr:colOff>
      <xdr:row>57</xdr:row>
      <xdr:rowOff>30137</xdr:rowOff>
    </xdr:to>
    <xdr:sp macro="" textlink="">
      <xdr:nvSpPr>
        <xdr:cNvPr id="142" name="円/楕円 141"/>
        <xdr:cNvSpPr/>
      </xdr:nvSpPr>
      <xdr:spPr>
        <a:xfrm>
          <a:off x="3746500" y="970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21264</xdr:rowOff>
    </xdr:from>
    <xdr:ext cx="534377" cy="259045"/>
    <xdr:sp macro="" textlink="">
      <xdr:nvSpPr>
        <xdr:cNvPr id="143" name="テキスト ボックス 142"/>
        <xdr:cNvSpPr txBox="1"/>
      </xdr:nvSpPr>
      <xdr:spPr>
        <a:xfrm>
          <a:off x="3530111" y="979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43142</xdr:rowOff>
    </xdr:from>
    <xdr:to>
      <xdr:col>4</xdr:col>
      <xdr:colOff>206375</xdr:colOff>
      <xdr:row>57</xdr:row>
      <xdr:rowOff>144742</xdr:rowOff>
    </xdr:to>
    <xdr:sp macro="" textlink="">
      <xdr:nvSpPr>
        <xdr:cNvPr id="144" name="円/楕円 143"/>
        <xdr:cNvSpPr/>
      </xdr:nvSpPr>
      <xdr:spPr>
        <a:xfrm>
          <a:off x="2857500" y="981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135869</xdr:rowOff>
    </xdr:from>
    <xdr:ext cx="534377" cy="259045"/>
    <xdr:sp macro="" textlink="">
      <xdr:nvSpPr>
        <xdr:cNvPr id="145" name="テキスト ボックス 144"/>
        <xdr:cNvSpPr txBox="1"/>
      </xdr:nvSpPr>
      <xdr:spPr>
        <a:xfrm>
          <a:off x="2641111" y="990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14377</xdr:rowOff>
    </xdr:from>
    <xdr:to>
      <xdr:col>3</xdr:col>
      <xdr:colOff>3175</xdr:colOff>
      <xdr:row>57</xdr:row>
      <xdr:rowOff>115977</xdr:rowOff>
    </xdr:to>
    <xdr:sp macro="" textlink="">
      <xdr:nvSpPr>
        <xdr:cNvPr id="146" name="円/楕円 145"/>
        <xdr:cNvSpPr/>
      </xdr:nvSpPr>
      <xdr:spPr>
        <a:xfrm>
          <a:off x="1968500" y="978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107104</xdr:rowOff>
    </xdr:from>
    <xdr:ext cx="534377" cy="259045"/>
    <xdr:sp macro="" textlink="">
      <xdr:nvSpPr>
        <xdr:cNvPr id="147" name="テキスト ボックス 146"/>
        <xdr:cNvSpPr txBox="1"/>
      </xdr:nvSpPr>
      <xdr:spPr>
        <a:xfrm>
          <a:off x="1752111" y="98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148489</xdr:rowOff>
    </xdr:from>
    <xdr:to>
      <xdr:col>1</xdr:col>
      <xdr:colOff>485775</xdr:colOff>
      <xdr:row>57</xdr:row>
      <xdr:rowOff>78639</xdr:rowOff>
    </xdr:to>
    <xdr:sp macro="" textlink="">
      <xdr:nvSpPr>
        <xdr:cNvPr id="148" name="円/楕円 147"/>
        <xdr:cNvSpPr/>
      </xdr:nvSpPr>
      <xdr:spPr>
        <a:xfrm>
          <a:off x="1079500" y="974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69766</xdr:rowOff>
    </xdr:from>
    <xdr:ext cx="534377" cy="259045"/>
    <xdr:sp macro="" textlink="">
      <xdr:nvSpPr>
        <xdr:cNvPr id="149" name="テキスト ボックス 148"/>
        <xdr:cNvSpPr txBox="1"/>
      </xdr:nvSpPr>
      <xdr:spPr>
        <a:xfrm>
          <a:off x="863111" y="98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123045</xdr:rowOff>
    </xdr:from>
    <xdr:to>
      <xdr:col>6</xdr:col>
      <xdr:colOff>511175</xdr:colOff>
      <xdr:row>77</xdr:row>
      <xdr:rowOff>126800</xdr:rowOff>
    </xdr:to>
    <xdr:cxnSp macro="">
      <xdr:nvCxnSpPr>
        <xdr:cNvPr id="180" name="直線コネクタ 179"/>
        <xdr:cNvCxnSpPr/>
      </xdr:nvCxnSpPr>
      <xdr:spPr>
        <a:xfrm flipV="1">
          <a:off x="3797300" y="13324695"/>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51525</xdr:rowOff>
    </xdr:from>
    <xdr:ext cx="469744" cy="259045"/>
    <xdr:sp macro="" textlink="">
      <xdr:nvSpPr>
        <xdr:cNvPr id="181" name="維持補修費平均値テキスト"/>
        <xdr:cNvSpPr txBox="1"/>
      </xdr:nvSpPr>
      <xdr:spPr>
        <a:xfrm>
          <a:off x="4686300" y="12910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126800</xdr:rowOff>
    </xdr:from>
    <xdr:to>
      <xdr:col>5</xdr:col>
      <xdr:colOff>358775</xdr:colOff>
      <xdr:row>77</xdr:row>
      <xdr:rowOff>133331</xdr:rowOff>
    </xdr:to>
    <xdr:cxnSp macro="">
      <xdr:nvCxnSpPr>
        <xdr:cNvPr id="183" name="直線コネクタ 182"/>
        <xdr:cNvCxnSpPr/>
      </xdr:nvCxnSpPr>
      <xdr:spPr>
        <a:xfrm flipV="1">
          <a:off x="2908300" y="1332845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133331</xdr:rowOff>
    </xdr:from>
    <xdr:to>
      <xdr:col>4</xdr:col>
      <xdr:colOff>155575</xdr:colOff>
      <xdr:row>78</xdr:row>
      <xdr:rowOff>254</xdr:rowOff>
    </xdr:to>
    <xdr:cxnSp macro="">
      <xdr:nvCxnSpPr>
        <xdr:cNvPr id="186" name="直線コネクタ 185"/>
        <xdr:cNvCxnSpPr/>
      </xdr:nvCxnSpPr>
      <xdr:spPr>
        <a:xfrm flipV="1">
          <a:off x="2019300" y="13334981"/>
          <a:ext cx="889000" cy="3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124678</xdr:rowOff>
    </xdr:from>
    <xdr:to>
      <xdr:col>2</xdr:col>
      <xdr:colOff>638175</xdr:colOff>
      <xdr:row>78</xdr:row>
      <xdr:rowOff>254</xdr:rowOff>
    </xdr:to>
    <xdr:cxnSp macro="">
      <xdr:nvCxnSpPr>
        <xdr:cNvPr id="189" name="直線コネクタ 188"/>
        <xdr:cNvCxnSpPr/>
      </xdr:nvCxnSpPr>
      <xdr:spPr>
        <a:xfrm>
          <a:off x="1130300" y="13326328"/>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72245</xdr:rowOff>
    </xdr:from>
    <xdr:to>
      <xdr:col>6</xdr:col>
      <xdr:colOff>561975</xdr:colOff>
      <xdr:row>78</xdr:row>
      <xdr:rowOff>2395</xdr:rowOff>
    </xdr:to>
    <xdr:sp macro="" textlink="">
      <xdr:nvSpPr>
        <xdr:cNvPr id="199" name="円/楕円 198"/>
        <xdr:cNvSpPr/>
      </xdr:nvSpPr>
      <xdr:spPr>
        <a:xfrm>
          <a:off x="4584700" y="132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50672</xdr:rowOff>
    </xdr:from>
    <xdr:ext cx="469744" cy="259045"/>
    <xdr:sp macro="" textlink="">
      <xdr:nvSpPr>
        <xdr:cNvPr id="200" name="維持補修費該当値テキスト"/>
        <xdr:cNvSpPr txBox="1"/>
      </xdr:nvSpPr>
      <xdr:spPr>
        <a:xfrm>
          <a:off x="4686300" y="1325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76000</xdr:rowOff>
    </xdr:from>
    <xdr:to>
      <xdr:col>5</xdr:col>
      <xdr:colOff>409575</xdr:colOff>
      <xdr:row>78</xdr:row>
      <xdr:rowOff>6150</xdr:rowOff>
    </xdr:to>
    <xdr:sp macro="" textlink="">
      <xdr:nvSpPr>
        <xdr:cNvPr id="201" name="円/楕円 200"/>
        <xdr:cNvSpPr/>
      </xdr:nvSpPr>
      <xdr:spPr>
        <a:xfrm>
          <a:off x="3746500" y="1327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168727</xdr:rowOff>
    </xdr:from>
    <xdr:ext cx="469744" cy="259045"/>
    <xdr:sp macro="" textlink="">
      <xdr:nvSpPr>
        <xdr:cNvPr id="202" name="テキスト ボックス 201"/>
        <xdr:cNvSpPr txBox="1"/>
      </xdr:nvSpPr>
      <xdr:spPr>
        <a:xfrm>
          <a:off x="3562427" y="1337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82531</xdr:rowOff>
    </xdr:from>
    <xdr:to>
      <xdr:col>4</xdr:col>
      <xdr:colOff>206375</xdr:colOff>
      <xdr:row>78</xdr:row>
      <xdr:rowOff>12681</xdr:rowOff>
    </xdr:to>
    <xdr:sp macro="" textlink="">
      <xdr:nvSpPr>
        <xdr:cNvPr id="203" name="円/楕円 202"/>
        <xdr:cNvSpPr/>
      </xdr:nvSpPr>
      <xdr:spPr>
        <a:xfrm>
          <a:off x="2857500" y="132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3808</xdr:rowOff>
    </xdr:from>
    <xdr:ext cx="469744" cy="259045"/>
    <xdr:sp macro="" textlink="">
      <xdr:nvSpPr>
        <xdr:cNvPr id="204" name="テキスト ボックス 203"/>
        <xdr:cNvSpPr txBox="1"/>
      </xdr:nvSpPr>
      <xdr:spPr>
        <a:xfrm>
          <a:off x="2673427" y="1337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120904</xdr:rowOff>
    </xdr:from>
    <xdr:to>
      <xdr:col>3</xdr:col>
      <xdr:colOff>3175</xdr:colOff>
      <xdr:row>78</xdr:row>
      <xdr:rowOff>51054</xdr:rowOff>
    </xdr:to>
    <xdr:sp macro="" textlink="">
      <xdr:nvSpPr>
        <xdr:cNvPr id="205" name="円/楕円 204"/>
        <xdr:cNvSpPr/>
      </xdr:nvSpPr>
      <xdr:spPr>
        <a:xfrm>
          <a:off x="1968500" y="133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42181</xdr:rowOff>
    </xdr:from>
    <xdr:ext cx="469744" cy="259045"/>
    <xdr:sp macro="" textlink="">
      <xdr:nvSpPr>
        <xdr:cNvPr id="206" name="テキスト ボックス 205"/>
        <xdr:cNvSpPr txBox="1"/>
      </xdr:nvSpPr>
      <xdr:spPr>
        <a:xfrm>
          <a:off x="1784427" y="134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73878</xdr:rowOff>
    </xdr:from>
    <xdr:to>
      <xdr:col>1</xdr:col>
      <xdr:colOff>485775</xdr:colOff>
      <xdr:row>78</xdr:row>
      <xdr:rowOff>4028</xdr:rowOff>
    </xdr:to>
    <xdr:sp macro="" textlink="">
      <xdr:nvSpPr>
        <xdr:cNvPr id="207" name="円/楕円 206"/>
        <xdr:cNvSpPr/>
      </xdr:nvSpPr>
      <xdr:spPr>
        <a:xfrm>
          <a:off x="1079500" y="132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166605</xdr:rowOff>
    </xdr:from>
    <xdr:ext cx="469744" cy="259045"/>
    <xdr:sp macro="" textlink="">
      <xdr:nvSpPr>
        <xdr:cNvPr id="208" name="テキスト ボックス 207"/>
        <xdr:cNvSpPr txBox="1"/>
      </xdr:nvSpPr>
      <xdr:spPr>
        <a:xfrm>
          <a:off x="895427" y="133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66548</xdr:rowOff>
    </xdr:from>
    <xdr:to>
      <xdr:col>6</xdr:col>
      <xdr:colOff>511175</xdr:colOff>
      <xdr:row>97</xdr:row>
      <xdr:rowOff>143145</xdr:rowOff>
    </xdr:to>
    <xdr:cxnSp macro="">
      <xdr:nvCxnSpPr>
        <xdr:cNvPr id="236" name="直線コネクタ 235"/>
        <xdr:cNvCxnSpPr/>
      </xdr:nvCxnSpPr>
      <xdr:spPr>
        <a:xfrm flipV="1">
          <a:off x="3797300" y="16697198"/>
          <a:ext cx="838200" cy="7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5204</xdr:rowOff>
    </xdr:from>
    <xdr:ext cx="534377" cy="259045"/>
    <xdr:sp macro="" textlink="">
      <xdr:nvSpPr>
        <xdr:cNvPr id="237" name="扶助費平均値テキスト"/>
        <xdr:cNvSpPr txBox="1"/>
      </xdr:nvSpPr>
      <xdr:spPr>
        <a:xfrm>
          <a:off x="4686300" y="16292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143145</xdr:rowOff>
    </xdr:from>
    <xdr:to>
      <xdr:col>5</xdr:col>
      <xdr:colOff>358775</xdr:colOff>
      <xdr:row>98</xdr:row>
      <xdr:rowOff>48640</xdr:rowOff>
    </xdr:to>
    <xdr:cxnSp macro="">
      <xdr:nvCxnSpPr>
        <xdr:cNvPr id="239" name="直線コネクタ 238"/>
        <xdr:cNvCxnSpPr/>
      </xdr:nvCxnSpPr>
      <xdr:spPr>
        <a:xfrm flipV="1">
          <a:off x="2908300" y="16773795"/>
          <a:ext cx="889000" cy="7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152940</xdr:rowOff>
    </xdr:from>
    <xdr:ext cx="534377" cy="259045"/>
    <xdr:sp macro="" textlink="">
      <xdr:nvSpPr>
        <xdr:cNvPr id="241" name="テキスト ボックス 240"/>
        <xdr:cNvSpPr txBox="1"/>
      </xdr:nvSpPr>
      <xdr:spPr>
        <a:xfrm>
          <a:off x="3530111" y="162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44267</xdr:rowOff>
    </xdr:from>
    <xdr:to>
      <xdr:col>4</xdr:col>
      <xdr:colOff>155575</xdr:colOff>
      <xdr:row>98</xdr:row>
      <xdr:rowOff>48640</xdr:rowOff>
    </xdr:to>
    <xdr:cxnSp macro="">
      <xdr:nvCxnSpPr>
        <xdr:cNvPr id="242" name="直線コネクタ 241"/>
        <xdr:cNvCxnSpPr/>
      </xdr:nvCxnSpPr>
      <xdr:spPr>
        <a:xfrm>
          <a:off x="2019300" y="16846367"/>
          <a:ext cx="889000" cy="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72610</xdr:rowOff>
    </xdr:from>
    <xdr:ext cx="534377" cy="259045"/>
    <xdr:sp macro="" textlink="">
      <xdr:nvSpPr>
        <xdr:cNvPr id="244" name="テキスト ボックス 243"/>
        <xdr:cNvSpPr txBox="1"/>
      </xdr:nvSpPr>
      <xdr:spPr>
        <a:xfrm>
          <a:off x="2641111" y="163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39847</xdr:rowOff>
    </xdr:from>
    <xdr:to>
      <xdr:col>2</xdr:col>
      <xdr:colOff>638175</xdr:colOff>
      <xdr:row>98</xdr:row>
      <xdr:rowOff>44267</xdr:rowOff>
    </xdr:to>
    <xdr:cxnSp macro="">
      <xdr:nvCxnSpPr>
        <xdr:cNvPr id="245" name="直線コネクタ 244"/>
        <xdr:cNvCxnSpPr/>
      </xdr:nvCxnSpPr>
      <xdr:spPr>
        <a:xfrm>
          <a:off x="1130300" y="16841947"/>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84056</xdr:rowOff>
    </xdr:from>
    <xdr:ext cx="534377" cy="259045"/>
    <xdr:sp macro="" textlink="">
      <xdr:nvSpPr>
        <xdr:cNvPr id="247" name="テキスト ボックス 246"/>
        <xdr:cNvSpPr txBox="1"/>
      </xdr:nvSpPr>
      <xdr:spPr>
        <a:xfrm>
          <a:off x="1752111" y="163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111975</xdr:rowOff>
    </xdr:from>
    <xdr:ext cx="534377" cy="259045"/>
    <xdr:sp macro="" textlink="">
      <xdr:nvSpPr>
        <xdr:cNvPr id="249" name="テキスト ボックス 248"/>
        <xdr:cNvSpPr txBox="1"/>
      </xdr:nvSpPr>
      <xdr:spPr>
        <a:xfrm>
          <a:off x="863111" y="1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15748</xdr:rowOff>
    </xdr:from>
    <xdr:to>
      <xdr:col>6</xdr:col>
      <xdr:colOff>561975</xdr:colOff>
      <xdr:row>97</xdr:row>
      <xdr:rowOff>117348</xdr:rowOff>
    </xdr:to>
    <xdr:sp macro="" textlink="">
      <xdr:nvSpPr>
        <xdr:cNvPr id="255" name="円/楕円 254"/>
        <xdr:cNvSpPr/>
      </xdr:nvSpPr>
      <xdr:spPr>
        <a:xfrm>
          <a:off x="4584700" y="166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165625</xdr:rowOff>
    </xdr:from>
    <xdr:ext cx="534377" cy="259045"/>
    <xdr:sp macro="" textlink="">
      <xdr:nvSpPr>
        <xdr:cNvPr id="256" name="扶助費該当値テキスト"/>
        <xdr:cNvSpPr txBox="1"/>
      </xdr:nvSpPr>
      <xdr:spPr>
        <a:xfrm>
          <a:off x="4686300" y="1662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76,050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92345</xdr:rowOff>
    </xdr:from>
    <xdr:to>
      <xdr:col>5</xdr:col>
      <xdr:colOff>409575</xdr:colOff>
      <xdr:row>98</xdr:row>
      <xdr:rowOff>22495</xdr:rowOff>
    </xdr:to>
    <xdr:sp macro="" textlink="">
      <xdr:nvSpPr>
        <xdr:cNvPr id="257" name="円/楕円 256"/>
        <xdr:cNvSpPr/>
      </xdr:nvSpPr>
      <xdr:spPr>
        <a:xfrm>
          <a:off x="3746500" y="1672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13622</xdr:rowOff>
    </xdr:from>
    <xdr:ext cx="534377" cy="259045"/>
    <xdr:sp macro="" textlink="">
      <xdr:nvSpPr>
        <xdr:cNvPr id="258" name="テキスト ボックス 257"/>
        <xdr:cNvSpPr txBox="1"/>
      </xdr:nvSpPr>
      <xdr:spPr>
        <a:xfrm>
          <a:off x="3530111" y="1681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169290</xdr:rowOff>
    </xdr:from>
    <xdr:to>
      <xdr:col>4</xdr:col>
      <xdr:colOff>206375</xdr:colOff>
      <xdr:row>98</xdr:row>
      <xdr:rowOff>99440</xdr:rowOff>
    </xdr:to>
    <xdr:sp macro="" textlink="">
      <xdr:nvSpPr>
        <xdr:cNvPr id="259" name="円/楕円 258"/>
        <xdr:cNvSpPr/>
      </xdr:nvSpPr>
      <xdr:spPr>
        <a:xfrm>
          <a:off x="2857500" y="1679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90567</xdr:rowOff>
    </xdr:from>
    <xdr:ext cx="534377" cy="259045"/>
    <xdr:sp macro="" textlink="">
      <xdr:nvSpPr>
        <xdr:cNvPr id="260" name="テキスト ボックス 259"/>
        <xdr:cNvSpPr txBox="1"/>
      </xdr:nvSpPr>
      <xdr:spPr>
        <a:xfrm>
          <a:off x="2641111" y="1689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65,975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164917</xdr:rowOff>
    </xdr:from>
    <xdr:to>
      <xdr:col>3</xdr:col>
      <xdr:colOff>3175</xdr:colOff>
      <xdr:row>98</xdr:row>
      <xdr:rowOff>95067</xdr:rowOff>
    </xdr:to>
    <xdr:sp macro="" textlink="">
      <xdr:nvSpPr>
        <xdr:cNvPr id="261" name="円/楕円 260"/>
        <xdr:cNvSpPr/>
      </xdr:nvSpPr>
      <xdr:spPr>
        <a:xfrm>
          <a:off x="1968500" y="1679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86194</xdr:rowOff>
    </xdr:from>
    <xdr:ext cx="534377" cy="259045"/>
    <xdr:sp macro="" textlink="">
      <xdr:nvSpPr>
        <xdr:cNvPr id="262" name="テキスト ボックス 261"/>
        <xdr:cNvSpPr txBox="1"/>
      </xdr:nvSpPr>
      <xdr:spPr>
        <a:xfrm>
          <a:off x="1752111" y="168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160497</xdr:rowOff>
    </xdr:from>
    <xdr:to>
      <xdr:col>1</xdr:col>
      <xdr:colOff>485775</xdr:colOff>
      <xdr:row>98</xdr:row>
      <xdr:rowOff>90647</xdr:rowOff>
    </xdr:to>
    <xdr:sp macro="" textlink="">
      <xdr:nvSpPr>
        <xdr:cNvPr id="263" name="円/楕円 262"/>
        <xdr:cNvSpPr/>
      </xdr:nvSpPr>
      <xdr:spPr>
        <a:xfrm>
          <a:off x="1079500" y="167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81774</xdr:rowOff>
    </xdr:from>
    <xdr:ext cx="534377" cy="259045"/>
    <xdr:sp macro="" textlink="">
      <xdr:nvSpPr>
        <xdr:cNvPr id="264" name="テキスト ボックス 263"/>
        <xdr:cNvSpPr txBox="1"/>
      </xdr:nvSpPr>
      <xdr:spPr>
        <a:xfrm>
          <a:off x="863111" y="1688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150901</xdr:rowOff>
    </xdr:from>
    <xdr:to>
      <xdr:col>15</xdr:col>
      <xdr:colOff>180975</xdr:colOff>
      <xdr:row>37</xdr:row>
      <xdr:rowOff>163605</xdr:rowOff>
    </xdr:to>
    <xdr:cxnSp macro="">
      <xdr:nvCxnSpPr>
        <xdr:cNvPr id="296" name="直線コネクタ 295"/>
        <xdr:cNvCxnSpPr/>
      </xdr:nvCxnSpPr>
      <xdr:spPr>
        <a:xfrm>
          <a:off x="9639300" y="6494551"/>
          <a:ext cx="8382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110405</xdr:rowOff>
    </xdr:from>
    <xdr:ext cx="534377" cy="259045"/>
    <xdr:sp macro="" textlink="">
      <xdr:nvSpPr>
        <xdr:cNvPr id="297" name="補助費等平均値テキスト"/>
        <xdr:cNvSpPr txBox="1"/>
      </xdr:nvSpPr>
      <xdr:spPr>
        <a:xfrm>
          <a:off x="10528300" y="593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150901</xdr:rowOff>
    </xdr:from>
    <xdr:to>
      <xdr:col>14</xdr:col>
      <xdr:colOff>28575</xdr:colOff>
      <xdr:row>38</xdr:row>
      <xdr:rowOff>21742</xdr:rowOff>
    </xdr:to>
    <xdr:cxnSp macro="">
      <xdr:nvCxnSpPr>
        <xdr:cNvPr id="299" name="直線コネクタ 298"/>
        <xdr:cNvCxnSpPr/>
      </xdr:nvCxnSpPr>
      <xdr:spPr>
        <a:xfrm flipV="1">
          <a:off x="8750300" y="6494551"/>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0" name="フローチャート : 判断 299"/>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130609</xdr:rowOff>
    </xdr:from>
    <xdr:ext cx="534377" cy="259045"/>
    <xdr:sp macro="" textlink="">
      <xdr:nvSpPr>
        <xdr:cNvPr id="301" name="テキスト ボックス 300"/>
        <xdr:cNvSpPr txBox="1"/>
      </xdr:nvSpPr>
      <xdr:spPr>
        <a:xfrm>
          <a:off x="9372111" y="578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13480</xdr:rowOff>
    </xdr:from>
    <xdr:to>
      <xdr:col>12</xdr:col>
      <xdr:colOff>511175</xdr:colOff>
      <xdr:row>38</xdr:row>
      <xdr:rowOff>21742</xdr:rowOff>
    </xdr:to>
    <xdr:cxnSp macro="">
      <xdr:nvCxnSpPr>
        <xdr:cNvPr id="302" name="直線コネクタ 301"/>
        <xdr:cNvCxnSpPr/>
      </xdr:nvCxnSpPr>
      <xdr:spPr>
        <a:xfrm>
          <a:off x="7861300" y="6528580"/>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3" name="フローチャート : 判断 302"/>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127148</xdr:rowOff>
    </xdr:from>
    <xdr:ext cx="534377" cy="259045"/>
    <xdr:sp macro="" textlink="">
      <xdr:nvSpPr>
        <xdr:cNvPr id="304" name="テキスト ボックス 303"/>
        <xdr:cNvSpPr txBox="1"/>
      </xdr:nvSpPr>
      <xdr:spPr>
        <a:xfrm>
          <a:off x="8483111" y="5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141137</xdr:rowOff>
    </xdr:from>
    <xdr:to>
      <xdr:col>11</xdr:col>
      <xdr:colOff>307975</xdr:colOff>
      <xdr:row>38</xdr:row>
      <xdr:rowOff>13480</xdr:rowOff>
    </xdr:to>
    <xdr:cxnSp macro="">
      <xdr:nvCxnSpPr>
        <xdr:cNvPr id="305" name="直線コネクタ 304"/>
        <xdr:cNvCxnSpPr/>
      </xdr:nvCxnSpPr>
      <xdr:spPr>
        <a:xfrm>
          <a:off x="6972300" y="6484787"/>
          <a:ext cx="889000" cy="4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6" name="フローチャート : 判断 305"/>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38255</xdr:rowOff>
    </xdr:from>
    <xdr:ext cx="534377" cy="259045"/>
    <xdr:sp macro="" textlink="">
      <xdr:nvSpPr>
        <xdr:cNvPr id="307" name="テキスト ボックス 306"/>
        <xdr:cNvSpPr txBox="1"/>
      </xdr:nvSpPr>
      <xdr:spPr>
        <a:xfrm>
          <a:off x="7594111" y="58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8" name="フローチャート : 判断 307"/>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52200</xdr:rowOff>
    </xdr:from>
    <xdr:ext cx="534377" cy="259045"/>
    <xdr:sp macro="" textlink="">
      <xdr:nvSpPr>
        <xdr:cNvPr id="309" name="テキスト ボックス 308"/>
        <xdr:cNvSpPr txBox="1"/>
      </xdr:nvSpPr>
      <xdr:spPr>
        <a:xfrm>
          <a:off x="6705111" y="58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112805</xdr:rowOff>
    </xdr:from>
    <xdr:to>
      <xdr:col>15</xdr:col>
      <xdr:colOff>231775</xdr:colOff>
      <xdr:row>38</xdr:row>
      <xdr:rowOff>42956</xdr:rowOff>
    </xdr:to>
    <xdr:sp macro="" textlink="">
      <xdr:nvSpPr>
        <xdr:cNvPr id="315" name="円/楕円 314"/>
        <xdr:cNvSpPr/>
      </xdr:nvSpPr>
      <xdr:spPr>
        <a:xfrm>
          <a:off x="10426700" y="64564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91232</xdr:rowOff>
    </xdr:from>
    <xdr:ext cx="534377" cy="259045"/>
    <xdr:sp macro="" textlink="">
      <xdr:nvSpPr>
        <xdr:cNvPr id="316" name="補助費等該当値テキスト"/>
        <xdr:cNvSpPr txBox="1"/>
      </xdr:nvSpPr>
      <xdr:spPr>
        <a:xfrm>
          <a:off x="10528300" y="643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18,518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100101</xdr:rowOff>
    </xdr:from>
    <xdr:to>
      <xdr:col>14</xdr:col>
      <xdr:colOff>79375</xdr:colOff>
      <xdr:row>38</xdr:row>
      <xdr:rowOff>30251</xdr:rowOff>
    </xdr:to>
    <xdr:sp macro="" textlink="">
      <xdr:nvSpPr>
        <xdr:cNvPr id="317" name="円/楕円 316"/>
        <xdr:cNvSpPr/>
      </xdr:nvSpPr>
      <xdr:spPr>
        <a:xfrm>
          <a:off x="9588500" y="64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21379</xdr:rowOff>
    </xdr:from>
    <xdr:ext cx="534377" cy="259045"/>
    <xdr:sp macro="" textlink="">
      <xdr:nvSpPr>
        <xdr:cNvPr id="318" name="テキスト ボックス 317"/>
        <xdr:cNvSpPr txBox="1"/>
      </xdr:nvSpPr>
      <xdr:spPr>
        <a:xfrm>
          <a:off x="9372111" y="653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142392</xdr:rowOff>
    </xdr:from>
    <xdr:to>
      <xdr:col>12</xdr:col>
      <xdr:colOff>561975</xdr:colOff>
      <xdr:row>38</xdr:row>
      <xdr:rowOff>72543</xdr:rowOff>
    </xdr:to>
    <xdr:sp macro="" textlink="">
      <xdr:nvSpPr>
        <xdr:cNvPr id="319" name="円/楕円 318"/>
        <xdr:cNvSpPr/>
      </xdr:nvSpPr>
      <xdr:spPr>
        <a:xfrm>
          <a:off x="86995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63669</xdr:rowOff>
    </xdr:from>
    <xdr:ext cx="534377" cy="259045"/>
    <xdr:sp macro="" textlink="">
      <xdr:nvSpPr>
        <xdr:cNvPr id="320" name="テキスト ボックス 319"/>
        <xdr:cNvSpPr txBox="1"/>
      </xdr:nvSpPr>
      <xdr:spPr>
        <a:xfrm>
          <a:off x="8483111" y="657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134130</xdr:rowOff>
    </xdr:from>
    <xdr:to>
      <xdr:col>11</xdr:col>
      <xdr:colOff>358775</xdr:colOff>
      <xdr:row>38</xdr:row>
      <xdr:rowOff>64280</xdr:rowOff>
    </xdr:to>
    <xdr:sp macro="" textlink="">
      <xdr:nvSpPr>
        <xdr:cNvPr id="321" name="円/楕円 320"/>
        <xdr:cNvSpPr/>
      </xdr:nvSpPr>
      <xdr:spPr>
        <a:xfrm>
          <a:off x="7810500" y="647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55407</xdr:rowOff>
    </xdr:from>
    <xdr:ext cx="534377" cy="259045"/>
    <xdr:sp macro="" textlink="">
      <xdr:nvSpPr>
        <xdr:cNvPr id="322" name="テキスト ボックス 321"/>
        <xdr:cNvSpPr txBox="1"/>
      </xdr:nvSpPr>
      <xdr:spPr>
        <a:xfrm>
          <a:off x="7594111" y="65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90337</xdr:rowOff>
    </xdr:from>
    <xdr:to>
      <xdr:col>10</xdr:col>
      <xdr:colOff>155575</xdr:colOff>
      <xdr:row>38</xdr:row>
      <xdr:rowOff>20487</xdr:rowOff>
    </xdr:to>
    <xdr:sp macro="" textlink="">
      <xdr:nvSpPr>
        <xdr:cNvPr id="323" name="円/楕円 322"/>
        <xdr:cNvSpPr/>
      </xdr:nvSpPr>
      <xdr:spPr>
        <a:xfrm>
          <a:off x="6921500" y="643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11614</xdr:rowOff>
    </xdr:from>
    <xdr:ext cx="534377" cy="259045"/>
    <xdr:sp macro="" textlink="">
      <xdr:nvSpPr>
        <xdr:cNvPr id="324" name="テキスト ボックス 323"/>
        <xdr:cNvSpPr txBox="1"/>
      </xdr:nvSpPr>
      <xdr:spPr>
        <a:xfrm>
          <a:off x="6705111" y="65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88430</xdr:rowOff>
    </xdr:from>
    <xdr:to>
      <xdr:col>15</xdr:col>
      <xdr:colOff>180975</xdr:colOff>
      <xdr:row>57</xdr:row>
      <xdr:rowOff>119888</xdr:rowOff>
    </xdr:to>
    <xdr:cxnSp macro="">
      <xdr:nvCxnSpPr>
        <xdr:cNvPr id="353" name="直線コネクタ 352"/>
        <xdr:cNvCxnSpPr/>
      </xdr:nvCxnSpPr>
      <xdr:spPr>
        <a:xfrm flipV="1">
          <a:off x="9639300" y="9861080"/>
          <a:ext cx="838200" cy="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140136</xdr:rowOff>
    </xdr:from>
    <xdr:ext cx="534377" cy="259045"/>
    <xdr:sp macro="" textlink="">
      <xdr:nvSpPr>
        <xdr:cNvPr id="354" name="普通建設事業費平均値テキスト"/>
        <xdr:cNvSpPr txBox="1"/>
      </xdr:nvSpPr>
      <xdr:spPr>
        <a:xfrm>
          <a:off x="10528300" y="939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119888</xdr:rowOff>
    </xdr:from>
    <xdr:to>
      <xdr:col>14</xdr:col>
      <xdr:colOff>28575</xdr:colOff>
      <xdr:row>57</xdr:row>
      <xdr:rowOff>138226</xdr:rowOff>
    </xdr:to>
    <xdr:cxnSp macro="">
      <xdr:nvCxnSpPr>
        <xdr:cNvPr id="356" name="直線コネクタ 355"/>
        <xdr:cNvCxnSpPr/>
      </xdr:nvCxnSpPr>
      <xdr:spPr>
        <a:xfrm flipV="1">
          <a:off x="8750300" y="9892538"/>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7" name="フローチャート : 判断 356"/>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116794</xdr:rowOff>
    </xdr:from>
    <xdr:ext cx="534377" cy="259045"/>
    <xdr:sp macro="" textlink="">
      <xdr:nvSpPr>
        <xdr:cNvPr id="358" name="テキスト ボックス 357"/>
        <xdr:cNvSpPr txBox="1"/>
      </xdr:nvSpPr>
      <xdr:spPr>
        <a:xfrm>
          <a:off x="9372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101079</xdr:rowOff>
    </xdr:from>
    <xdr:to>
      <xdr:col>12</xdr:col>
      <xdr:colOff>511175</xdr:colOff>
      <xdr:row>57</xdr:row>
      <xdr:rowOff>138226</xdr:rowOff>
    </xdr:to>
    <xdr:cxnSp macro="">
      <xdr:nvCxnSpPr>
        <xdr:cNvPr id="359" name="直線コネクタ 358"/>
        <xdr:cNvCxnSpPr/>
      </xdr:nvCxnSpPr>
      <xdr:spPr>
        <a:xfrm>
          <a:off x="7861300" y="9873729"/>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0" name="フローチャート : 判断 359"/>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151909</xdr:rowOff>
    </xdr:from>
    <xdr:ext cx="534377" cy="259045"/>
    <xdr:sp macro="" textlink="">
      <xdr:nvSpPr>
        <xdr:cNvPr id="361" name="テキスト ボックス 360"/>
        <xdr:cNvSpPr txBox="1"/>
      </xdr:nvSpPr>
      <xdr:spPr>
        <a:xfrm>
          <a:off x="8483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80125</xdr:rowOff>
    </xdr:from>
    <xdr:to>
      <xdr:col>11</xdr:col>
      <xdr:colOff>307975</xdr:colOff>
      <xdr:row>57</xdr:row>
      <xdr:rowOff>101079</xdr:rowOff>
    </xdr:to>
    <xdr:cxnSp macro="">
      <xdr:nvCxnSpPr>
        <xdr:cNvPr id="362" name="直線コネクタ 361"/>
        <xdr:cNvCxnSpPr/>
      </xdr:nvCxnSpPr>
      <xdr:spPr>
        <a:xfrm>
          <a:off x="6972300" y="9852775"/>
          <a:ext cx="8890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3" name="フローチャート : 判断 362"/>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73766</xdr:rowOff>
    </xdr:from>
    <xdr:ext cx="534377" cy="259045"/>
    <xdr:sp macro="" textlink="">
      <xdr:nvSpPr>
        <xdr:cNvPr id="364" name="テキスト ボックス 363"/>
        <xdr:cNvSpPr txBox="1"/>
      </xdr:nvSpPr>
      <xdr:spPr>
        <a:xfrm>
          <a:off x="7594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5" name="フローチャート : 判断 364"/>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99928</xdr:rowOff>
    </xdr:from>
    <xdr:ext cx="534377" cy="259045"/>
    <xdr:sp macro="" textlink="">
      <xdr:nvSpPr>
        <xdr:cNvPr id="366" name="テキスト ボックス 365"/>
        <xdr:cNvSpPr txBox="1"/>
      </xdr:nvSpPr>
      <xdr:spPr>
        <a:xfrm>
          <a:off x="6705111" y="93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37630</xdr:rowOff>
    </xdr:from>
    <xdr:to>
      <xdr:col>15</xdr:col>
      <xdr:colOff>231775</xdr:colOff>
      <xdr:row>57</xdr:row>
      <xdr:rowOff>139230</xdr:rowOff>
    </xdr:to>
    <xdr:sp macro="" textlink="">
      <xdr:nvSpPr>
        <xdr:cNvPr id="372" name="円/楕円 371"/>
        <xdr:cNvSpPr/>
      </xdr:nvSpPr>
      <xdr:spPr>
        <a:xfrm>
          <a:off x="10426700" y="98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124007</xdr:rowOff>
    </xdr:from>
    <xdr:ext cx="534377" cy="259045"/>
    <xdr:sp macro="" textlink="">
      <xdr:nvSpPr>
        <xdr:cNvPr id="373" name="普通建設事業費該当値テキスト"/>
        <xdr:cNvSpPr txBox="1"/>
      </xdr:nvSpPr>
      <xdr:spPr>
        <a:xfrm>
          <a:off x="10528300" y="972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23,537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69088</xdr:rowOff>
    </xdr:from>
    <xdr:to>
      <xdr:col>14</xdr:col>
      <xdr:colOff>79375</xdr:colOff>
      <xdr:row>57</xdr:row>
      <xdr:rowOff>170688</xdr:rowOff>
    </xdr:to>
    <xdr:sp macro="" textlink="">
      <xdr:nvSpPr>
        <xdr:cNvPr id="374" name="円/楕円 373"/>
        <xdr:cNvSpPr/>
      </xdr:nvSpPr>
      <xdr:spPr>
        <a:xfrm>
          <a:off x="9588500" y="984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161815</xdr:rowOff>
    </xdr:from>
    <xdr:ext cx="534377" cy="259045"/>
    <xdr:sp macro="" textlink="">
      <xdr:nvSpPr>
        <xdr:cNvPr id="375" name="テキスト ボックス 374"/>
        <xdr:cNvSpPr txBox="1"/>
      </xdr:nvSpPr>
      <xdr:spPr>
        <a:xfrm>
          <a:off x="9372111" y="99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87426</xdr:rowOff>
    </xdr:from>
    <xdr:to>
      <xdr:col>12</xdr:col>
      <xdr:colOff>561975</xdr:colOff>
      <xdr:row>58</xdr:row>
      <xdr:rowOff>17576</xdr:rowOff>
    </xdr:to>
    <xdr:sp macro="" textlink="">
      <xdr:nvSpPr>
        <xdr:cNvPr id="376" name="円/楕円 375"/>
        <xdr:cNvSpPr/>
      </xdr:nvSpPr>
      <xdr:spPr>
        <a:xfrm>
          <a:off x="8699500" y="98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8703</xdr:rowOff>
    </xdr:from>
    <xdr:ext cx="534377" cy="259045"/>
    <xdr:sp macro="" textlink="">
      <xdr:nvSpPr>
        <xdr:cNvPr id="377" name="テキスト ボックス 376"/>
        <xdr:cNvSpPr txBox="1"/>
      </xdr:nvSpPr>
      <xdr:spPr>
        <a:xfrm>
          <a:off x="8483111" y="99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50279</xdr:rowOff>
    </xdr:from>
    <xdr:to>
      <xdr:col>11</xdr:col>
      <xdr:colOff>358775</xdr:colOff>
      <xdr:row>57</xdr:row>
      <xdr:rowOff>151879</xdr:rowOff>
    </xdr:to>
    <xdr:sp macro="" textlink="">
      <xdr:nvSpPr>
        <xdr:cNvPr id="378" name="円/楕円 377"/>
        <xdr:cNvSpPr/>
      </xdr:nvSpPr>
      <xdr:spPr>
        <a:xfrm>
          <a:off x="7810500" y="982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143006</xdr:rowOff>
    </xdr:from>
    <xdr:ext cx="534377" cy="259045"/>
    <xdr:sp macro="" textlink="">
      <xdr:nvSpPr>
        <xdr:cNvPr id="379" name="テキスト ボックス 378"/>
        <xdr:cNvSpPr txBox="1"/>
      </xdr:nvSpPr>
      <xdr:spPr>
        <a:xfrm>
          <a:off x="7594111" y="99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29325</xdr:rowOff>
    </xdr:from>
    <xdr:to>
      <xdr:col>10</xdr:col>
      <xdr:colOff>155575</xdr:colOff>
      <xdr:row>57</xdr:row>
      <xdr:rowOff>130925</xdr:rowOff>
    </xdr:to>
    <xdr:sp macro="" textlink="">
      <xdr:nvSpPr>
        <xdr:cNvPr id="380" name="円/楕円 379"/>
        <xdr:cNvSpPr/>
      </xdr:nvSpPr>
      <xdr:spPr>
        <a:xfrm>
          <a:off x="6921500" y="980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122052</xdr:rowOff>
    </xdr:from>
    <xdr:ext cx="534377" cy="259045"/>
    <xdr:sp macro="" textlink="">
      <xdr:nvSpPr>
        <xdr:cNvPr id="381" name="テキスト ボックス 380"/>
        <xdr:cNvSpPr txBox="1"/>
      </xdr:nvSpPr>
      <xdr:spPr>
        <a:xfrm>
          <a:off x="6705111" y="989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163761</xdr:rowOff>
    </xdr:from>
    <xdr:to>
      <xdr:col>15</xdr:col>
      <xdr:colOff>180975</xdr:colOff>
      <xdr:row>78</xdr:row>
      <xdr:rowOff>68911</xdr:rowOff>
    </xdr:to>
    <xdr:cxnSp macro="">
      <xdr:nvCxnSpPr>
        <xdr:cNvPr id="410" name="直線コネクタ 409"/>
        <xdr:cNvCxnSpPr/>
      </xdr:nvCxnSpPr>
      <xdr:spPr>
        <a:xfrm>
          <a:off x="9639300" y="13365411"/>
          <a:ext cx="838200" cy="7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20242</xdr:rowOff>
    </xdr:from>
    <xdr:ext cx="534377" cy="259045"/>
    <xdr:sp macro="" textlink="">
      <xdr:nvSpPr>
        <xdr:cNvPr id="411" name="普通建設事業費 （ うち新規整備　）平均値テキスト"/>
        <xdr:cNvSpPr txBox="1"/>
      </xdr:nvSpPr>
      <xdr:spPr>
        <a:xfrm>
          <a:off x="10528300" y="13050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3" name="フローチャート : 判断 412"/>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49674</xdr:rowOff>
    </xdr:from>
    <xdr:ext cx="534377" cy="259045"/>
    <xdr:sp macro="" textlink="">
      <xdr:nvSpPr>
        <xdr:cNvPr id="414" name="テキスト ボックス 413"/>
        <xdr:cNvSpPr txBox="1"/>
      </xdr:nvSpPr>
      <xdr:spPr>
        <a:xfrm>
          <a:off x="9372111" y="129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18111</xdr:rowOff>
    </xdr:from>
    <xdr:to>
      <xdr:col>15</xdr:col>
      <xdr:colOff>231775</xdr:colOff>
      <xdr:row>78</xdr:row>
      <xdr:rowOff>119711</xdr:rowOff>
    </xdr:to>
    <xdr:sp macro="" textlink="">
      <xdr:nvSpPr>
        <xdr:cNvPr id="420" name="円/楕円 419"/>
        <xdr:cNvSpPr/>
      </xdr:nvSpPr>
      <xdr:spPr>
        <a:xfrm>
          <a:off x="10426700" y="133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167988</xdr:rowOff>
    </xdr:from>
    <xdr:ext cx="469744" cy="259045"/>
    <xdr:sp macro="" textlink="">
      <xdr:nvSpPr>
        <xdr:cNvPr id="421" name="普通建設事業費 （ うち新規整備　）該当値テキスト"/>
        <xdr:cNvSpPr txBox="1"/>
      </xdr:nvSpPr>
      <xdr:spPr>
        <a:xfrm>
          <a:off x="10528300" y="1336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112961</xdr:rowOff>
    </xdr:from>
    <xdr:to>
      <xdr:col>14</xdr:col>
      <xdr:colOff>79375</xdr:colOff>
      <xdr:row>78</xdr:row>
      <xdr:rowOff>43111</xdr:rowOff>
    </xdr:to>
    <xdr:sp macro="" textlink="">
      <xdr:nvSpPr>
        <xdr:cNvPr id="422" name="円/楕円 421"/>
        <xdr:cNvSpPr/>
      </xdr:nvSpPr>
      <xdr:spPr>
        <a:xfrm>
          <a:off x="9588500" y="133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34238</xdr:rowOff>
    </xdr:from>
    <xdr:ext cx="534377" cy="259045"/>
    <xdr:sp macro="" textlink="">
      <xdr:nvSpPr>
        <xdr:cNvPr id="423" name="テキスト ボックス 422"/>
        <xdr:cNvSpPr txBox="1"/>
      </xdr:nvSpPr>
      <xdr:spPr>
        <a:xfrm>
          <a:off x="9372111" y="1340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125985</xdr:rowOff>
    </xdr:from>
    <xdr:to>
      <xdr:col>15</xdr:col>
      <xdr:colOff>180975</xdr:colOff>
      <xdr:row>97</xdr:row>
      <xdr:rowOff>170996</xdr:rowOff>
    </xdr:to>
    <xdr:cxnSp macro="">
      <xdr:nvCxnSpPr>
        <xdr:cNvPr id="450" name="直線コネクタ 449"/>
        <xdr:cNvCxnSpPr/>
      </xdr:nvCxnSpPr>
      <xdr:spPr>
        <a:xfrm flipV="1">
          <a:off x="9639300" y="16756635"/>
          <a:ext cx="838200" cy="4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26646</xdr:rowOff>
    </xdr:from>
    <xdr:ext cx="534377" cy="259045"/>
    <xdr:sp macro="" textlink="">
      <xdr:nvSpPr>
        <xdr:cNvPr id="451" name="普通建設事業費 （ うち更新整備　）平均値テキスト"/>
        <xdr:cNvSpPr txBox="1"/>
      </xdr:nvSpPr>
      <xdr:spPr>
        <a:xfrm>
          <a:off x="10528300" y="16314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3" name="フローチャート : 判断 452"/>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4" name="テキスト ボックス 453"/>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75185</xdr:rowOff>
    </xdr:from>
    <xdr:to>
      <xdr:col>15</xdr:col>
      <xdr:colOff>231775</xdr:colOff>
      <xdr:row>98</xdr:row>
      <xdr:rowOff>5335</xdr:rowOff>
    </xdr:to>
    <xdr:sp macro="" textlink="">
      <xdr:nvSpPr>
        <xdr:cNvPr id="460" name="円/楕円 459"/>
        <xdr:cNvSpPr/>
      </xdr:nvSpPr>
      <xdr:spPr>
        <a:xfrm>
          <a:off x="10426700" y="167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161562</xdr:rowOff>
    </xdr:from>
    <xdr:ext cx="469744" cy="259045"/>
    <xdr:sp macro="" textlink="">
      <xdr:nvSpPr>
        <xdr:cNvPr id="461" name="普通建設事業費 （ うち更新整備　）該当値テキスト"/>
        <xdr:cNvSpPr txBox="1"/>
      </xdr:nvSpPr>
      <xdr:spPr>
        <a:xfrm>
          <a:off x="10528300" y="166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120196</xdr:rowOff>
    </xdr:from>
    <xdr:to>
      <xdr:col>14</xdr:col>
      <xdr:colOff>79375</xdr:colOff>
      <xdr:row>98</xdr:row>
      <xdr:rowOff>50346</xdr:rowOff>
    </xdr:to>
    <xdr:sp macro="" textlink="">
      <xdr:nvSpPr>
        <xdr:cNvPr id="462" name="円/楕円 461"/>
        <xdr:cNvSpPr/>
      </xdr:nvSpPr>
      <xdr:spPr>
        <a:xfrm>
          <a:off x="9588500" y="167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41473</xdr:rowOff>
    </xdr:from>
    <xdr:ext cx="469744" cy="259045"/>
    <xdr:sp macro="" textlink="">
      <xdr:nvSpPr>
        <xdr:cNvPr id="463" name="テキスト ボックス 462"/>
        <xdr:cNvSpPr txBox="1"/>
      </xdr:nvSpPr>
      <xdr:spPr>
        <a:xfrm>
          <a:off x="9404427" y="1684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28448</xdr:rowOff>
    </xdr:from>
    <xdr:to>
      <xdr:col>23</xdr:col>
      <xdr:colOff>517525</xdr:colOff>
      <xdr:row>39</xdr:row>
      <xdr:rowOff>44450</xdr:rowOff>
    </xdr:to>
    <xdr:cxnSp macro="">
      <xdr:nvCxnSpPr>
        <xdr:cNvPr id="492" name="直線コネクタ 491"/>
        <xdr:cNvCxnSpPr/>
      </xdr:nvCxnSpPr>
      <xdr:spPr>
        <a:xfrm>
          <a:off x="15481300" y="671499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151892</xdr:rowOff>
    </xdr:from>
    <xdr:to>
      <xdr:col>22</xdr:col>
      <xdr:colOff>365125</xdr:colOff>
      <xdr:row>39</xdr:row>
      <xdr:rowOff>28448</xdr:rowOff>
    </xdr:to>
    <xdr:cxnSp macro="">
      <xdr:nvCxnSpPr>
        <xdr:cNvPr id="495" name="直線コネクタ 494"/>
        <xdr:cNvCxnSpPr/>
      </xdr:nvCxnSpPr>
      <xdr:spPr>
        <a:xfrm>
          <a:off x="14592300" y="66669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6" name="フローチャート : 判断 495"/>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152354</xdr:rowOff>
    </xdr:from>
    <xdr:ext cx="378565" cy="259045"/>
    <xdr:sp macro="" textlink="">
      <xdr:nvSpPr>
        <xdr:cNvPr id="497" name="テキスト ボックス 496"/>
        <xdr:cNvSpPr txBox="1"/>
      </xdr:nvSpPr>
      <xdr:spPr>
        <a:xfrm>
          <a:off x="15292017" y="632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151892</xdr:rowOff>
    </xdr:from>
    <xdr:to>
      <xdr:col>21</xdr:col>
      <xdr:colOff>161925</xdr:colOff>
      <xdr:row>39</xdr:row>
      <xdr:rowOff>2731</xdr:rowOff>
    </xdr:to>
    <xdr:cxnSp macro="">
      <xdr:nvCxnSpPr>
        <xdr:cNvPr id="498" name="直線コネクタ 497"/>
        <xdr:cNvCxnSpPr/>
      </xdr:nvCxnSpPr>
      <xdr:spPr>
        <a:xfrm flipV="1">
          <a:off x="13703300" y="6666992"/>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9" name="フローチャート : 判断 49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148734</xdr:rowOff>
    </xdr:from>
    <xdr:ext cx="378565" cy="259045"/>
    <xdr:sp macro="" textlink="">
      <xdr:nvSpPr>
        <xdr:cNvPr id="500" name="テキスト ボックス 499"/>
        <xdr:cNvSpPr txBox="1"/>
      </xdr:nvSpPr>
      <xdr:spPr>
        <a:xfrm>
          <a:off x="14403017" y="632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170752</xdr:rowOff>
    </xdr:from>
    <xdr:to>
      <xdr:col>19</xdr:col>
      <xdr:colOff>644525</xdr:colOff>
      <xdr:row>39</xdr:row>
      <xdr:rowOff>2731</xdr:rowOff>
    </xdr:to>
    <xdr:cxnSp macro="">
      <xdr:nvCxnSpPr>
        <xdr:cNvPr id="501" name="直線コネクタ 500"/>
        <xdr:cNvCxnSpPr/>
      </xdr:nvCxnSpPr>
      <xdr:spPr>
        <a:xfrm>
          <a:off x="12814300" y="668585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2" name="フローチャート : 判断 501"/>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53484</xdr:rowOff>
    </xdr:from>
    <xdr:ext cx="469744" cy="259045"/>
    <xdr:sp macro="" textlink="">
      <xdr:nvSpPr>
        <xdr:cNvPr id="503" name="テキスト ボックス 502"/>
        <xdr:cNvSpPr txBox="1"/>
      </xdr:nvSpPr>
      <xdr:spPr>
        <a:xfrm>
          <a:off x="13468427"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4" name="フローチャート : 判断 503"/>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41673</xdr:rowOff>
    </xdr:from>
    <xdr:ext cx="469744" cy="259045"/>
    <xdr:sp macro="" textlink="">
      <xdr:nvSpPr>
        <xdr:cNvPr id="505" name="テキスト ボックス 504"/>
        <xdr:cNvSpPr txBox="1"/>
      </xdr:nvSpPr>
      <xdr:spPr>
        <a:xfrm>
          <a:off x="12579427" y="621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149098</xdr:rowOff>
    </xdr:from>
    <xdr:to>
      <xdr:col>22</xdr:col>
      <xdr:colOff>415925</xdr:colOff>
      <xdr:row>39</xdr:row>
      <xdr:rowOff>79248</xdr:rowOff>
    </xdr:to>
    <xdr:sp macro="" textlink="">
      <xdr:nvSpPr>
        <xdr:cNvPr id="513" name="円/楕円 512"/>
        <xdr:cNvSpPr/>
      </xdr:nvSpPr>
      <xdr:spPr>
        <a:xfrm>
          <a:off x="15430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70375</xdr:rowOff>
    </xdr:from>
    <xdr:ext cx="313932" cy="259045"/>
    <xdr:sp macro="" textlink="">
      <xdr:nvSpPr>
        <xdr:cNvPr id="514" name="テキスト ボックス 513"/>
        <xdr:cNvSpPr txBox="1"/>
      </xdr:nvSpPr>
      <xdr:spPr>
        <a:xfrm>
          <a:off x="15324333" y="6756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101092</xdr:rowOff>
    </xdr:from>
    <xdr:to>
      <xdr:col>21</xdr:col>
      <xdr:colOff>212725</xdr:colOff>
      <xdr:row>39</xdr:row>
      <xdr:rowOff>31242</xdr:rowOff>
    </xdr:to>
    <xdr:sp macro="" textlink="">
      <xdr:nvSpPr>
        <xdr:cNvPr id="515" name="円/楕円 514"/>
        <xdr:cNvSpPr/>
      </xdr:nvSpPr>
      <xdr:spPr>
        <a:xfrm>
          <a:off x="145415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22369</xdr:rowOff>
    </xdr:from>
    <xdr:ext cx="378565" cy="259045"/>
    <xdr:sp macro="" textlink="">
      <xdr:nvSpPr>
        <xdr:cNvPr id="516" name="テキスト ボックス 515"/>
        <xdr:cNvSpPr txBox="1"/>
      </xdr:nvSpPr>
      <xdr:spPr>
        <a:xfrm>
          <a:off x="14403017" y="6708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123381</xdr:rowOff>
    </xdr:from>
    <xdr:to>
      <xdr:col>20</xdr:col>
      <xdr:colOff>9525</xdr:colOff>
      <xdr:row>39</xdr:row>
      <xdr:rowOff>53531</xdr:rowOff>
    </xdr:to>
    <xdr:sp macro="" textlink="">
      <xdr:nvSpPr>
        <xdr:cNvPr id="517" name="円/楕円 516"/>
        <xdr:cNvSpPr/>
      </xdr:nvSpPr>
      <xdr:spPr>
        <a:xfrm>
          <a:off x="13652500" y="66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44658</xdr:rowOff>
    </xdr:from>
    <xdr:ext cx="378565" cy="259045"/>
    <xdr:sp macro="" textlink="">
      <xdr:nvSpPr>
        <xdr:cNvPr id="518" name="テキスト ボックス 517"/>
        <xdr:cNvSpPr txBox="1"/>
      </xdr:nvSpPr>
      <xdr:spPr>
        <a:xfrm>
          <a:off x="13514017" y="6731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119952</xdr:rowOff>
    </xdr:from>
    <xdr:to>
      <xdr:col>18</xdr:col>
      <xdr:colOff>492125</xdr:colOff>
      <xdr:row>39</xdr:row>
      <xdr:rowOff>50102</xdr:rowOff>
    </xdr:to>
    <xdr:sp macro="" textlink="">
      <xdr:nvSpPr>
        <xdr:cNvPr id="519" name="円/楕円 518"/>
        <xdr:cNvSpPr/>
      </xdr:nvSpPr>
      <xdr:spPr>
        <a:xfrm>
          <a:off x="12763500" y="663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41229</xdr:rowOff>
    </xdr:from>
    <xdr:ext cx="378565" cy="259045"/>
    <xdr:sp macro="" textlink="">
      <xdr:nvSpPr>
        <xdr:cNvPr id="520" name="テキスト ボックス 519"/>
        <xdr:cNvSpPr txBox="1"/>
      </xdr:nvSpPr>
      <xdr:spPr>
        <a:xfrm>
          <a:off x="12625017" y="6727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5789</xdr:rowOff>
    </xdr:from>
    <xdr:to>
      <xdr:col>23</xdr:col>
      <xdr:colOff>517525</xdr:colOff>
      <xdr:row>77</xdr:row>
      <xdr:rowOff>10606</xdr:rowOff>
    </xdr:to>
    <xdr:cxnSp macro="">
      <xdr:nvCxnSpPr>
        <xdr:cNvPr id="600" name="直線コネクタ 599"/>
        <xdr:cNvCxnSpPr/>
      </xdr:nvCxnSpPr>
      <xdr:spPr>
        <a:xfrm>
          <a:off x="15481300" y="13207439"/>
          <a:ext cx="8382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55852</xdr:rowOff>
    </xdr:from>
    <xdr:ext cx="534377" cy="259045"/>
    <xdr:sp macro="" textlink="">
      <xdr:nvSpPr>
        <xdr:cNvPr id="601" name="公債費平均値テキスト"/>
        <xdr:cNvSpPr txBox="1"/>
      </xdr:nvSpPr>
      <xdr:spPr>
        <a:xfrm>
          <a:off x="16370300" y="1291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679</xdr:rowOff>
    </xdr:from>
    <xdr:to>
      <xdr:col>22</xdr:col>
      <xdr:colOff>365125</xdr:colOff>
      <xdr:row>77</xdr:row>
      <xdr:rowOff>5789</xdr:rowOff>
    </xdr:to>
    <xdr:cxnSp macro="">
      <xdr:nvCxnSpPr>
        <xdr:cNvPr id="603" name="直線コネクタ 602"/>
        <xdr:cNvCxnSpPr/>
      </xdr:nvCxnSpPr>
      <xdr:spPr>
        <a:xfrm>
          <a:off x="14592300" y="13202329"/>
          <a:ext cx="8890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4" name="フローチャート : 判断 603"/>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51302</xdr:rowOff>
    </xdr:from>
    <xdr:ext cx="534377" cy="259045"/>
    <xdr:sp macro="" textlink="">
      <xdr:nvSpPr>
        <xdr:cNvPr id="605" name="テキスト ボックス 604"/>
        <xdr:cNvSpPr txBox="1"/>
      </xdr:nvSpPr>
      <xdr:spPr>
        <a:xfrm>
          <a:off x="15214111" y="12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679</xdr:rowOff>
    </xdr:from>
    <xdr:to>
      <xdr:col>21</xdr:col>
      <xdr:colOff>161925</xdr:colOff>
      <xdr:row>77</xdr:row>
      <xdr:rowOff>17676</xdr:rowOff>
    </xdr:to>
    <xdr:cxnSp macro="">
      <xdr:nvCxnSpPr>
        <xdr:cNvPr id="606" name="直線コネクタ 605"/>
        <xdr:cNvCxnSpPr/>
      </xdr:nvCxnSpPr>
      <xdr:spPr>
        <a:xfrm flipV="1">
          <a:off x="13703300" y="13202329"/>
          <a:ext cx="889000" cy="1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7" name="フローチャート : 判断 606"/>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42288</xdr:rowOff>
    </xdr:from>
    <xdr:ext cx="534377" cy="259045"/>
    <xdr:sp macro="" textlink="">
      <xdr:nvSpPr>
        <xdr:cNvPr id="608" name="テキスト ボックス 607"/>
        <xdr:cNvSpPr txBox="1"/>
      </xdr:nvSpPr>
      <xdr:spPr>
        <a:xfrm>
          <a:off x="14325111" y="127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7308</xdr:rowOff>
    </xdr:from>
    <xdr:to>
      <xdr:col>19</xdr:col>
      <xdr:colOff>644525</xdr:colOff>
      <xdr:row>77</xdr:row>
      <xdr:rowOff>17676</xdr:rowOff>
    </xdr:to>
    <xdr:cxnSp macro="">
      <xdr:nvCxnSpPr>
        <xdr:cNvPr id="609" name="直線コネクタ 608"/>
        <xdr:cNvCxnSpPr/>
      </xdr:nvCxnSpPr>
      <xdr:spPr>
        <a:xfrm>
          <a:off x="12814300" y="13208958"/>
          <a:ext cx="889000" cy="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0" name="フローチャート : 判断 609"/>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45799</xdr:rowOff>
    </xdr:from>
    <xdr:ext cx="534377" cy="259045"/>
    <xdr:sp macro="" textlink="">
      <xdr:nvSpPr>
        <xdr:cNvPr id="611" name="テキスト ボックス 610"/>
        <xdr:cNvSpPr txBox="1"/>
      </xdr:nvSpPr>
      <xdr:spPr>
        <a:xfrm>
          <a:off x="13436111" y="127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2" name="フローチャート : 判断 611"/>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28131</xdr:rowOff>
    </xdr:from>
    <xdr:ext cx="534377" cy="259045"/>
    <xdr:sp macro="" textlink="">
      <xdr:nvSpPr>
        <xdr:cNvPr id="613" name="テキスト ボックス 612"/>
        <xdr:cNvSpPr txBox="1"/>
      </xdr:nvSpPr>
      <xdr:spPr>
        <a:xfrm>
          <a:off x="12547111" y="127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131256</xdr:rowOff>
    </xdr:from>
    <xdr:to>
      <xdr:col>23</xdr:col>
      <xdr:colOff>568325</xdr:colOff>
      <xdr:row>77</xdr:row>
      <xdr:rowOff>61406</xdr:rowOff>
    </xdr:to>
    <xdr:sp macro="" textlink="">
      <xdr:nvSpPr>
        <xdr:cNvPr id="619" name="円/楕円 618"/>
        <xdr:cNvSpPr/>
      </xdr:nvSpPr>
      <xdr:spPr>
        <a:xfrm>
          <a:off x="16268700" y="131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109683</xdr:rowOff>
    </xdr:from>
    <xdr:ext cx="534377" cy="259045"/>
    <xdr:sp macro="" textlink="">
      <xdr:nvSpPr>
        <xdr:cNvPr id="620" name="公債費該当値テキスト"/>
        <xdr:cNvSpPr txBox="1"/>
      </xdr:nvSpPr>
      <xdr:spPr>
        <a:xfrm>
          <a:off x="16370300" y="131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26,406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126439</xdr:rowOff>
    </xdr:from>
    <xdr:to>
      <xdr:col>22</xdr:col>
      <xdr:colOff>415925</xdr:colOff>
      <xdr:row>77</xdr:row>
      <xdr:rowOff>56589</xdr:rowOff>
    </xdr:to>
    <xdr:sp macro="" textlink="">
      <xdr:nvSpPr>
        <xdr:cNvPr id="621" name="円/楕円 620"/>
        <xdr:cNvSpPr/>
      </xdr:nvSpPr>
      <xdr:spPr>
        <a:xfrm>
          <a:off x="15430500" y="131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47716</xdr:rowOff>
    </xdr:from>
    <xdr:ext cx="534377" cy="259045"/>
    <xdr:sp macro="" textlink="">
      <xdr:nvSpPr>
        <xdr:cNvPr id="622" name="テキスト ボックス 621"/>
        <xdr:cNvSpPr txBox="1"/>
      </xdr:nvSpPr>
      <xdr:spPr>
        <a:xfrm>
          <a:off x="15214111" y="13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121329</xdr:rowOff>
    </xdr:from>
    <xdr:to>
      <xdr:col>21</xdr:col>
      <xdr:colOff>212725</xdr:colOff>
      <xdr:row>77</xdr:row>
      <xdr:rowOff>51479</xdr:rowOff>
    </xdr:to>
    <xdr:sp macro="" textlink="">
      <xdr:nvSpPr>
        <xdr:cNvPr id="623" name="円/楕円 622"/>
        <xdr:cNvSpPr/>
      </xdr:nvSpPr>
      <xdr:spPr>
        <a:xfrm>
          <a:off x="14541500" y="131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42606</xdr:rowOff>
    </xdr:from>
    <xdr:ext cx="534377" cy="259045"/>
    <xdr:sp macro="" textlink="">
      <xdr:nvSpPr>
        <xdr:cNvPr id="624" name="テキスト ボックス 623"/>
        <xdr:cNvSpPr txBox="1"/>
      </xdr:nvSpPr>
      <xdr:spPr>
        <a:xfrm>
          <a:off x="14325111" y="1324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138326</xdr:rowOff>
    </xdr:from>
    <xdr:to>
      <xdr:col>20</xdr:col>
      <xdr:colOff>9525</xdr:colOff>
      <xdr:row>77</xdr:row>
      <xdr:rowOff>68476</xdr:rowOff>
    </xdr:to>
    <xdr:sp macro="" textlink="">
      <xdr:nvSpPr>
        <xdr:cNvPr id="625" name="円/楕円 624"/>
        <xdr:cNvSpPr/>
      </xdr:nvSpPr>
      <xdr:spPr>
        <a:xfrm>
          <a:off x="13652500" y="131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59603</xdr:rowOff>
    </xdr:from>
    <xdr:ext cx="534377" cy="259045"/>
    <xdr:sp macro="" textlink="">
      <xdr:nvSpPr>
        <xdr:cNvPr id="626" name="テキスト ボックス 625"/>
        <xdr:cNvSpPr txBox="1"/>
      </xdr:nvSpPr>
      <xdr:spPr>
        <a:xfrm>
          <a:off x="13436111" y="1326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127958</xdr:rowOff>
    </xdr:from>
    <xdr:to>
      <xdr:col>18</xdr:col>
      <xdr:colOff>492125</xdr:colOff>
      <xdr:row>77</xdr:row>
      <xdr:rowOff>58108</xdr:rowOff>
    </xdr:to>
    <xdr:sp macro="" textlink="">
      <xdr:nvSpPr>
        <xdr:cNvPr id="627" name="円/楕円 626"/>
        <xdr:cNvSpPr/>
      </xdr:nvSpPr>
      <xdr:spPr>
        <a:xfrm>
          <a:off x="12763500" y="131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49235</xdr:rowOff>
    </xdr:from>
    <xdr:ext cx="534377" cy="259045"/>
    <xdr:sp macro="" textlink="">
      <xdr:nvSpPr>
        <xdr:cNvPr id="628" name="テキスト ボックス 627"/>
        <xdr:cNvSpPr txBox="1"/>
      </xdr:nvSpPr>
      <xdr:spPr>
        <a:xfrm>
          <a:off x="12547111" y="1325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12347</xdr:rowOff>
    </xdr:from>
    <xdr:to>
      <xdr:col>23</xdr:col>
      <xdr:colOff>517525</xdr:colOff>
      <xdr:row>99</xdr:row>
      <xdr:rowOff>37675</xdr:rowOff>
    </xdr:to>
    <xdr:cxnSp macro="">
      <xdr:nvCxnSpPr>
        <xdr:cNvPr id="657" name="直線コネクタ 656"/>
        <xdr:cNvCxnSpPr/>
      </xdr:nvCxnSpPr>
      <xdr:spPr>
        <a:xfrm flipV="1">
          <a:off x="15481300" y="16985897"/>
          <a:ext cx="838200" cy="2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58" name="積立金平均値テキスト"/>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20036</xdr:rowOff>
    </xdr:from>
    <xdr:to>
      <xdr:col>22</xdr:col>
      <xdr:colOff>365125</xdr:colOff>
      <xdr:row>99</xdr:row>
      <xdr:rowOff>37675</xdr:rowOff>
    </xdr:to>
    <xdr:cxnSp macro="">
      <xdr:nvCxnSpPr>
        <xdr:cNvPr id="660" name="直線コネクタ 659"/>
        <xdr:cNvCxnSpPr/>
      </xdr:nvCxnSpPr>
      <xdr:spPr>
        <a:xfrm>
          <a:off x="14592300" y="16993586"/>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1" name="フローチャート : 判断 660"/>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34403</xdr:rowOff>
    </xdr:from>
    <xdr:ext cx="534377" cy="259045"/>
    <xdr:sp macro="" textlink="">
      <xdr:nvSpPr>
        <xdr:cNvPr id="662" name="テキスト ボックス 661"/>
        <xdr:cNvSpPr txBox="1"/>
      </xdr:nvSpPr>
      <xdr:spPr>
        <a:xfrm>
          <a:off x="15214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9604</xdr:rowOff>
    </xdr:from>
    <xdr:to>
      <xdr:col>21</xdr:col>
      <xdr:colOff>161925</xdr:colOff>
      <xdr:row>99</xdr:row>
      <xdr:rowOff>20036</xdr:rowOff>
    </xdr:to>
    <xdr:cxnSp macro="">
      <xdr:nvCxnSpPr>
        <xdr:cNvPr id="663" name="直線コネクタ 662"/>
        <xdr:cNvCxnSpPr/>
      </xdr:nvCxnSpPr>
      <xdr:spPr>
        <a:xfrm>
          <a:off x="13703300" y="16983154"/>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4" name="フローチャート : 判断 663"/>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17068</xdr:rowOff>
    </xdr:from>
    <xdr:ext cx="534377" cy="259045"/>
    <xdr:sp macro="" textlink="">
      <xdr:nvSpPr>
        <xdr:cNvPr id="665" name="テキスト ボックス 664"/>
        <xdr:cNvSpPr txBox="1"/>
      </xdr:nvSpPr>
      <xdr:spPr>
        <a:xfrm>
          <a:off x="14325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9604</xdr:rowOff>
    </xdr:from>
    <xdr:to>
      <xdr:col>19</xdr:col>
      <xdr:colOff>644525</xdr:colOff>
      <xdr:row>99</xdr:row>
      <xdr:rowOff>44076</xdr:rowOff>
    </xdr:to>
    <xdr:cxnSp macro="">
      <xdr:nvCxnSpPr>
        <xdr:cNvPr id="666" name="直線コネクタ 665"/>
        <xdr:cNvCxnSpPr/>
      </xdr:nvCxnSpPr>
      <xdr:spPr>
        <a:xfrm flipV="1">
          <a:off x="12814300" y="1698315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7" name="フローチャート : 判断 666"/>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40820</xdr:rowOff>
    </xdr:from>
    <xdr:ext cx="469744" cy="259045"/>
    <xdr:sp macro="" textlink="">
      <xdr:nvSpPr>
        <xdr:cNvPr id="668" name="テキスト ボックス 667"/>
        <xdr:cNvSpPr txBox="1"/>
      </xdr:nvSpPr>
      <xdr:spPr>
        <a:xfrm>
          <a:off x="13468427" y="1667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9" name="フローチャート : 判断 668"/>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32004</xdr:rowOff>
    </xdr:from>
    <xdr:ext cx="534377" cy="259045"/>
    <xdr:sp macro="" textlink="">
      <xdr:nvSpPr>
        <xdr:cNvPr id="670" name="テキスト ボックス 669"/>
        <xdr:cNvSpPr txBox="1"/>
      </xdr:nvSpPr>
      <xdr:spPr>
        <a:xfrm>
          <a:off x="12547111" y="166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132997</xdr:rowOff>
    </xdr:from>
    <xdr:to>
      <xdr:col>23</xdr:col>
      <xdr:colOff>568325</xdr:colOff>
      <xdr:row>99</xdr:row>
      <xdr:rowOff>63147</xdr:rowOff>
    </xdr:to>
    <xdr:sp macro="" textlink="">
      <xdr:nvSpPr>
        <xdr:cNvPr id="676" name="円/楕円 675"/>
        <xdr:cNvSpPr/>
      </xdr:nvSpPr>
      <xdr:spPr>
        <a:xfrm>
          <a:off x="16268700" y="1693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54175</xdr:rowOff>
    </xdr:from>
    <xdr:ext cx="469744" cy="259045"/>
    <xdr:sp macro="" textlink="">
      <xdr:nvSpPr>
        <xdr:cNvPr id="677" name="積立金該当値テキスト"/>
        <xdr:cNvSpPr txBox="1"/>
      </xdr:nvSpPr>
      <xdr:spPr>
        <a:xfrm>
          <a:off x="16370300" y="1685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158325</xdr:rowOff>
    </xdr:from>
    <xdr:to>
      <xdr:col>22</xdr:col>
      <xdr:colOff>415925</xdr:colOff>
      <xdr:row>99</xdr:row>
      <xdr:rowOff>88475</xdr:rowOff>
    </xdr:to>
    <xdr:sp macro="" textlink="">
      <xdr:nvSpPr>
        <xdr:cNvPr id="678" name="円/楕円 677"/>
        <xdr:cNvSpPr/>
      </xdr:nvSpPr>
      <xdr:spPr>
        <a:xfrm>
          <a:off x="15430500" y="169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79602</xdr:rowOff>
    </xdr:from>
    <xdr:ext cx="378565" cy="259045"/>
    <xdr:sp macro="" textlink="">
      <xdr:nvSpPr>
        <xdr:cNvPr id="679" name="テキスト ボックス 678"/>
        <xdr:cNvSpPr txBox="1"/>
      </xdr:nvSpPr>
      <xdr:spPr>
        <a:xfrm>
          <a:off x="15292017" y="17053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140686</xdr:rowOff>
    </xdr:from>
    <xdr:to>
      <xdr:col>21</xdr:col>
      <xdr:colOff>212725</xdr:colOff>
      <xdr:row>99</xdr:row>
      <xdr:rowOff>70836</xdr:rowOff>
    </xdr:to>
    <xdr:sp macro="" textlink="">
      <xdr:nvSpPr>
        <xdr:cNvPr id="680" name="円/楕円 679"/>
        <xdr:cNvSpPr/>
      </xdr:nvSpPr>
      <xdr:spPr>
        <a:xfrm>
          <a:off x="14541500" y="169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61963</xdr:rowOff>
    </xdr:from>
    <xdr:ext cx="469744" cy="259045"/>
    <xdr:sp macro="" textlink="">
      <xdr:nvSpPr>
        <xdr:cNvPr id="681" name="テキスト ボックス 680"/>
        <xdr:cNvSpPr txBox="1"/>
      </xdr:nvSpPr>
      <xdr:spPr>
        <a:xfrm>
          <a:off x="14357427" y="1703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130254</xdr:rowOff>
    </xdr:from>
    <xdr:to>
      <xdr:col>20</xdr:col>
      <xdr:colOff>9525</xdr:colOff>
      <xdr:row>99</xdr:row>
      <xdr:rowOff>60404</xdr:rowOff>
    </xdr:to>
    <xdr:sp macro="" textlink="">
      <xdr:nvSpPr>
        <xdr:cNvPr id="682" name="円/楕円 681"/>
        <xdr:cNvSpPr/>
      </xdr:nvSpPr>
      <xdr:spPr>
        <a:xfrm>
          <a:off x="13652500" y="1693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51531</xdr:rowOff>
    </xdr:from>
    <xdr:ext cx="469744" cy="259045"/>
    <xdr:sp macro="" textlink="">
      <xdr:nvSpPr>
        <xdr:cNvPr id="683" name="テキスト ボックス 682"/>
        <xdr:cNvSpPr txBox="1"/>
      </xdr:nvSpPr>
      <xdr:spPr>
        <a:xfrm>
          <a:off x="13468427" y="1702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164726</xdr:rowOff>
    </xdr:from>
    <xdr:to>
      <xdr:col>18</xdr:col>
      <xdr:colOff>492125</xdr:colOff>
      <xdr:row>99</xdr:row>
      <xdr:rowOff>94876</xdr:rowOff>
    </xdr:to>
    <xdr:sp macro="" textlink="">
      <xdr:nvSpPr>
        <xdr:cNvPr id="684" name="円/楕円 683"/>
        <xdr:cNvSpPr/>
      </xdr:nvSpPr>
      <xdr:spPr>
        <a:xfrm>
          <a:off x="12763500" y="1696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86003</xdr:rowOff>
    </xdr:from>
    <xdr:ext cx="313932" cy="259045"/>
    <xdr:sp macro="" textlink="">
      <xdr:nvSpPr>
        <xdr:cNvPr id="685" name="テキスト ボックス 684"/>
        <xdr:cNvSpPr txBox="1"/>
      </xdr:nvSpPr>
      <xdr:spPr>
        <a:xfrm>
          <a:off x="12657333" y="17059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127813</xdr:rowOff>
    </xdr:from>
    <xdr:to>
      <xdr:col>32</xdr:col>
      <xdr:colOff>187325</xdr:colOff>
      <xdr:row>38</xdr:row>
      <xdr:rowOff>139700</xdr:rowOff>
    </xdr:to>
    <xdr:cxnSp macro="">
      <xdr:nvCxnSpPr>
        <xdr:cNvPr id="712" name="直線コネクタ 711"/>
        <xdr:cNvCxnSpPr/>
      </xdr:nvCxnSpPr>
      <xdr:spPr>
        <a:xfrm>
          <a:off x="21323300" y="6642913"/>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3"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127813</xdr:rowOff>
    </xdr:from>
    <xdr:to>
      <xdr:col>31</xdr:col>
      <xdr:colOff>34925</xdr:colOff>
      <xdr:row>38</xdr:row>
      <xdr:rowOff>139700</xdr:rowOff>
    </xdr:to>
    <xdr:cxnSp macro="">
      <xdr:nvCxnSpPr>
        <xdr:cNvPr id="715" name="直線コネクタ 714"/>
        <xdr:cNvCxnSpPr/>
      </xdr:nvCxnSpPr>
      <xdr:spPr>
        <a:xfrm flipV="1">
          <a:off x="20434300" y="664291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6" name="フローチャート : 判断 715"/>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141190</xdr:rowOff>
    </xdr:from>
    <xdr:ext cx="469744" cy="259045"/>
    <xdr:sp macro="" textlink="">
      <xdr:nvSpPr>
        <xdr:cNvPr id="717" name="テキスト ボックス 716"/>
        <xdr:cNvSpPr txBox="1"/>
      </xdr:nvSpPr>
      <xdr:spPr>
        <a:xfrm>
          <a:off x="21088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8" name="直線コネクタ 71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9" name="フローチャート : 判断 718"/>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36491</xdr:rowOff>
    </xdr:from>
    <xdr:ext cx="469744" cy="259045"/>
    <xdr:sp macro="" textlink="">
      <xdr:nvSpPr>
        <xdr:cNvPr id="720" name="テキスト ボックス 719"/>
        <xdr:cNvSpPr txBox="1"/>
      </xdr:nvSpPr>
      <xdr:spPr>
        <a:xfrm>
          <a:off x="20199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1" name="直線コネクタ 72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2" name="フローチャート : 判断 721"/>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94556</xdr:rowOff>
    </xdr:from>
    <xdr:ext cx="469744" cy="259045"/>
    <xdr:sp macro="" textlink="">
      <xdr:nvSpPr>
        <xdr:cNvPr id="723" name="テキスト ボックス 722"/>
        <xdr:cNvSpPr txBox="1"/>
      </xdr:nvSpPr>
      <xdr:spPr>
        <a:xfrm>
          <a:off x="19310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4" name="フローチャート : 判断 723"/>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151477</xdr:rowOff>
    </xdr:from>
    <xdr:ext cx="378565" cy="259045"/>
    <xdr:sp macro="" textlink="">
      <xdr:nvSpPr>
        <xdr:cNvPr id="725" name="テキスト ボックス 724"/>
        <xdr:cNvSpPr txBox="1"/>
      </xdr:nvSpPr>
      <xdr:spPr>
        <a:xfrm>
          <a:off x="18467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1" name="円/楕円 73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77013</xdr:rowOff>
    </xdr:from>
    <xdr:to>
      <xdr:col>31</xdr:col>
      <xdr:colOff>85725</xdr:colOff>
      <xdr:row>39</xdr:row>
      <xdr:rowOff>7163</xdr:rowOff>
    </xdr:to>
    <xdr:sp macro="" textlink="">
      <xdr:nvSpPr>
        <xdr:cNvPr id="733" name="円/楕円 732"/>
        <xdr:cNvSpPr/>
      </xdr:nvSpPr>
      <xdr:spPr>
        <a:xfrm>
          <a:off x="21272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169740</xdr:rowOff>
    </xdr:from>
    <xdr:ext cx="313932" cy="259045"/>
    <xdr:sp macro="" textlink="">
      <xdr:nvSpPr>
        <xdr:cNvPr id="734" name="テキスト ボックス 733"/>
        <xdr:cNvSpPr txBox="1"/>
      </xdr:nvSpPr>
      <xdr:spPr>
        <a:xfrm>
          <a:off x="21166333" y="66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5" name="円/楕円 73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6" name="テキスト ボックス 73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7" name="円/楕円 73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8" name="テキスト ボックス 73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9" name="円/楕円 73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0" name="テキスト ボックス 73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114859</xdr:rowOff>
    </xdr:from>
    <xdr:to>
      <xdr:col>32</xdr:col>
      <xdr:colOff>187325</xdr:colOff>
      <xdr:row>57</xdr:row>
      <xdr:rowOff>120345</xdr:rowOff>
    </xdr:to>
    <xdr:cxnSp macro="">
      <xdr:nvCxnSpPr>
        <xdr:cNvPr id="769" name="直線コネクタ 768"/>
        <xdr:cNvCxnSpPr/>
      </xdr:nvCxnSpPr>
      <xdr:spPr>
        <a:xfrm>
          <a:off x="21323300" y="9887509"/>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64355</xdr:rowOff>
    </xdr:from>
    <xdr:ext cx="469744" cy="259045"/>
    <xdr:sp macro="" textlink="">
      <xdr:nvSpPr>
        <xdr:cNvPr id="770" name="貸付金平均値テキスト"/>
        <xdr:cNvSpPr txBox="1"/>
      </xdr:nvSpPr>
      <xdr:spPr>
        <a:xfrm>
          <a:off x="22212300" y="9837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40640</xdr:rowOff>
    </xdr:from>
    <xdr:to>
      <xdr:col>31</xdr:col>
      <xdr:colOff>34925</xdr:colOff>
      <xdr:row>57</xdr:row>
      <xdr:rowOff>114859</xdr:rowOff>
    </xdr:to>
    <xdr:cxnSp macro="">
      <xdr:nvCxnSpPr>
        <xdr:cNvPr id="772" name="直線コネクタ 771"/>
        <xdr:cNvCxnSpPr/>
      </xdr:nvCxnSpPr>
      <xdr:spPr>
        <a:xfrm>
          <a:off x="20434300" y="9813290"/>
          <a:ext cx="8890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3" name="フローチャート : 判断 772"/>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1668</xdr:rowOff>
    </xdr:from>
    <xdr:ext cx="469744" cy="259045"/>
    <xdr:sp macro="" textlink="">
      <xdr:nvSpPr>
        <xdr:cNvPr id="774" name="テキスト ボックス 773"/>
        <xdr:cNvSpPr txBox="1"/>
      </xdr:nvSpPr>
      <xdr:spPr>
        <a:xfrm>
          <a:off x="21088427" y="94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40336</xdr:rowOff>
    </xdr:from>
    <xdr:to>
      <xdr:col>29</xdr:col>
      <xdr:colOff>517525</xdr:colOff>
      <xdr:row>57</xdr:row>
      <xdr:rowOff>40640</xdr:rowOff>
    </xdr:to>
    <xdr:cxnSp macro="">
      <xdr:nvCxnSpPr>
        <xdr:cNvPr id="775" name="直線コネクタ 774"/>
        <xdr:cNvCxnSpPr/>
      </xdr:nvCxnSpPr>
      <xdr:spPr>
        <a:xfrm>
          <a:off x="19545300" y="9812986"/>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6" name="フローチャート : 判断 775"/>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142409</xdr:rowOff>
    </xdr:from>
    <xdr:ext cx="469744" cy="259045"/>
    <xdr:sp macro="" textlink="">
      <xdr:nvSpPr>
        <xdr:cNvPr id="777" name="テキスト ボックス 776"/>
        <xdr:cNvSpPr txBox="1"/>
      </xdr:nvSpPr>
      <xdr:spPr>
        <a:xfrm>
          <a:off x="20199427" y="94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116383</xdr:rowOff>
    </xdr:from>
    <xdr:to>
      <xdr:col>28</xdr:col>
      <xdr:colOff>314325</xdr:colOff>
      <xdr:row>57</xdr:row>
      <xdr:rowOff>40336</xdr:rowOff>
    </xdr:to>
    <xdr:cxnSp macro="">
      <xdr:nvCxnSpPr>
        <xdr:cNvPr id="778" name="直線コネクタ 777"/>
        <xdr:cNvCxnSpPr/>
      </xdr:nvCxnSpPr>
      <xdr:spPr>
        <a:xfrm>
          <a:off x="18656300" y="9717583"/>
          <a:ext cx="889000" cy="9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9" name="フローチャート : 判断 778"/>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94480</xdr:rowOff>
    </xdr:from>
    <xdr:ext cx="469744" cy="259045"/>
    <xdr:sp macro="" textlink="">
      <xdr:nvSpPr>
        <xdr:cNvPr id="780" name="テキスト ボックス 779"/>
        <xdr:cNvSpPr txBox="1"/>
      </xdr:nvSpPr>
      <xdr:spPr>
        <a:xfrm>
          <a:off x="19310427" y="935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81" name="フローチャート : 判断 780"/>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70248</xdr:rowOff>
    </xdr:from>
    <xdr:ext cx="469744" cy="259045"/>
    <xdr:sp macro="" textlink="">
      <xdr:nvSpPr>
        <xdr:cNvPr id="782" name="テキスト ボックス 781"/>
        <xdr:cNvSpPr txBox="1"/>
      </xdr:nvSpPr>
      <xdr:spPr>
        <a:xfrm>
          <a:off x="18421427" y="932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69545</xdr:rowOff>
    </xdr:from>
    <xdr:to>
      <xdr:col>32</xdr:col>
      <xdr:colOff>238125</xdr:colOff>
      <xdr:row>57</xdr:row>
      <xdr:rowOff>171145</xdr:rowOff>
    </xdr:to>
    <xdr:sp macro="" textlink="">
      <xdr:nvSpPr>
        <xdr:cNvPr id="788" name="円/楕円 787"/>
        <xdr:cNvSpPr/>
      </xdr:nvSpPr>
      <xdr:spPr>
        <a:xfrm>
          <a:off x="22110700" y="98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92422</xdr:rowOff>
    </xdr:from>
    <xdr:ext cx="469744" cy="259045"/>
    <xdr:sp macro="" textlink="">
      <xdr:nvSpPr>
        <xdr:cNvPr id="789" name="貸付金該当値テキスト"/>
        <xdr:cNvSpPr txBox="1"/>
      </xdr:nvSpPr>
      <xdr:spPr>
        <a:xfrm>
          <a:off x="22212300" y="969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64059</xdr:rowOff>
    </xdr:from>
    <xdr:to>
      <xdr:col>31</xdr:col>
      <xdr:colOff>85725</xdr:colOff>
      <xdr:row>57</xdr:row>
      <xdr:rowOff>165659</xdr:rowOff>
    </xdr:to>
    <xdr:sp macro="" textlink="">
      <xdr:nvSpPr>
        <xdr:cNvPr id="790" name="円/楕円 789"/>
        <xdr:cNvSpPr/>
      </xdr:nvSpPr>
      <xdr:spPr>
        <a:xfrm>
          <a:off x="21272500" y="983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156786</xdr:rowOff>
    </xdr:from>
    <xdr:ext cx="469744" cy="259045"/>
    <xdr:sp macro="" textlink="">
      <xdr:nvSpPr>
        <xdr:cNvPr id="791" name="テキスト ボックス 790"/>
        <xdr:cNvSpPr txBox="1"/>
      </xdr:nvSpPr>
      <xdr:spPr>
        <a:xfrm>
          <a:off x="21088427" y="992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3,576</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161290</xdr:rowOff>
    </xdr:from>
    <xdr:to>
      <xdr:col>29</xdr:col>
      <xdr:colOff>568325</xdr:colOff>
      <xdr:row>57</xdr:row>
      <xdr:rowOff>91440</xdr:rowOff>
    </xdr:to>
    <xdr:sp macro="" textlink="">
      <xdr:nvSpPr>
        <xdr:cNvPr id="792" name="円/楕円 791"/>
        <xdr:cNvSpPr/>
      </xdr:nvSpPr>
      <xdr:spPr>
        <a:xfrm>
          <a:off x="20383500" y="97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82567</xdr:rowOff>
    </xdr:from>
    <xdr:ext cx="469744" cy="259045"/>
    <xdr:sp macro="" textlink="">
      <xdr:nvSpPr>
        <xdr:cNvPr id="793" name="テキスト ボックス 792"/>
        <xdr:cNvSpPr txBox="1"/>
      </xdr:nvSpPr>
      <xdr:spPr>
        <a:xfrm>
          <a:off x="20199427" y="985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160986</xdr:rowOff>
    </xdr:from>
    <xdr:to>
      <xdr:col>28</xdr:col>
      <xdr:colOff>365125</xdr:colOff>
      <xdr:row>57</xdr:row>
      <xdr:rowOff>91136</xdr:rowOff>
    </xdr:to>
    <xdr:sp macro="" textlink="">
      <xdr:nvSpPr>
        <xdr:cNvPr id="794" name="円/楕円 793"/>
        <xdr:cNvSpPr/>
      </xdr:nvSpPr>
      <xdr:spPr>
        <a:xfrm>
          <a:off x="19494500" y="97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82263</xdr:rowOff>
    </xdr:from>
    <xdr:ext cx="469744" cy="259045"/>
    <xdr:sp macro="" textlink="">
      <xdr:nvSpPr>
        <xdr:cNvPr id="795" name="テキスト ボックス 794"/>
        <xdr:cNvSpPr txBox="1"/>
      </xdr:nvSpPr>
      <xdr:spPr>
        <a:xfrm>
          <a:off x="19310427" y="98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65583</xdr:rowOff>
    </xdr:from>
    <xdr:to>
      <xdr:col>27</xdr:col>
      <xdr:colOff>161925</xdr:colOff>
      <xdr:row>56</xdr:row>
      <xdr:rowOff>167183</xdr:rowOff>
    </xdr:to>
    <xdr:sp macro="" textlink="">
      <xdr:nvSpPr>
        <xdr:cNvPr id="796" name="円/楕円 795"/>
        <xdr:cNvSpPr/>
      </xdr:nvSpPr>
      <xdr:spPr>
        <a:xfrm>
          <a:off x="18605500" y="96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158310</xdr:rowOff>
    </xdr:from>
    <xdr:ext cx="469744" cy="259045"/>
    <xdr:sp macro="" textlink="">
      <xdr:nvSpPr>
        <xdr:cNvPr id="797" name="テキスト ボックス 796"/>
        <xdr:cNvSpPr txBox="1"/>
      </xdr:nvSpPr>
      <xdr:spPr>
        <a:xfrm>
          <a:off x="18421427" y="975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28143</xdr:rowOff>
    </xdr:from>
    <xdr:to>
      <xdr:col>32</xdr:col>
      <xdr:colOff>187325</xdr:colOff>
      <xdr:row>73</xdr:row>
      <xdr:rowOff>98278</xdr:rowOff>
    </xdr:to>
    <xdr:cxnSp macro="">
      <xdr:nvCxnSpPr>
        <xdr:cNvPr id="825" name="直線コネクタ 824"/>
        <xdr:cNvCxnSpPr/>
      </xdr:nvCxnSpPr>
      <xdr:spPr>
        <a:xfrm flipV="1">
          <a:off x="21323300" y="12543993"/>
          <a:ext cx="838200" cy="7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85112</xdr:rowOff>
    </xdr:from>
    <xdr:ext cx="534377" cy="259045"/>
    <xdr:sp macro="" textlink="">
      <xdr:nvSpPr>
        <xdr:cNvPr id="826" name="繰出金平均値テキスト"/>
        <xdr:cNvSpPr txBox="1"/>
      </xdr:nvSpPr>
      <xdr:spPr>
        <a:xfrm>
          <a:off x="22212300" y="12600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98278</xdr:rowOff>
    </xdr:from>
    <xdr:to>
      <xdr:col>31</xdr:col>
      <xdr:colOff>34925</xdr:colOff>
      <xdr:row>73</xdr:row>
      <xdr:rowOff>108016</xdr:rowOff>
    </xdr:to>
    <xdr:cxnSp macro="">
      <xdr:nvCxnSpPr>
        <xdr:cNvPr id="828" name="直線コネクタ 827"/>
        <xdr:cNvCxnSpPr/>
      </xdr:nvCxnSpPr>
      <xdr:spPr>
        <a:xfrm flipV="1">
          <a:off x="20434300" y="12614128"/>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9" name="フローチャート : 判断 828"/>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164005</xdr:rowOff>
    </xdr:from>
    <xdr:ext cx="534377" cy="259045"/>
    <xdr:sp macro="" textlink="">
      <xdr:nvSpPr>
        <xdr:cNvPr id="830" name="テキスト ボックス 829"/>
        <xdr:cNvSpPr txBox="1"/>
      </xdr:nvSpPr>
      <xdr:spPr>
        <a:xfrm>
          <a:off x="21056111" y="123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108016</xdr:rowOff>
    </xdr:from>
    <xdr:to>
      <xdr:col>29</xdr:col>
      <xdr:colOff>517525</xdr:colOff>
      <xdr:row>74</xdr:row>
      <xdr:rowOff>88814</xdr:rowOff>
    </xdr:to>
    <xdr:cxnSp macro="">
      <xdr:nvCxnSpPr>
        <xdr:cNvPr id="831" name="直線コネクタ 830"/>
        <xdr:cNvCxnSpPr/>
      </xdr:nvCxnSpPr>
      <xdr:spPr>
        <a:xfrm flipV="1">
          <a:off x="19545300" y="12623866"/>
          <a:ext cx="889000" cy="1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2" name="フローチャート : 判断 831"/>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8074</xdr:rowOff>
    </xdr:from>
    <xdr:ext cx="534377" cy="259045"/>
    <xdr:sp macro="" textlink="">
      <xdr:nvSpPr>
        <xdr:cNvPr id="833" name="テキスト ボックス 832"/>
        <xdr:cNvSpPr txBox="1"/>
      </xdr:nvSpPr>
      <xdr:spPr>
        <a:xfrm>
          <a:off x="20167111" y="126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88814</xdr:rowOff>
    </xdr:from>
    <xdr:to>
      <xdr:col>28</xdr:col>
      <xdr:colOff>314325</xdr:colOff>
      <xdr:row>74</xdr:row>
      <xdr:rowOff>101295</xdr:rowOff>
    </xdr:to>
    <xdr:cxnSp macro="">
      <xdr:nvCxnSpPr>
        <xdr:cNvPr id="834" name="直線コネクタ 833"/>
        <xdr:cNvCxnSpPr/>
      </xdr:nvCxnSpPr>
      <xdr:spPr>
        <a:xfrm flipV="1">
          <a:off x="18656300" y="12776114"/>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5" name="フローチャート : 判断 834"/>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73296</xdr:rowOff>
    </xdr:from>
    <xdr:ext cx="534377" cy="259045"/>
    <xdr:sp macro="" textlink="">
      <xdr:nvSpPr>
        <xdr:cNvPr id="836" name="テキスト ボックス 835"/>
        <xdr:cNvSpPr txBox="1"/>
      </xdr:nvSpPr>
      <xdr:spPr>
        <a:xfrm>
          <a:off x="19278111" y="124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7" name="フローチャート : 判断 836"/>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93459</xdr:rowOff>
    </xdr:from>
    <xdr:ext cx="534377" cy="259045"/>
    <xdr:sp macro="" textlink="">
      <xdr:nvSpPr>
        <xdr:cNvPr id="838" name="テキスト ボックス 837"/>
        <xdr:cNvSpPr txBox="1"/>
      </xdr:nvSpPr>
      <xdr:spPr>
        <a:xfrm>
          <a:off x="18389111" y="124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148793</xdr:rowOff>
    </xdr:from>
    <xdr:to>
      <xdr:col>32</xdr:col>
      <xdr:colOff>238125</xdr:colOff>
      <xdr:row>73</xdr:row>
      <xdr:rowOff>78943</xdr:rowOff>
    </xdr:to>
    <xdr:sp macro="" textlink="">
      <xdr:nvSpPr>
        <xdr:cNvPr id="844" name="円/楕円 843"/>
        <xdr:cNvSpPr/>
      </xdr:nvSpPr>
      <xdr:spPr>
        <a:xfrm>
          <a:off x="22110700" y="124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220</xdr:rowOff>
    </xdr:from>
    <xdr:ext cx="534377" cy="259045"/>
    <xdr:sp macro="" textlink="">
      <xdr:nvSpPr>
        <xdr:cNvPr id="845" name="繰出金該当値テキスト"/>
        <xdr:cNvSpPr txBox="1"/>
      </xdr:nvSpPr>
      <xdr:spPr>
        <a:xfrm>
          <a:off x="22212300" y="123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41,190</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47478</xdr:rowOff>
    </xdr:from>
    <xdr:to>
      <xdr:col>31</xdr:col>
      <xdr:colOff>85725</xdr:colOff>
      <xdr:row>73</xdr:row>
      <xdr:rowOff>149078</xdr:rowOff>
    </xdr:to>
    <xdr:sp macro="" textlink="">
      <xdr:nvSpPr>
        <xdr:cNvPr id="846" name="円/楕円 845"/>
        <xdr:cNvSpPr/>
      </xdr:nvSpPr>
      <xdr:spPr>
        <a:xfrm>
          <a:off x="21272500" y="1256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140205</xdr:rowOff>
    </xdr:from>
    <xdr:ext cx="534377" cy="259045"/>
    <xdr:sp macro="" textlink="">
      <xdr:nvSpPr>
        <xdr:cNvPr id="847" name="テキスト ボックス 846"/>
        <xdr:cNvSpPr txBox="1"/>
      </xdr:nvSpPr>
      <xdr:spPr>
        <a:xfrm>
          <a:off x="21056111" y="1265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39,656</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57216</xdr:rowOff>
    </xdr:from>
    <xdr:to>
      <xdr:col>29</xdr:col>
      <xdr:colOff>568325</xdr:colOff>
      <xdr:row>73</xdr:row>
      <xdr:rowOff>158816</xdr:rowOff>
    </xdr:to>
    <xdr:sp macro="" textlink="">
      <xdr:nvSpPr>
        <xdr:cNvPr id="848" name="円/楕円 847"/>
        <xdr:cNvSpPr/>
      </xdr:nvSpPr>
      <xdr:spPr>
        <a:xfrm>
          <a:off x="20383500" y="1257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3893</xdr:rowOff>
    </xdr:from>
    <xdr:ext cx="534377" cy="259045"/>
    <xdr:sp macro="" textlink="">
      <xdr:nvSpPr>
        <xdr:cNvPr id="849" name="テキスト ボックス 848"/>
        <xdr:cNvSpPr txBox="1"/>
      </xdr:nvSpPr>
      <xdr:spPr>
        <a:xfrm>
          <a:off x="20167111" y="1234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38014</xdr:rowOff>
    </xdr:from>
    <xdr:to>
      <xdr:col>28</xdr:col>
      <xdr:colOff>365125</xdr:colOff>
      <xdr:row>74</xdr:row>
      <xdr:rowOff>139614</xdr:rowOff>
    </xdr:to>
    <xdr:sp macro="" textlink="">
      <xdr:nvSpPr>
        <xdr:cNvPr id="850" name="円/楕円 849"/>
        <xdr:cNvSpPr/>
      </xdr:nvSpPr>
      <xdr:spPr>
        <a:xfrm>
          <a:off x="19494500" y="1272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130741</xdr:rowOff>
    </xdr:from>
    <xdr:ext cx="534377" cy="259045"/>
    <xdr:sp macro="" textlink="">
      <xdr:nvSpPr>
        <xdr:cNvPr id="851" name="テキスト ボックス 850"/>
        <xdr:cNvSpPr txBox="1"/>
      </xdr:nvSpPr>
      <xdr:spPr>
        <a:xfrm>
          <a:off x="19278111" y="128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50495</xdr:rowOff>
    </xdr:from>
    <xdr:to>
      <xdr:col>27</xdr:col>
      <xdr:colOff>161925</xdr:colOff>
      <xdr:row>74</xdr:row>
      <xdr:rowOff>152095</xdr:rowOff>
    </xdr:to>
    <xdr:sp macro="" textlink="">
      <xdr:nvSpPr>
        <xdr:cNvPr id="852" name="円/楕円 851"/>
        <xdr:cNvSpPr/>
      </xdr:nvSpPr>
      <xdr:spPr>
        <a:xfrm>
          <a:off x="18605500" y="127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143222</xdr:rowOff>
    </xdr:from>
    <xdr:ext cx="534377" cy="259045"/>
    <xdr:sp macro="" textlink="">
      <xdr:nvSpPr>
        <xdr:cNvPr id="853" name="テキスト ボックス 852"/>
        <xdr:cNvSpPr txBox="1"/>
      </xdr:nvSpPr>
      <xdr:spPr>
        <a:xfrm>
          <a:off x="18389111" y="128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5" name="テキスト ボックス 86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7" name="テキスト ボックス 86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9" name="テキスト ボックス 86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1" name="テキスト ボックス 87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5" name="直線コネクタ 87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5" name="テキスト ボックス 88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8" name="テキスト ボックス 88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0" name="フローチャート : 判断 889"/>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1" name="テキスト ボックス 890"/>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2" name="フローチャート : 判断 891"/>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3" name="テキスト ボックス 892"/>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2" name="テキスト ボックス 90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4" name="テキスト ボックス 90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6" name="テキスト ボックス 90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8" name="テキスト ボックス 90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歳出決算総額は、住民一人当たり</a:t>
          </a:r>
          <a:r>
            <a:rPr kumimoji="1" lang="en-US" altLang="ja-JP" sz="1300">
              <a:solidFill>
                <a:schemeClr val="dk1"/>
              </a:solidFill>
              <a:effectLst/>
              <a:latin typeface="+mn-lt"/>
              <a:ea typeface="+mn-ea"/>
              <a:cs typeface="+mn-cs"/>
            </a:rPr>
            <a:t>300,394</a:t>
          </a:r>
          <a:r>
            <a:rPr kumimoji="1" lang="ja-JP" altLang="ja-JP" sz="1300">
              <a:solidFill>
                <a:schemeClr val="dk1"/>
              </a:solidFill>
              <a:effectLst/>
              <a:latin typeface="+mn-lt"/>
              <a:ea typeface="+mn-ea"/>
              <a:cs typeface="+mn-cs"/>
            </a:rPr>
            <a:t>円となっている。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主な構成項目である人件費は</a:t>
          </a:r>
          <a:r>
            <a:rPr kumimoji="1" lang="ja-JP" altLang="ja-JP" sz="1300" baseline="0">
              <a:solidFill>
                <a:schemeClr val="dk1"/>
              </a:solidFill>
              <a:effectLst/>
              <a:latin typeface="+mn-lt"/>
              <a:ea typeface="+mn-ea"/>
              <a:cs typeface="+mn-cs"/>
            </a:rPr>
            <a:t>、住民一人当たり</a:t>
          </a:r>
          <a:r>
            <a:rPr kumimoji="1" lang="en-US" altLang="ja-JP" sz="1300" baseline="0">
              <a:solidFill>
                <a:schemeClr val="dk1"/>
              </a:solidFill>
              <a:effectLst/>
              <a:latin typeface="+mn-lt"/>
              <a:ea typeface="+mn-ea"/>
              <a:cs typeface="+mn-cs"/>
            </a:rPr>
            <a:t>63,262</a:t>
          </a:r>
          <a:r>
            <a:rPr kumimoji="1" lang="ja-JP" altLang="ja-JP" sz="1300" baseline="0">
              <a:solidFill>
                <a:schemeClr val="dk1"/>
              </a:solidFill>
              <a:effectLst/>
              <a:latin typeface="+mn-lt"/>
              <a:ea typeface="+mn-ea"/>
              <a:cs typeface="+mn-cs"/>
            </a:rPr>
            <a:t>円となっており、類似団体と比較して一人当たりコストが高い状況となっている。</a:t>
          </a:r>
          <a:r>
            <a:rPr kumimoji="1" lang="ja-JP" altLang="ja-JP" sz="1300">
              <a:solidFill>
                <a:schemeClr val="dk1"/>
              </a:solidFill>
              <a:effectLst/>
              <a:latin typeface="+mn-lt"/>
              <a:ea typeface="+mn-ea"/>
              <a:cs typeface="+mn-cs"/>
            </a:rPr>
            <a:t>定員適正化による人件費の縮減や事務事業の見直しにより、減少傾向が続いていたが、平成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年度以降は、人事院勧告による人件費の増等により、増加傾向となっている。業務のアウトソーシングを進めているものの、</a:t>
          </a:r>
          <a:r>
            <a:rPr kumimoji="1" lang="ja-JP" altLang="ja-JP" sz="1300" baseline="0">
              <a:solidFill>
                <a:schemeClr val="dk1"/>
              </a:solidFill>
              <a:effectLst/>
              <a:latin typeface="+mn-lt"/>
              <a:ea typeface="+mn-ea"/>
              <a:cs typeface="+mn-cs"/>
            </a:rPr>
            <a:t>住民一人当たりの物件費（</a:t>
          </a:r>
          <a:r>
            <a:rPr kumimoji="1" lang="en-US" altLang="ja-JP" sz="1300" baseline="0">
              <a:solidFill>
                <a:schemeClr val="dk1"/>
              </a:solidFill>
              <a:effectLst/>
              <a:latin typeface="+mn-lt"/>
              <a:ea typeface="+mn-ea"/>
              <a:cs typeface="+mn-cs"/>
            </a:rPr>
            <a:t>41,762</a:t>
          </a:r>
          <a:r>
            <a:rPr kumimoji="1" lang="ja-JP" altLang="ja-JP" sz="1300" baseline="0">
              <a:solidFill>
                <a:schemeClr val="dk1"/>
              </a:solidFill>
              <a:effectLst/>
              <a:latin typeface="+mn-lt"/>
              <a:ea typeface="+mn-ea"/>
              <a:cs typeface="+mn-cs"/>
            </a:rPr>
            <a:t>円）は、類似団体と比較して一人当たりコストが低い状況であることをみても、まだ道半ばであるので、引き続き、簡素で効率的な取り組みを進める。</a:t>
          </a:r>
          <a:endParaRPr lang="ja-JP" altLang="ja-JP" sz="1300">
            <a:effectLst/>
          </a:endParaRPr>
        </a:p>
        <a:p>
          <a:pPr eaLnBrk="1" fontAlgn="auto" latinLnBrk="0" hangingPunct="1"/>
          <a:r>
            <a:rPr lang="ja-JP" altLang="ja-JP" sz="1300" baseline="0">
              <a:solidFill>
                <a:schemeClr val="dk1"/>
              </a:solidFill>
              <a:effectLst/>
              <a:latin typeface="+mn-lt"/>
              <a:ea typeface="+mn-ea"/>
              <a:cs typeface="+mn-cs"/>
            </a:rPr>
            <a:t>　繰出金は、住民一人当たり</a:t>
          </a:r>
          <a:r>
            <a:rPr lang="en-US" altLang="ja-JP" sz="1300" baseline="0">
              <a:solidFill>
                <a:schemeClr val="dk1"/>
              </a:solidFill>
              <a:effectLst/>
              <a:latin typeface="+mn-lt"/>
              <a:ea typeface="+mn-ea"/>
              <a:cs typeface="+mn-cs"/>
            </a:rPr>
            <a:t>41,190</a:t>
          </a:r>
          <a:r>
            <a:rPr lang="ja-JP" altLang="ja-JP" sz="1300" baseline="0">
              <a:solidFill>
                <a:schemeClr val="dk1"/>
              </a:solidFill>
              <a:effectLst/>
              <a:latin typeface="+mn-lt"/>
              <a:ea typeface="+mn-ea"/>
              <a:cs typeface="+mn-cs"/>
            </a:rPr>
            <a:t>円となっており、類似団体と比較して一人当たりコストが高い状況となっている。</a:t>
          </a:r>
          <a:r>
            <a:rPr kumimoji="1" lang="ja-JP" altLang="ja-JP" sz="1300">
              <a:solidFill>
                <a:schemeClr val="dk1"/>
              </a:solidFill>
              <a:effectLst/>
              <a:latin typeface="+mn-lt"/>
              <a:ea typeface="+mn-ea"/>
              <a:cs typeface="+mn-cs"/>
            </a:rPr>
            <a:t>社会保障関連の特別会計への繰出金の増加傾向が続いていることから、引き続き、適正な繰り出しに努める。</a:t>
          </a:r>
          <a:endParaRPr lang="ja-JP" altLang="ja-JP" sz="1300">
            <a:effectLst/>
          </a:endParaRPr>
        </a:p>
        <a:p>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神奈川県伊勢原市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99,894
98,236
55.56
31,072,537
30,007,595
1,005,955
18,709,677
26,620,342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98.6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91122</xdr:rowOff>
    </xdr:from>
    <xdr:to>
      <xdr:col>6</xdr:col>
      <xdr:colOff>511175</xdr:colOff>
      <xdr:row>35</xdr:row>
      <xdr:rowOff>4826</xdr:rowOff>
    </xdr:to>
    <xdr:cxnSp macro="">
      <xdr:nvCxnSpPr>
        <xdr:cNvPr id="57" name="直線コネクタ 56"/>
        <xdr:cNvCxnSpPr/>
      </xdr:nvCxnSpPr>
      <xdr:spPr>
        <a:xfrm flipV="1">
          <a:off x="3797300" y="5920422"/>
          <a:ext cx="838200" cy="8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134764</xdr:rowOff>
    </xdr:from>
    <xdr:ext cx="469744" cy="259045"/>
    <xdr:sp macro="" textlink="">
      <xdr:nvSpPr>
        <xdr:cNvPr id="58" name="議会費平均値テキスト"/>
        <xdr:cNvSpPr txBox="1"/>
      </xdr:nvSpPr>
      <xdr:spPr>
        <a:xfrm>
          <a:off x="4686300" y="5964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4826</xdr:rowOff>
    </xdr:from>
    <xdr:to>
      <xdr:col>5</xdr:col>
      <xdr:colOff>358775</xdr:colOff>
      <xdr:row>35</xdr:row>
      <xdr:rowOff>51689</xdr:rowOff>
    </xdr:to>
    <xdr:cxnSp macro="">
      <xdr:nvCxnSpPr>
        <xdr:cNvPr id="60" name="直線コネクタ 59"/>
        <xdr:cNvCxnSpPr/>
      </xdr:nvCxnSpPr>
      <xdr:spPr>
        <a:xfrm flipV="1">
          <a:off x="2908300" y="6005576"/>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24257</xdr:rowOff>
    </xdr:from>
    <xdr:to>
      <xdr:col>4</xdr:col>
      <xdr:colOff>155575</xdr:colOff>
      <xdr:row>35</xdr:row>
      <xdr:rowOff>51689</xdr:rowOff>
    </xdr:to>
    <xdr:cxnSp macro="">
      <xdr:nvCxnSpPr>
        <xdr:cNvPr id="63" name="直線コネクタ 62"/>
        <xdr:cNvCxnSpPr/>
      </xdr:nvCxnSpPr>
      <xdr:spPr>
        <a:xfrm>
          <a:off x="2019300" y="6025007"/>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48832</xdr:rowOff>
    </xdr:from>
    <xdr:to>
      <xdr:col>2</xdr:col>
      <xdr:colOff>638175</xdr:colOff>
      <xdr:row>35</xdr:row>
      <xdr:rowOff>24257</xdr:rowOff>
    </xdr:to>
    <xdr:cxnSp macro="">
      <xdr:nvCxnSpPr>
        <xdr:cNvPr id="66" name="直線コネクタ 65"/>
        <xdr:cNvCxnSpPr/>
      </xdr:nvCxnSpPr>
      <xdr:spPr>
        <a:xfrm>
          <a:off x="1130300" y="5706682"/>
          <a:ext cx="889000" cy="3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85298</xdr:rowOff>
    </xdr:from>
    <xdr:ext cx="469744" cy="259045"/>
    <xdr:sp macro="" textlink="">
      <xdr:nvSpPr>
        <xdr:cNvPr id="68" name="テキスト ボックス 67"/>
        <xdr:cNvSpPr txBox="1"/>
      </xdr:nvSpPr>
      <xdr:spPr>
        <a:xfrm>
          <a:off x="1784427" y="57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40322</xdr:rowOff>
    </xdr:from>
    <xdr:to>
      <xdr:col>6</xdr:col>
      <xdr:colOff>561975</xdr:colOff>
      <xdr:row>34</xdr:row>
      <xdr:rowOff>141922</xdr:rowOff>
    </xdr:to>
    <xdr:sp macro="" textlink="">
      <xdr:nvSpPr>
        <xdr:cNvPr id="76" name="円/楕円 75"/>
        <xdr:cNvSpPr/>
      </xdr:nvSpPr>
      <xdr:spPr>
        <a:xfrm>
          <a:off x="4584700" y="586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63199</xdr:rowOff>
    </xdr:from>
    <xdr:ext cx="469744" cy="259045"/>
    <xdr:sp macro="" textlink="">
      <xdr:nvSpPr>
        <xdr:cNvPr id="77" name="議会費該当値テキスト"/>
        <xdr:cNvSpPr txBox="1"/>
      </xdr:nvSpPr>
      <xdr:spPr>
        <a:xfrm>
          <a:off x="4686300" y="572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125476</xdr:rowOff>
    </xdr:from>
    <xdr:to>
      <xdr:col>5</xdr:col>
      <xdr:colOff>409575</xdr:colOff>
      <xdr:row>35</xdr:row>
      <xdr:rowOff>55626</xdr:rowOff>
    </xdr:to>
    <xdr:sp macro="" textlink="">
      <xdr:nvSpPr>
        <xdr:cNvPr id="78" name="円/楕円 77"/>
        <xdr:cNvSpPr/>
      </xdr:nvSpPr>
      <xdr:spPr>
        <a:xfrm>
          <a:off x="37465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72153</xdr:rowOff>
    </xdr:from>
    <xdr:ext cx="469744" cy="259045"/>
    <xdr:sp macro="" textlink="">
      <xdr:nvSpPr>
        <xdr:cNvPr id="79" name="テキスト ボックス 78"/>
        <xdr:cNvSpPr txBox="1"/>
      </xdr:nvSpPr>
      <xdr:spPr>
        <a:xfrm>
          <a:off x="3562427"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889</xdr:rowOff>
    </xdr:from>
    <xdr:to>
      <xdr:col>4</xdr:col>
      <xdr:colOff>206375</xdr:colOff>
      <xdr:row>35</xdr:row>
      <xdr:rowOff>102489</xdr:rowOff>
    </xdr:to>
    <xdr:sp macro="" textlink="">
      <xdr:nvSpPr>
        <xdr:cNvPr id="80" name="円/楕円 79"/>
        <xdr:cNvSpPr/>
      </xdr:nvSpPr>
      <xdr:spPr>
        <a:xfrm>
          <a:off x="2857500" y="60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119016</xdr:rowOff>
    </xdr:from>
    <xdr:ext cx="469744" cy="259045"/>
    <xdr:sp macro="" textlink="">
      <xdr:nvSpPr>
        <xdr:cNvPr id="81" name="テキスト ボックス 80"/>
        <xdr:cNvSpPr txBox="1"/>
      </xdr:nvSpPr>
      <xdr:spPr>
        <a:xfrm>
          <a:off x="2673427"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144907</xdr:rowOff>
    </xdr:from>
    <xdr:to>
      <xdr:col>3</xdr:col>
      <xdr:colOff>3175</xdr:colOff>
      <xdr:row>35</xdr:row>
      <xdr:rowOff>75057</xdr:rowOff>
    </xdr:to>
    <xdr:sp macro="" textlink="">
      <xdr:nvSpPr>
        <xdr:cNvPr id="82" name="円/楕円 81"/>
        <xdr:cNvSpPr/>
      </xdr:nvSpPr>
      <xdr:spPr>
        <a:xfrm>
          <a:off x="1968500" y="59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66184</xdr:rowOff>
    </xdr:from>
    <xdr:ext cx="469744" cy="259045"/>
    <xdr:sp macro="" textlink="">
      <xdr:nvSpPr>
        <xdr:cNvPr id="83" name="テキスト ボックス 82"/>
        <xdr:cNvSpPr txBox="1"/>
      </xdr:nvSpPr>
      <xdr:spPr>
        <a:xfrm>
          <a:off x="178442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169482</xdr:rowOff>
    </xdr:from>
    <xdr:to>
      <xdr:col>1</xdr:col>
      <xdr:colOff>485775</xdr:colOff>
      <xdr:row>33</xdr:row>
      <xdr:rowOff>99632</xdr:rowOff>
    </xdr:to>
    <xdr:sp macro="" textlink="">
      <xdr:nvSpPr>
        <xdr:cNvPr id="84" name="円/楕円 83"/>
        <xdr:cNvSpPr/>
      </xdr:nvSpPr>
      <xdr:spPr>
        <a:xfrm>
          <a:off x="1079500" y="565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116159</xdr:rowOff>
    </xdr:from>
    <xdr:ext cx="469744" cy="259045"/>
    <xdr:sp macro="" textlink="">
      <xdr:nvSpPr>
        <xdr:cNvPr id="85" name="テキスト ボックス 84"/>
        <xdr:cNvSpPr txBox="1"/>
      </xdr:nvSpPr>
      <xdr:spPr>
        <a:xfrm>
          <a:off x="895427" y="543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21246</xdr:rowOff>
    </xdr:from>
    <xdr:to>
      <xdr:col>6</xdr:col>
      <xdr:colOff>511175</xdr:colOff>
      <xdr:row>58</xdr:row>
      <xdr:rowOff>57574</xdr:rowOff>
    </xdr:to>
    <xdr:cxnSp macro="">
      <xdr:nvCxnSpPr>
        <xdr:cNvPr id="116" name="直線コネクタ 115"/>
        <xdr:cNvCxnSpPr/>
      </xdr:nvCxnSpPr>
      <xdr:spPr>
        <a:xfrm flipV="1">
          <a:off x="3797300" y="9965346"/>
          <a:ext cx="838200" cy="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50043</xdr:rowOff>
    </xdr:from>
    <xdr:to>
      <xdr:col>5</xdr:col>
      <xdr:colOff>358775</xdr:colOff>
      <xdr:row>58</xdr:row>
      <xdr:rowOff>57574</xdr:rowOff>
    </xdr:to>
    <xdr:cxnSp macro="">
      <xdr:nvCxnSpPr>
        <xdr:cNvPr id="119" name="直線コネクタ 118"/>
        <xdr:cNvCxnSpPr/>
      </xdr:nvCxnSpPr>
      <xdr:spPr>
        <a:xfrm>
          <a:off x="2908300" y="9994143"/>
          <a:ext cx="8890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36648</xdr:rowOff>
    </xdr:from>
    <xdr:ext cx="534377" cy="259045"/>
    <xdr:sp macro="" textlink="">
      <xdr:nvSpPr>
        <xdr:cNvPr id="121" name="テキスト ボックス 120"/>
        <xdr:cNvSpPr txBox="1"/>
      </xdr:nvSpPr>
      <xdr:spPr>
        <a:xfrm>
          <a:off x="3530111" y="96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22108</xdr:rowOff>
    </xdr:from>
    <xdr:to>
      <xdr:col>4</xdr:col>
      <xdr:colOff>155575</xdr:colOff>
      <xdr:row>58</xdr:row>
      <xdr:rowOff>50043</xdr:rowOff>
    </xdr:to>
    <xdr:cxnSp macro="">
      <xdr:nvCxnSpPr>
        <xdr:cNvPr id="122" name="直線コネクタ 121"/>
        <xdr:cNvCxnSpPr/>
      </xdr:nvCxnSpPr>
      <xdr:spPr>
        <a:xfrm>
          <a:off x="2019300" y="9966208"/>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29947</xdr:rowOff>
    </xdr:from>
    <xdr:ext cx="534377" cy="259045"/>
    <xdr:sp macro="" textlink="">
      <xdr:nvSpPr>
        <xdr:cNvPr id="124" name="テキスト ボックス 123"/>
        <xdr:cNvSpPr txBox="1"/>
      </xdr:nvSpPr>
      <xdr:spPr>
        <a:xfrm>
          <a:off x="2641111" y="96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22108</xdr:rowOff>
    </xdr:from>
    <xdr:to>
      <xdr:col>2</xdr:col>
      <xdr:colOff>638175</xdr:colOff>
      <xdr:row>58</xdr:row>
      <xdr:rowOff>46334</xdr:rowOff>
    </xdr:to>
    <xdr:cxnSp macro="">
      <xdr:nvCxnSpPr>
        <xdr:cNvPr id="125" name="直線コネクタ 124"/>
        <xdr:cNvCxnSpPr/>
      </xdr:nvCxnSpPr>
      <xdr:spPr>
        <a:xfrm flipV="1">
          <a:off x="1130300" y="9966208"/>
          <a:ext cx="889000" cy="2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52004</xdr:rowOff>
    </xdr:from>
    <xdr:ext cx="534377" cy="259045"/>
    <xdr:sp macro="" textlink="">
      <xdr:nvSpPr>
        <xdr:cNvPr id="127" name="テキスト ボックス 126"/>
        <xdr:cNvSpPr txBox="1"/>
      </xdr:nvSpPr>
      <xdr:spPr>
        <a:xfrm>
          <a:off x="1752111" y="96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40469</xdr:rowOff>
    </xdr:from>
    <xdr:ext cx="534377" cy="259045"/>
    <xdr:sp macro="" textlink="">
      <xdr:nvSpPr>
        <xdr:cNvPr id="129" name="テキスト ボックス 128"/>
        <xdr:cNvSpPr txBox="1"/>
      </xdr:nvSpPr>
      <xdr:spPr>
        <a:xfrm>
          <a:off x="863111" y="96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141896</xdr:rowOff>
    </xdr:from>
    <xdr:to>
      <xdr:col>6</xdr:col>
      <xdr:colOff>561975</xdr:colOff>
      <xdr:row>58</xdr:row>
      <xdr:rowOff>72046</xdr:rowOff>
    </xdr:to>
    <xdr:sp macro="" textlink="">
      <xdr:nvSpPr>
        <xdr:cNvPr id="135" name="円/楕円 134"/>
        <xdr:cNvSpPr/>
      </xdr:nvSpPr>
      <xdr:spPr>
        <a:xfrm>
          <a:off x="4584700" y="99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73323</xdr:rowOff>
    </xdr:from>
    <xdr:ext cx="534377" cy="259045"/>
    <xdr:sp macro="" textlink="">
      <xdr:nvSpPr>
        <xdr:cNvPr id="136" name="総務費該当値テキスト"/>
        <xdr:cNvSpPr txBox="1"/>
      </xdr:nvSpPr>
      <xdr:spPr>
        <a:xfrm>
          <a:off x="4686300" y="98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38,136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6774</xdr:rowOff>
    </xdr:from>
    <xdr:to>
      <xdr:col>5</xdr:col>
      <xdr:colOff>409575</xdr:colOff>
      <xdr:row>58</xdr:row>
      <xdr:rowOff>108374</xdr:rowOff>
    </xdr:to>
    <xdr:sp macro="" textlink="">
      <xdr:nvSpPr>
        <xdr:cNvPr id="137" name="円/楕円 136"/>
        <xdr:cNvSpPr/>
      </xdr:nvSpPr>
      <xdr:spPr>
        <a:xfrm>
          <a:off x="3746500" y="995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99501</xdr:rowOff>
    </xdr:from>
    <xdr:ext cx="534377" cy="259045"/>
    <xdr:sp macro="" textlink="">
      <xdr:nvSpPr>
        <xdr:cNvPr id="138" name="テキスト ボックス 137"/>
        <xdr:cNvSpPr txBox="1"/>
      </xdr:nvSpPr>
      <xdr:spPr>
        <a:xfrm>
          <a:off x="3530111" y="1004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170693</xdr:rowOff>
    </xdr:from>
    <xdr:to>
      <xdr:col>4</xdr:col>
      <xdr:colOff>206375</xdr:colOff>
      <xdr:row>58</xdr:row>
      <xdr:rowOff>100843</xdr:rowOff>
    </xdr:to>
    <xdr:sp macro="" textlink="">
      <xdr:nvSpPr>
        <xdr:cNvPr id="139" name="円/楕円 138"/>
        <xdr:cNvSpPr/>
      </xdr:nvSpPr>
      <xdr:spPr>
        <a:xfrm>
          <a:off x="2857500" y="994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91970</xdr:rowOff>
    </xdr:from>
    <xdr:ext cx="534377" cy="259045"/>
    <xdr:sp macro="" textlink="">
      <xdr:nvSpPr>
        <xdr:cNvPr id="140" name="テキスト ボックス 139"/>
        <xdr:cNvSpPr txBox="1"/>
      </xdr:nvSpPr>
      <xdr:spPr>
        <a:xfrm>
          <a:off x="2641111" y="1003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142758</xdr:rowOff>
    </xdr:from>
    <xdr:to>
      <xdr:col>3</xdr:col>
      <xdr:colOff>3175</xdr:colOff>
      <xdr:row>58</xdr:row>
      <xdr:rowOff>72908</xdr:rowOff>
    </xdr:to>
    <xdr:sp macro="" textlink="">
      <xdr:nvSpPr>
        <xdr:cNvPr id="141" name="円/楕円 140"/>
        <xdr:cNvSpPr/>
      </xdr:nvSpPr>
      <xdr:spPr>
        <a:xfrm>
          <a:off x="1968500" y="991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64035</xdr:rowOff>
    </xdr:from>
    <xdr:ext cx="534377" cy="259045"/>
    <xdr:sp macro="" textlink="">
      <xdr:nvSpPr>
        <xdr:cNvPr id="142" name="テキスト ボックス 141"/>
        <xdr:cNvSpPr txBox="1"/>
      </xdr:nvSpPr>
      <xdr:spPr>
        <a:xfrm>
          <a:off x="1752111" y="1000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166984</xdr:rowOff>
    </xdr:from>
    <xdr:to>
      <xdr:col>1</xdr:col>
      <xdr:colOff>485775</xdr:colOff>
      <xdr:row>58</xdr:row>
      <xdr:rowOff>97134</xdr:rowOff>
    </xdr:to>
    <xdr:sp macro="" textlink="">
      <xdr:nvSpPr>
        <xdr:cNvPr id="143" name="円/楕円 142"/>
        <xdr:cNvSpPr/>
      </xdr:nvSpPr>
      <xdr:spPr>
        <a:xfrm>
          <a:off x="1079500" y="993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88261</xdr:rowOff>
    </xdr:from>
    <xdr:ext cx="534377" cy="259045"/>
    <xdr:sp macro="" textlink="">
      <xdr:nvSpPr>
        <xdr:cNvPr id="144" name="テキスト ボックス 143"/>
        <xdr:cNvSpPr txBox="1"/>
      </xdr:nvSpPr>
      <xdr:spPr>
        <a:xfrm>
          <a:off x="863111" y="1003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98095</xdr:rowOff>
    </xdr:from>
    <xdr:to>
      <xdr:col>6</xdr:col>
      <xdr:colOff>511175</xdr:colOff>
      <xdr:row>77</xdr:row>
      <xdr:rowOff>116492</xdr:rowOff>
    </xdr:to>
    <xdr:cxnSp macro="">
      <xdr:nvCxnSpPr>
        <xdr:cNvPr id="176" name="直線コネクタ 175"/>
        <xdr:cNvCxnSpPr/>
      </xdr:nvCxnSpPr>
      <xdr:spPr>
        <a:xfrm flipV="1">
          <a:off x="3797300" y="13299745"/>
          <a:ext cx="8382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3115</xdr:rowOff>
    </xdr:from>
    <xdr:ext cx="599010" cy="259045"/>
    <xdr:sp macro="" textlink="">
      <xdr:nvSpPr>
        <xdr:cNvPr id="177" name="民生費平均値テキスト"/>
        <xdr:cNvSpPr txBox="1"/>
      </xdr:nvSpPr>
      <xdr:spPr>
        <a:xfrm>
          <a:off x="4686300" y="12861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116492</xdr:rowOff>
    </xdr:from>
    <xdr:to>
      <xdr:col>5</xdr:col>
      <xdr:colOff>358775</xdr:colOff>
      <xdr:row>78</xdr:row>
      <xdr:rowOff>38016</xdr:rowOff>
    </xdr:to>
    <xdr:cxnSp macro="">
      <xdr:nvCxnSpPr>
        <xdr:cNvPr id="179" name="直線コネクタ 178"/>
        <xdr:cNvCxnSpPr/>
      </xdr:nvCxnSpPr>
      <xdr:spPr>
        <a:xfrm flipV="1">
          <a:off x="2908300" y="13318142"/>
          <a:ext cx="889000" cy="9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121313</xdr:rowOff>
    </xdr:from>
    <xdr:ext cx="599010" cy="259045"/>
    <xdr:sp macro="" textlink="">
      <xdr:nvSpPr>
        <xdr:cNvPr id="181" name="テキスト ボックス 180"/>
        <xdr:cNvSpPr txBox="1"/>
      </xdr:nvSpPr>
      <xdr:spPr>
        <a:xfrm>
          <a:off x="3497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38016</xdr:rowOff>
    </xdr:from>
    <xdr:to>
      <xdr:col>4</xdr:col>
      <xdr:colOff>155575</xdr:colOff>
      <xdr:row>78</xdr:row>
      <xdr:rowOff>65852</xdr:rowOff>
    </xdr:to>
    <xdr:cxnSp macro="">
      <xdr:nvCxnSpPr>
        <xdr:cNvPr id="182" name="直線コネクタ 181"/>
        <xdr:cNvCxnSpPr/>
      </xdr:nvCxnSpPr>
      <xdr:spPr>
        <a:xfrm flipV="1">
          <a:off x="2019300" y="13411116"/>
          <a:ext cx="889000" cy="2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51448</xdr:rowOff>
    </xdr:from>
    <xdr:ext cx="599010" cy="259045"/>
    <xdr:sp macro="" textlink="">
      <xdr:nvSpPr>
        <xdr:cNvPr id="184" name="テキスト ボックス 183"/>
        <xdr:cNvSpPr txBox="1"/>
      </xdr:nvSpPr>
      <xdr:spPr>
        <a:xfrm>
          <a:off x="2608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42142</xdr:rowOff>
    </xdr:from>
    <xdr:to>
      <xdr:col>2</xdr:col>
      <xdr:colOff>638175</xdr:colOff>
      <xdr:row>78</xdr:row>
      <xdr:rowOff>65852</xdr:rowOff>
    </xdr:to>
    <xdr:cxnSp macro="">
      <xdr:nvCxnSpPr>
        <xdr:cNvPr id="185" name="直線コネクタ 184"/>
        <xdr:cNvCxnSpPr/>
      </xdr:nvCxnSpPr>
      <xdr:spPr>
        <a:xfrm>
          <a:off x="1130300" y="13415242"/>
          <a:ext cx="889000" cy="2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74439</xdr:rowOff>
    </xdr:from>
    <xdr:ext cx="599010" cy="259045"/>
    <xdr:sp macro="" textlink="">
      <xdr:nvSpPr>
        <xdr:cNvPr id="187" name="テキスト ボックス 186"/>
        <xdr:cNvSpPr txBox="1"/>
      </xdr:nvSpPr>
      <xdr:spPr>
        <a:xfrm>
          <a:off x="1719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103275</xdr:rowOff>
    </xdr:from>
    <xdr:ext cx="599010" cy="259045"/>
    <xdr:sp macro="" textlink="">
      <xdr:nvSpPr>
        <xdr:cNvPr id="189" name="テキスト ボックス 188"/>
        <xdr:cNvSpPr txBox="1"/>
      </xdr:nvSpPr>
      <xdr:spPr>
        <a:xfrm>
          <a:off x="830794" y="129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47295</xdr:rowOff>
    </xdr:from>
    <xdr:to>
      <xdr:col>6</xdr:col>
      <xdr:colOff>561975</xdr:colOff>
      <xdr:row>77</xdr:row>
      <xdr:rowOff>148895</xdr:rowOff>
    </xdr:to>
    <xdr:sp macro="" textlink="">
      <xdr:nvSpPr>
        <xdr:cNvPr id="195" name="円/楕円 194"/>
        <xdr:cNvSpPr/>
      </xdr:nvSpPr>
      <xdr:spPr>
        <a:xfrm>
          <a:off x="4584700" y="132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25722</xdr:rowOff>
    </xdr:from>
    <xdr:ext cx="599010" cy="259045"/>
    <xdr:sp macro="" textlink="">
      <xdr:nvSpPr>
        <xdr:cNvPr id="196" name="民生費該当値テキスト"/>
        <xdr:cNvSpPr txBox="1"/>
      </xdr:nvSpPr>
      <xdr:spPr>
        <a:xfrm>
          <a:off x="4686300" y="1322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121,572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65692</xdr:rowOff>
    </xdr:from>
    <xdr:to>
      <xdr:col>5</xdr:col>
      <xdr:colOff>409575</xdr:colOff>
      <xdr:row>77</xdr:row>
      <xdr:rowOff>167292</xdr:rowOff>
    </xdr:to>
    <xdr:sp macro="" textlink="">
      <xdr:nvSpPr>
        <xdr:cNvPr id="197" name="円/楕円 196"/>
        <xdr:cNvSpPr/>
      </xdr:nvSpPr>
      <xdr:spPr>
        <a:xfrm>
          <a:off x="3746500" y="132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158419</xdr:rowOff>
    </xdr:from>
    <xdr:ext cx="599010" cy="259045"/>
    <xdr:sp macro="" textlink="">
      <xdr:nvSpPr>
        <xdr:cNvPr id="198" name="テキスト ボックス 197"/>
        <xdr:cNvSpPr txBox="1"/>
      </xdr:nvSpPr>
      <xdr:spPr>
        <a:xfrm>
          <a:off x="3497794" y="1336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119,882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158666</xdr:rowOff>
    </xdr:from>
    <xdr:to>
      <xdr:col>4</xdr:col>
      <xdr:colOff>206375</xdr:colOff>
      <xdr:row>78</xdr:row>
      <xdr:rowOff>88816</xdr:rowOff>
    </xdr:to>
    <xdr:sp macro="" textlink="">
      <xdr:nvSpPr>
        <xdr:cNvPr id="199" name="円/楕円 198"/>
        <xdr:cNvSpPr/>
      </xdr:nvSpPr>
      <xdr:spPr>
        <a:xfrm>
          <a:off x="2857500" y="1336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79943</xdr:rowOff>
    </xdr:from>
    <xdr:ext cx="599010" cy="259045"/>
    <xdr:sp macro="" textlink="">
      <xdr:nvSpPr>
        <xdr:cNvPr id="200" name="テキスト ボックス 199"/>
        <xdr:cNvSpPr txBox="1"/>
      </xdr:nvSpPr>
      <xdr:spPr>
        <a:xfrm>
          <a:off x="2608794" y="1345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15052</xdr:rowOff>
    </xdr:from>
    <xdr:to>
      <xdr:col>3</xdr:col>
      <xdr:colOff>3175</xdr:colOff>
      <xdr:row>78</xdr:row>
      <xdr:rowOff>116652</xdr:rowOff>
    </xdr:to>
    <xdr:sp macro="" textlink="">
      <xdr:nvSpPr>
        <xdr:cNvPr id="201" name="円/楕円 200"/>
        <xdr:cNvSpPr/>
      </xdr:nvSpPr>
      <xdr:spPr>
        <a:xfrm>
          <a:off x="1968500" y="1338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107779</xdr:rowOff>
    </xdr:from>
    <xdr:ext cx="599010" cy="259045"/>
    <xdr:sp macro="" textlink="">
      <xdr:nvSpPr>
        <xdr:cNvPr id="202" name="テキスト ボックス 201"/>
        <xdr:cNvSpPr txBox="1"/>
      </xdr:nvSpPr>
      <xdr:spPr>
        <a:xfrm>
          <a:off x="1719794" y="1348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108,784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162792</xdr:rowOff>
    </xdr:from>
    <xdr:to>
      <xdr:col>1</xdr:col>
      <xdr:colOff>485775</xdr:colOff>
      <xdr:row>78</xdr:row>
      <xdr:rowOff>92942</xdr:rowOff>
    </xdr:to>
    <xdr:sp macro="" textlink="">
      <xdr:nvSpPr>
        <xdr:cNvPr id="203" name="円/楕円 202"/>
        <xdr:cNvSpPr/>
      </xdr:nvSpPr>
      <xdr:spPr>
        <a:xfrm>
          <a:off x="1079500" y="1336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84069</xdr:rowOff>
    </xdr:from>
    <xdr:ext cx="599010" cy="259045"/>
    <xdr:sp macro="" textlink="">
      <xdr:nvSpPr>
        <xdr:cNvPr id="204" name="テキスト ボックス 203"/>
        <xdr:cNvSpPr txBox="1"/>
      </xdr:nvSpPr>
      <xdr:spPr>
        <a:xfrm>
          <a:off x="830794" y="1345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53541</xdr:rowOff>
    </xdr:from>
    <xdr:to>
      <xdr:col>6</xdr:col>
      <xdr:colOff>511175</xdr:colOff>
      <xdr:row>98</xdr:row>
      <xdr:rowOff>78595</xdr:rowOff>
    </xdr:to>
    <xdr:cxnSp macro="">
      <xdr:nvCxnSpPr>
        <xdr:cNvPr id="232" name="直線コネクタ 231"/>
        <xdr:cNvCxnSpPr/>
      </xdr:nvCxnSpPr>
      <xdr:spPr>
        <a:xfrm flipV="1">
          <a:off x="3797300" y="16855641"/>
          <a:ext cx="8382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162298</xdr:rowOff>
    </xdr:from>
    <xdr:ext cx="534377" cy="259045"/>
    <xdr:sp macro="" textlink="">
      <xdr:nvSpPr>
        <xdr:cNvPr id="233" name="衛生費平均値テキスト"/>
        <xdr:cNvSpPr txBox="1"/>
      </xdr:nvSpPr>
      <xdr:spPr>
        <a:xfrm>
          <a:off x="4686300" y="1645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78595</xdr:rowOff>
    </xdr:from>
    <xdr:to>
      <xdr:col>5</xdr:col>
      <xdr:colOff>358775</xdr:colOff>
      <xdr:row>98</xdr:row>
      <xdr:rowOff>118028</xdr:rowOff>
    </xdr:to>
    <xdr:cxnSp macro="">
      <xdr:nvCxnSpPr>
        <xdr:cNvPr id="235" name="直線コネクタ 234"/>
        <xdr:cNvCxnSpPr/>
      </xdr:nvCxnSpPr>
      <xdr:spPr>
        <a:xfrm flipV="1">
          <a:off x="2908300" y="16880695"/>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105598</xdr:rowOff>
    </xdr:from>
    <xdr:ext cx="534377" cy="259045"/>
    <xdr:sp macro="" textlink="">
      <xdr:nvSpPr>
        <xdr:cNvPr id="237" name="テキスト ボックス 236"/>
        <xdr:cNvSpPr txBox="1"/>
      </xdr:nvSpPr>
      <xdr:spPr>
        <a:xfrm>
          <a:off x="3530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154742</xdr:rowOff>
    </xdr:from>
    <xdr:to>
      <xdr:col>4</xdr:col>
      <xdr:colOff>155575</xdr:colOff>
      <xdr:row>98</xdr:row>
      <xdr:rowOff>118028</xdr:rowOff>
    </xdr:to>
    <xdr:cxnSp macro="">
      <xdr:nvCxnSpPr>
        <xdr:cNvPr id="238" name="直線コネクタ 237"/>
        <xdr:cNvCxnSpPr/>
      </xdr:nvCxnSpPr>
      <xdr:spPr>
        <a:xfrm>
          <a:off x="2019300" y="16785392"/>
          <a:ext cx="889000" cy="1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117005</xdr:rowOff>
    </xdr:from>
    <xdr:ext cx="534377" cy="259045"/>
    <xdr:sp macro="" textlink="">
      <xdr:nvSpPr>
        <xdr:cNvPr id="240" name="テキスト ボックス 239"/>
        <xdr:cNvSpPr txBox="1"/>
      </xdr:nvSpPr>
      <xdr:spPr>
        <a:xfrm>
          <a:off x="2641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154742</xdr:rowOff>
    </xdr:from>
    <xdr:to>
      <xdr:col>2</xdr:col>
      <xdr:colOff>638175</xdr:colOff>
      <xdr:row>98</xdr:row>
      <xdr:rowOff>43825</xdr:rowOff>
    </xdr:to>
    <xdr:cxnSp macro="">
      <xdr:nvCxnSpPr>
        <xdr:cNvPr id="241" name="直線コネクタ 240"/>
        <xdr:cNvCxnSpPr/>
      </xdr:nvCxnSpPr>
      <xdr:spPr>
        <a:xfrm flipV="1">
          <a:off x="1130300" y="16785392"/>
          <a:ext cx="889000" cy="6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104500</xdr:rowOff>
    </xdr:from>
    <xdr:ext cx="534377" cy="259045"/>
    <xdr:sp macro="" textlink="">
      <xdr:nvSpPr>
        <xdr:cNvPr id="243" name="テキスト ボックス 242"/>
        <xdr:cNvSpPr txBox="1"/>
      </xdr:nvSpPr>
      <xdr:spPr>
        <a:xfrm>
          <a:off x="1752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107678</xdr:rowOff>
    </xdr:from>
    <xdr:ext cx="534377" cy="259045"/>
    <xdr:sp macro="" textlink="">
      <xdr:nvSpPr>
        <xdr:cNvPr id="245" name="テキスト ボックス 244"/>
        <xdr:cNvSpPr txBox="1"/>
      </xdr:nvSpPr>
      <xdr:spPr>
        <a:xfrm>
          <a:off x="863111" y="163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2741</xdr:rowOff>
    </xdr:from>
    <xdr:to>
      <xdr:col>6</xdr:col>
      <xdr:colOff>561975</xdr:colOff>
      <xdr:row>98</xdr:row>
      <xdr:rowOff>104341</xdr:rowOff>
    </xdr:to>
    <xdr:sp macro="" textlink="">
      <xdr:nvSpPr>
        <xdr:cNvPr id="251" name="円/楕円 250"/>
        <xdr:cNvSpPr/>
      </xdr:nvSpPr>
      <xdr:spPr>
        <a:xfrm>
          <a:off x="4584700" y="1680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152618</xdr:rowOff>
    </xdr:from>
    <xdr:ext cx="534377" cy="259045"/>
    <xdr:sp macro="" textlink="">
      <xdr:nvSpPr>
        <xdr:cNvPr id="252" name="衛生費該当値テキスト"/>
        <xdr:cNvSpPr txBox="1"/>
      </xdr:nvSpPr>
      <xdr:spPr>
        <a:xfrm>
          <a:off x="4686300" y="16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23,769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27795</xdr:rowOff>
    </xdr:from>
    <xdr:to>
      <xdr:col>5</xdr:col>
      <xdr:colOff>409575</xdr:colOff>
      <xdr:row>98</xdr:row>
      <xdr:rowOff>129395</xdr:rowOff>
    </xdr:to>
    <xdr:sp macro="" textlink="">
      <xdr:nvSpPr>
        <xdr:cNvPr id="253" name="円/楕円 252"/>
        <xdr:cNvSpPr/>
      </xdr:nvSpPr>
      <xdr:spPr>
        <a:xfrm>
          <a:off x="3746500" y="168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120522</xdr:rowOff>
    </xdr:from>
    <xdr:ext cx="534377" cy="259045"/>
    <xdr:sp macro="" textlink="">
      <xdr:nvSpPr>
        <xdr:cNvPr id="254" name="テキスト ボックス 253"/>
        <xdr:cNvSpPr txBox="1"/>
      </xdr:nvSpPr>
      <xdr:spPr>
        <a:xfrm>
          <a:off x="3530111" y="1692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67228</xdr:rowOff>
    </xdr:from>
    <xdr:to>
      <xdr:col>4</xdr:col>
      <xdr:colOff>206375</xdr:colOff>
      <xdr:row>98</xdr:row>
      <xdr:rowOff>168828</xdr:rowOff>
    </xdr:to>
    <xdr:sp macro="" textlink="">
      <xdr:nvSpPr>
        <xdr:cNvPr id="255" name="円/楕円 254"/>
        <xdr:cNvSpPr/>
      </xdr:nvSpPr>
      <xdr:spPr>
        <a:xfrm>
          <a:off x="2857500" y="168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159955</xdr:rowOff>
    </xdr:from>
    <xdr:ext cx="534377" cy="259045"/>
    <xdr:sp macro="" textlink="">
      <xdr:nvSpPr>
        <xdr:cNvPr id="256" name="テキスト ボックス 255"/>
        <xdr:cNvSpPr txBox="1"/>
      </xdr:nvSpPr>
      <xdr:spPr>
        <a:xfrm>
          <a:off x="2641111" y="1696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103942</xdr:rowOff>
    </xdr:from>
    <xdr:to>
      <xdr:col>3</xdr:col>
      <xdr:colOff>3175</xdr:colOff>
      <xdr:row>98</xdr:row>
      <xdr:rowOff>34092</xdr:rowOff>
    </xdr:to>
    <xdr:sp macro="" textlink="">
      <xdr:nvSpPr>
        <xdr:cNvPr id="257" name="円/楕円 256"/>
        <xdr:cNvSpPr/>
      </xdr:nvSpPr>
      <xdr:spPr>
        <a:xfrm>
          <a:off x="1968500" y="1673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25219</xdr:rowOff>
    </xdr:from>
    <xdr:ext cx="534377" cy="259045"/>
    <xdr:sp macro="" textlink="">
      <xdr:nvSpPr>
        <xdr:cNvPr id="258" name="テキスト ボックス 257"/>
        <xdr:cNvSpPr txBox="1"/>
      </xdr:nvSpPr>
      <xdr:spPr>
        <a:xfrm>
          <a:off x="1752111" y="1682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26,842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164475</xdr:rowOff>
    </xdr:from>
    <xdr:to>
      <xdr:col>1</xdr:col>
      <xdr:colOff>485775</xdr:colOff>
      <xdr:row>98</xdr:row>
      <xdr:rowOff>94625</xdr:rowOff>
    </xdr:to>
    <xdr:sp macro="" textlink="">
      <xdr:nvSpPr>
        <xdr:cNvPr id="259" name="円/楕円 258"/>
        <xdr:cNvSpPr/>
      </xdr:nvSpPr>
      <xdr:spPr>
        <a:xfrm>
          <a:off x="1079500" y="167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85752</xdr:rowOff>
    </xdr:from>
    <xdr:ext cx="534377" cy="259045"/>
    <xdr:sp macro="" textlink="">
      <xdr:nvSpPr>
        <xdr:cNvPr id="260" name="テキスト ボックス 259"/>
        <xdr:cNvSpPr txBox="1"/>
      </xdr:nvSpPr>
      <xdr:spPr>
        <a:xfrm>
          <a:off x="863111" y="1688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91237</xdr:rowOff>
    </xdr:from>
    <xdr:to>
      <xdr:col>15</xdr:col>
      <xdr:colOff>180975</xdr:colOff>
      <xdr:row>37</xdr:row>
      <xdr:rowOff>136042</xdr:rowOff>
    </xdr:to>
    <xdr:cxnSp macro="">
      <xdr:nvCxnSpPr>
        <xdr:cNvPr id="287" name="直線コネクタ 286"/>
        <xdr:cNvCxnSpPr/>
      </xdr:nvCxnSpPr>
      <xdr:spPr>
        <a:xfrm>
          <a:off x="9639300" y="6434887"/>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2540</xdr:rowOff>
    </xdr:from>
    <xdr:to>
      <xdr:col>14</xdr:col>
      <xdr:colOff>28575</xdr:colOff>
      <xdr:row>37</xdr:row>
      <xdr:rowOff>91237</xdr:rowOff>
    </xdr:to>
    <xdr:cxnSp macro="">
      <xdr:nvCxnSpPr>
        <xdr:cNvPr id="290" name="直線コネクタ 289"/>
        <xdr:cNvCxnSpPr/>
      </xdr:nvCxnSpPr>
      <xdr:spPr>
        <a:xfrm>
          <a:off x="8750300" y="6346190"/>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151249</xdr:rowOff>
    </xdr:from>
    <xdr:ext cx="469744" cy="259045"/>
    <xdr:sp macro="" textlink="">
      <xdr:nvSpPr>
        <xdr:cNvPr id="292" name="テキスト ボックス 291"/>
        <xdr:cNvSpPr txBox="1"/>
      </xdr:nvSpPr>
      <xdr:spPr>
        <a:xfrm>
          <a:off x="9404427"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2540</xdr:rowOff>
    </xdr:from>
    <xdr:to>
      <xdr:col>12</xdr:col>
      <xdr:colOff>511175</xdr:colOff>
      <xdr:row>37</xdr:row>
      <xdr:rowOff>9169</xdr:rowOff>
    </xdr:to>
    <xdr:cxnSp macro="">
      <xdr:nvCxnSpPr>
        <xdr:cNvPr id="293" name="直線コネクタ 292"/>
        <xdr:cNvCxnSpPr/>
      </xdr:nvCxnSpPr>
      <xdr:spPr>
        <a:xfrm flipV="1">
          <a:off x="7861300" y="634619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105300</xdr:rowOff>
    </xdr:from>
    <xdr:ext cx="469744" cy="259045"/>
    <xdr:sp macro="" textlink="">
      <xdr:nvSpPr>
        <xdr:cNvPr id="295" name="テキスト ボックス 294"/>
        <xdr:cNvSpPr txBox="1"/>
      </xdr:nvSpPr>
      <xdr:spPr>
        <a:xfrm>
          <a:off x="8515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45974</xdr:rowOff>
    </xdr:from>
    <xdr:to>
      <xdr:col>11</xdr:col>
      <xdr:colOff>307975</xdr:colOff>
      <xdr:row>37</xdr:row>
      <xdr:rowOff>9169</xdr:rowOff>
    </xdr:to>
    <xdr:cxnSp macro="">
      <xdr:nvCxnSpPr>
        <xdr:cNvPr id="296" name="直線コネクタ 295"/>
        <xdr:cNvCxnSpPr/>
      </xdr:nvCxnSpPr>
      <xdr:spPr>
        <a:xfrm>
          <a:off x="6972300" y="6218174"/>
          <a:ext cx="889000" cy="1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50208</xdr:rowOff>
    </xdr:from>
    <xdr:ext cx="469744" cy="259045"/>
    <xdr:sp macro="" textlink="">
      <xdr:nvSpPr>
        <xdr:cNvPr id="298" name="テキスト ボックス 297"/>
        <xdr:cNvSpPr txBox="1"/>
      </xdr:nvSpPr>
      <xdr:spPr>
        <a:xfrm>
          <a:off x="7626427"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52951</xdr:rowOff>
    </xdr:from>
    <xdr:ext cx="469744" cy="259045"/>
    <xdr:sp macro="" textlink="">
      <xdr:nvSpPr>
        <xdr:cNvPr id="300" name="テキスト ボックス 299"/>
        <xdr:cNvSpPr txBox="1"/>
      </xdr:nvSpPr>
      <xdr:spPr>
        <a:xfrm>
          <a:off x="6737427"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85242</xdr:rowOff>
    </xdr:from>
    <xdr:to>
      <xdr:col>15</xdr:col>
      <xdr:colOff>231775</xdr:colOff>
      <xdr:row>38</xdr:row>
      <xdr:rowOff>15393</xdr:rowOff>
    </xdr:to>
    <xdr:sp macro="" textlink="">
      <xdr:nvSpPr>
        <xdr:cNvPr id="306" name="円/楕円 305"/>
        <xdr:cNvSpPr/>
      </xdr:nvSpPr>
      <xdr:spPr>
        <a:xfrm>
          <a:off x="10426700" y="64288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63669</xdr:rowOff>
    </xdr:from>
    <xdr:ext cx="378565" cy="259045"/>
    <xdr:sp macro="" textlink="">
      <xdr:nvSpPr>
        <xdr:cNvPr id="307" name="労働費該当値テキスト"/>
        <xdr:cNvSpPr txBox="1"/>
      </xdr:nvSpPr>
      <xdr:spPr>
        <a:xfrm>
          <a:off x="10528300" y="6407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40437</xdr:rowOff>
    </xdr:from>
    <xdr:to>
      <xdr:col>14</xdr:col>
      <xdr:colOff>79375</xdr:colOff>
      <xdr:row>37</xdr:row>
      <xdr:rowOff>142037</xdr:rowOff>
    </xdr:to>
    <xdr:sp macro="" textlink="">
      <xdr:nvSpPr>
        <xdr:cNvPr id="308" name="円/楕円 307"/>
        <xdr:cNvSpPr/>
      </xdr:nvSpPr>
      <xdr:spPr>
        <a:xfrm>
          <a:off x="9588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133164</xdr:rowOff>
    </xdr:from>
    <xdr:ext cx="378565" cy="259045"/>
    <xdr:sp macro="" textlink="">
      <xdr:nvSpPr>
        <xdr:cNvPr id="309" name="テキスト ボックス 308"/>
        <xdr:cNvSpPr txBox="1"/>
      </xdr:nvSpPr>
      <xdr:spPr>
        <a:xfrm>
          <a:off x="9450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123190</xdr:rowOff>
    </xdr:from>
    <xdr:to>
      <xdr:col>12</xdr:col>
      <xdr:colOff>561975</xdr:colOff>
      <xdr:row>37</xdr:row>
      <xdr:rowOff>53340</xdr:rowOff>
    </xdr:to>
    <xdr:sp macro="" textlink="">
      <xdr:nvSpPr>
        <xdr:cNvPr id="310" name="円/楕円 309"/>
        <xdr:cNvSpPr/>
      </xdr:nvSpPr>
      <xdr:spPr>
        <a:xfrm>
          <a:off x="8699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44467</xdr:rowOff>
    </xdr:from>
    <xdr:ext cx="469744" cy="259045"/>
    <xdr:sp macro="" textlink="">
      <xdr:nvSpPr>
        <xdr:cNvPr id="311" name="テキスト ボックス 310"/>
        <xdr:cNvSpPr txBox="1"/>
      </xdr:nvSpPr>
      <xdr:spPr>
        <a:xfrm>
          <a:off x="8515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129819</xdr:rowOff>
    </xdr:from>
    <xdr:to>
      <xdr:col>11</xdr:col>
      <xdr:colOff>358775</xdr:colOff>
      <xdr:row>37</xdr:row>
      <xdr:rowOff>59969</xdr:rowOff>
    </xdr:to>
    <xdr:sp macro="" textlink="">
      <xdr:nvSpPr>
        <xdr:cNvPr id="312" name="円/楕円 311"/>
        <xdr:cNvSpPr/>
      </xdr:nvSpPr>
      <xdr:spPr>
        <a:xfrm>
          <a:off x="7810500" y="63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51096</xdr:rowOff>
    </xdr:from>
    <xdr:ext cx="469744" cy="259045"/>
    <xdr:sp macro="" textlink="">
      <xdr:nvSpPr>
        <xdr:cNvPr id="313" name="テキスト ボックス 312"/>
        <xdr:cNvSpPr txBox="1"/>
      </xdr:nvSpPr>
      <xdr:spPr>
        <a:xfrm>
          <a:off x="7626427" y="63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166624</xdr:rowOff>
    </xdr:from>
    <xdr:to>
      <xdr:col>10</xdr:col>
      <xdr:colOff>155575</xdr:colOff>
      <xdr:row>36</xdr:row>
      <xdr:rowOff>96774</xdr:rowOff>
    </xdr:to>
    <xdr:sp macro="" textlink="">
      <xdr:nvSpPr>
        <xdr:cNvPr id="314" name="円/楕円 313"/>
        <xdr:cNvSpPr/>
      </xdr:nvSpPr>
      <xdr:spPr>
        <a:xfrm>
          <a:off x="6921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87901</xdr:rowOff>
    </xdr:from>
    <xdr:ext cx="469744" cy="259045"/>
    <xdr:sp macro="" textlink="">
      <xdr:nvSpPr>
        <xdr:cNvPr id="315" name="テキスト ボックス 314"/>
        <xdr:cNvSpPr txBox="1"/>
      </xdr:nvSpPr>
      <xdr:spPr>
        <a:xfrm>
          <a:off x="6737427"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135019</xdr:rowOff>
    </xdr:from>
    <xdr:to>
      <xdr:col>15</xdr:col>
      <xdr:colOff>180975</xdr:colOff>
      <xdr:row>56</xdr:row>
      <xdr:rowOff>155811</xdr:rowOff>
    </xdr:to>
    <xdr:cxnSp macro="">
      <xdr:nvCxnSpPr>
        <xdr:cNvPr id="346" name="直線コネクタ 345"/>
        <xdr:cNvCxnSpPr/>
      </xdr:nvCxnSpPr>
      <xdr:spPr>
        <a:xfrm flipV="1">
          <a:off x="9639300" y="9736219"/>
          <a:ext cx="838200" cy="2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4734</xdr:rowOff>
    </xdr:from>
    <xdr:ext cx="469744" cy="259045"/>
    <xdr:sp macro="" textlink="">
      <xdr:nvSpPr>
        <xdr:cNvPr id="347" name="農林水産業費平均値テキスト"/>
        <xdr:cNvSpPr txBox="1"/>
      </xdr:nvSpPr>
      <xdr:spPr>
        <a:xfrm>
          <a:off x="10528300" y="9777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155811</xdr:rowOff>
    </xdr:from>
    <xdr:to>
      <xdr:col>14</xdr:col>
      <xdr:colOff>28575</xdr:colOff>
      <xdr:row>57</xdr:row>
      <xdr:rowOff>17453</xdr:rowOff>
    </xdr:to>
    <xdr:cxnSp macro="">
      <xdr:nvCxnSpPr>
        <xdr:cNvPr id="349" name="直線コネクタ 348"/>
        <xdr:cNvCxnSpPr/>
      </xdr:nvCxnSpPr>
      <xdr:spPr>
        <a:xfrm flipV="1">
          <a:off x="8750300" y="9757011"/>
          <a:ext cx="8890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116676</xdr:rowOff>
    </xdr:from>
    <xdr:ext cx="469744" cy="259045"/>
    <xdr:sp macro="" textlink="">
      <xdr:nvSpPr>
        <xdr:cNvPr id="351" name="テキスト ボックス 350"/>
        <xdr:cNvSpPr txBox="1"/>
      </xdr:nvSpPr>
      <xdr:spPr>
        <a:xfrm>
          <a:off x="9404427" y="90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11466</xdr:rowOff>
    </xdr:from>
    <xdr:to>
      <xdr:col>12</xdr:col>
      <xdr:colOff>511175</xdr:colOff>
      <xdr:row>57</xdr:row>
      <xdr:rowOff>17453</xdr:rowOff>
    </xdr:to>
    <xdr:cxnSp macro="">
      <xdr:nvCxnSpPr>
        <xdr:cNvPr id="352" name="直線コネクタ 351"/>
        <xdr:cNvCxnSpPr/>
      </xdr:nvCxnSpPr>
      <xdr:spPr>
        <a:xfrm>
          <a:off x="7861300" y="9784116"/>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46462</xdr:rowOff>
    </xdr:from>
    <xdr:ext cx="469744" cy="259045"/>
    <xdr:sp macro="" textlink="">
      <xdr:nvSpPr>
        <xdr:cNvPr id="354" name="テキスト ボックス 353"/>
        <xdr:cNvSpPr txBox="1"/>
      </xdr:nvSpPr>
      <xdr:spPr>
        <a:xfrm>
          <a:off x="8515427" y="91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97463</xdr:rowOff>
    </xdr:from>
    <xdr:to>
      <xdr:col>11</xdr:col>
      <xdr:colOff>307975</xdr:colOff>
      <xdr:row>57</xdr:row>
      <xdr:rowOff>11466</xdr:rowOff>
    </xdr:to>
    <xdr:cxnSp macro="">
      <xdr:nvCxnSpPr>
        <xdr:cNvPr id="355" name="直線コネクタ 354"/>
        <xdr:cNvCxnSpPr/>
      </xdr:nvCxnSpPr>
      <xdr:spPr>
        <a:xfrm>
          <a:off x="6972300" y="9698663"/>
          <a:ext cx="889000" cy="8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95339</xdr:rowOff>
    </xdr:from>
    <xdr:ext cx="469744" cy="259045"/>
    <xdr:sp macro="" textlink="">
      <xdr:nvSpPr>
        <xdr:cNvPr id="357" name="テキスト ボックス 356"/>
        <xdr:cNvSpPr txBox="1"/>
      </xdr:nvSpPr>
      <xdr:spPr>
        <a:xfrm>
          <a:off x="7626427" y="91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109273</xdr:rowOff>
    </xdr:from>
    <xdr:ext cx="469744" cy="259045"/>
    <xdr:sp macro="" textlink="">
      <xdr:nvSpPr>
        <xdr:cNvPr id="359" name="テキスト ボックス 358"/>
        <xdr:cNvSpPr txBox="1"/>
      </xdr:nvSpPr>
      <xdr:spPr>
        <a:xfrm>
          <a:off x="6737427" y="91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84219</xdr:rowOff>
    </xdr:from>
    <xdr:to>
      <xdr:col>15</xdr:col>
      <xdr:colOff>231775</xdr:colOff>
      <xdr:row>57</xdr:row>
      <xdr:rowOff>14369</xdr:rowOff>
    </xdr:to>
    <xdr:sp macro="" textlink="">
      <xdr:nvSpPr>
        <xdr:cNvPr id="365" name="円/楕円 364"/>
        <xdr:cNvSpPr/>
      </xdr:nvSpPr>
      <xdr:spPr>
        <a:xfrm>
          <a:off x="10426700" y="96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107096</xdr:rowOff>
    </xdr:from>
    <xdr:ext cx="469744" cy="259045"/>
    <xdr:sp macro="" textlink="">
      <xdr:nvSpPr>
        <xdr:cNvPr id="366" name="農林水産業費該当値テキスト"/>
        <xdr:cNvSpPr txBox="1"/>
      </xdr:nvSpPr>
      <xdr:spPr>
        <a:xfrm>
          <a:off x="10528300" y="95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105011</xdr:rowOff>
    </xdr:from>
    <xdr:to>
      <xdr:col>14</xdr:col>
      <xdr:colOff>79375</xdr:colOff>
      <xdr:row>57</xdr:row>
      <xdr:rowOff>35161</xdr:rowOff>
    </xdr:to>
    <xdr:sp macro="" textlink="">
      <xdr:nvSpPr>
        <xdr:cNvPr id="367" name="円/楕円 366"/>
        <xdr:cNvSpPr/>
      </xdr:nvSpPr>
      <xdr:spPr>
        <a:xfrm>
          <a:off x="9588500" y="97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26288</xdr:rowOff>
    </xdr:from>
    <xdr:ext cx="469744" cy="259045"/>
    <xdr:sp macro="" textlink="">
      <xdr:nvSpPr>
        <xdr:cNvPr id="368" name="テキスト ボックス 367"/>
        <xdr:cNvSpPr txBox="1"/>
      </xdr:nvSpPr>
      <xdr:spPr>
        <a:xfrm>
          <a:off x="9404427" y="979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138103</xdr:rowOff>
    </xdr:from>
    <xdr:to>
      <xdr:col>12</xdr:col>
      <xdr:colOff>561975</xdr:colOff>
      <xdr:row>57</xdr:row>
      <xdr:rowOff>68253</xdr:rowOff>
    </xdr:to>
    <xdr:sp macro="" textlink="">
      <xdr:nvSpPr>
        <xdr:cNvPr id="369" name="円/楕円 368"/>
        <xdr:cNvSpPr/>
      </xdr:nvSpPr>
      <xdr:spPr>
        <a:xfrm>
          <a:off x="8699500" y="97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59380</xdr:rowOff>
    </xdr:from>
    <xdr:ext cx="469744" cy="259045"/>
    <xdr:sp macro="" textlink="">
      <xdr:nvSpPr>
        <xdr:cNvPr id="370" name="テキスト ボックス 369"/>
        <xdr:cNvSpPr txBox="1"/>
      </xdr:nvSpPr>
      <xdr:spPr>
        <a:xfrm>
          <a:off x="8515427" y="983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132116</xdr:rowOff>
    </xdr:from>
    <xdr:to>
      <xdr:col>11</xdr:col>
      <xdr:colOff>358775</xdr:colOff>
      <xdr:row>57</xdr:row>
      <xdr:rowOff>62266</xdr:rowOff>
    </xdr:to>
    <xdr:sp macro="" textlink="">
      <xdr:nvSpPr>
        <xdr:cNvPr id="371" name="円/楕円 370"/>
        <xdr:cNvSpPr/>
      </xdr:nvSpPr>
      <xdr:spPr>
        <a:xfrm>
          <a:off x="7810500" y="973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53393</xdr:rowOff>
    </xdr:from>
    <xdr:ext cx="469744" cy="259045"/>
    <xdr:sp macro="" textlink="">
      <xdr:nvSpPr>
        <xdr:cNvPr id="372" name="テキスト ボックス 371"/>
        <xdr:cNvSpPr txBox="1"/>
      </xdr:nvSpPr>
      <xdr:spPr>
        <a:xfrm>
          <a:off x="7626427" y="982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46663</xdr:rowOff>
    </xdr:from>
    <xdr:to>
      <xdr:col>10</xdr:col>
      <xdr:colOff>155575</xdr:colOff>
      <xdr:row>56</xdr:row>
      <xdr:rowOff>148263</xdr:rowOff>
    </xdr:to>
    <xdr:sp macro="" textlink="">
      <xdr:nvSpPr>
        <xdr:cNvPr id="373" name="円/楕円 372"/>
        <xdr:cNvSpPr/>
      </xdr:nvSpPr>
      <xdr:spPr>
        <a:xfrm>
          <a:off x="6921500" y="964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139390</xdr:rowOff>
    </xdr:from>
    <xdr:ext cx="469744" cy="259045"/>
    <xdr:sp macro="" textlink="">
      <xdr:nvSpPr>
        <xdr:cNvPr id="374" name="テキスト ボックス 373"/>
        <xdr:cNvSpPr txBox="1"/>
      </xdr:nvSpPr>
      <xdr:spPr>
        <a:xfrm>
          <a:off x="6737427" y="974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8598</xdr:rowOff>
    </xdr:from>
    <xdr:to>
      <xdr:col>15</xdr:col>
      <xdr:colOff>180975</xdr:colOff>
      <xdr:row>76</xdr:row>
      <xdr:rowOff>40317</xdr:rowOff>
    </xdr:to>
    <xdr:cxnSp macro="">
      <xdr:nvCxnSpPr>
        <xdr:cNvPr id="399" name="直線コネクタ 398"/>
        <xdr:cNvCxnSpPr/>
      </xdr:nvCxnSpPr>
      <xdr:spPr>
        <a:xfrm flipV="1">
          <a:off x="9639300" y="13038798"/>
          <a:ext cx="838200" cy="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148010</xdr:rowOff>
    </xdr:from>
    <xdr:ext cx="469744" cy="259045"/>
    <xdr:sp macro="" textlink="">
      <xdr:nvSpPr>
        <xdr:cNvPr id="400" name="商工費平均値テキスト"/>
        <xdr:cNvSpPr txBox="1"/>
      </xdr:nvSpPr>
      <xdr:spPr>
        <a:xfrm>
          <a:off x="10528300" y="1283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22885</xdr:rowOff>
    </xdr:from>
    <xdr:to>
      <xdr:col>14</xdr:col>
      <xdr:colOff>28575</xdr:colOff>
      <xdr:row>76</xdr:row>
      <xdr:rowOff>40317</xdr:rowOff>
    </xdr:to>
    <xdr:cxnSp macro="">
      <xdr:nvCxnSpPr>
        <xdr:cNvPr id="402" name="直線コネクタ 401"/>
        <xdr:cNvCxnSpPr/>
      </xdr:nvCxnSpPr>
      <xdr:spPr>
        <a:xfrm>
          <a:off x="8750300" y="13053085"/>
          <a:ext cx="889000" cy="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73</xdr:row>
      <xdr:rowOff>132618</xdr:rowOff>
    </xdr:from>
    <xdr:ext cx="469744" cy="259045"/>
    <xdr:sp macro="" textlink="">
      <xdr:nvSpPr>
        <xdr:cNvPr id="404" name="テキスト ボックス 403"/>
        <xdr:cNvSpPr txBox="1"/>
      </xdr:nvSpPr>
      <xdr:spPr>
        <a:xfrm>
          <a:off x="9404427" y="126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22885</xdr:rowOff>
    </xdr:from>
    <xdr:to>
      <xdr:col>12</xdr:col>
      <xdr:colOff>511175</xdr:colOff>
      <xdr:row>76</xdr:row>
      <xdr:rowOff>60947</xdr:rowOff>
    </xdr:to>
    <xdr:cxnSp macro="">
      <xdr:nvCxnSpPr>
        <xdr:cNvPr id="405" name="直線コネクタ 404"/>
        <xdr:cNvCxnSpPr/>
      </xdr:nvCxnSpPr>
      <xdr:spPr>
        <a:xfrm flipV="1">
          <a:off x="7861300" y="13053085"/>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115302</xdr:rowOff>
    </xdr:from>
    <xdr:ext cx="469744" cy="259045"/>
    <xdr:sp macro="" textlink="">
      <xdr:nvSpPr>
        <xdr:cNvPr id="407" name="テキスト ボックス 406"/>
        <xdr:cNvSpPr txBox="1"/>
      </xdr:nvSpPr>
      <xdr:spPr>
        <a:xfrm>
          <a:off x="8515427" y="126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939</xdr:rowOff>
    </xdr:from>
    <xdr:to>
      <xdr:col>11</xdr:col>
      <xdr:colOff>307975</xdr:colOff>
      <xdr:row>76</xdr:row>
      <xdr:rowOff>60947</xdr:rowOff>
    </xdr:to>
    <xdr:cxnSp macro="">
      <xdr:nvCxnSpPr>
        <xdr:cNvPr id="408" name="直線コネクタ 407"/>
        <xdr:cNvCxnSpPr/>
      </xdr:nvCxnSpPr>
      <xdr:spPr>
        <a:xfrm>
          <a:off x="6972300" y="13031139"/>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73</xdr:row>
      <xdr:rowOff>131532</xdr:rowOff>
    </xdr:from>
    <xdr:ext cx="469744" cy="259045"/>
    <xdr:sp macro="" textlink="">
      <xdr:nvSpPr>
        <xdr:cNvPr id="410" name="テキスト ボックス 409"/>
        <xdr:cNvSpPr txBox="1"/>
      </xdr:nvSpPr>
      <xdr:spPr>
        <a:xfrm>
          <a:off x="7626427" y="126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140561</xdr:rowOff>
    </xdr:from>
    <xdr:ext cx="469744" cy="259045"/>
    <xdr:sp macro="" textlink="">
      <xdr:nvSpPr>
        <xdr:cNvPr id="412" name="テキスト ボックス 411"/>
        <xdr:cNvSpPr txBox="1"/>
      </xdr:nvSpPr>
      <xdr:spPr>
        <a:xfrm>
          <a:off x="6737427" y="126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129248</xdr:rowOff>
    </xdr:from>
    <xdr:to>
      <xdr:col>15</xdr:col>
      <xdr:colOff>231775</xdr:colOff>
      <xdr:row>76</xdr:row>
      <xdr:rowOff>59398</xdr:rowOff>
    </xdr:to>
    <xdr:sp macro="" textlink="">
      <xdr:nvSpPr>
        <xdr:cNvPr id="418" name="円/楕円 417"/>
        <xdr:cNvSpPr/>
      </xdr:nvSpPr>
      <xdr:spPr>
        <a:xfrm>
          <a:off x="10426700" y="129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107675</xdr:rowOff>
    </xdr:from>
    <xdr:ext cx="469744" cy="259045"/>
    <xdr:sp macro="" textlink="">
      <xdr:nvSpPr>
        <xdr:cNvPr id="419" name="商工費該当値テキスト"/>
        <xdr:cNvSpPr txBox="1"/>
      </xdr:nvSpPr>
      <xdr:spPr>
        <a:xfrm>
          <a:off x="10528300" y="129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160967</xdr:rowOff>
    </xdr:from>
    <xdr:to>
      <xdr:col>14</xdr:col>
      <xdr:colOff>79375</xdr:colOff>
      <xdr:row>76</xdr:row>
      <xdr:rowOff>91117</xdr:rowOff>
    </xdr:to>
    <xdr:sp macro="" textlink="">
      <xdr:nvSpPr>
        <xdr:cNvPr id="420" name="円/楕円 419"/>
        <xdr:cNvSpPr/>
      </xdr:nvSpPr>
      <xdr:spPr>
        <a:xfrm>
          <a:off x="9588500" y="130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82244</xdr:rowOff>
    </xdr:from>
    <xdr:ext cx="469744" cy="259045"/>
    <xdr:sp macro="" textlink="">
      <xdr:nvSpPr>
        <xdr:cNvPr id="421" name="テキスト ボックス 420"/>
        <xdr:cNvSpPr txBox="1"/>
      </xdr:nvSpPr>
      <xdr:spPr>
        <a:xfrm>
          <a:off x="9404427" y="1311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143535</xdr:rowOff>
    </xdr:from>
    <xdr:to>
      <xdr:col>12</xdr:col>
      <xdr:colOff>561975</xdr:colOff>
      <xdr:row>76</xdr:row>
      <xdr:rowOff>73685</xdr:rowOff>
    </xdr:to>
    <xdr:sp macro="" textlink="">
      <xdr:nvSpPr>
        <xdr:cNvPr id="422" name="円/楕円 421"/>
        <xdr:cNvSpPr/>
      </xdr:nvSpPr>
      <xdr:spPr>
        <a:xfrm>
          <a:off x="8699500" y="130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64812</xdr:rowOff>
    </xdr:from>
    <xdr:ext cx="469744" cy="259045"/>
    <xdr:sp macro="" textlink="">
      <xdr:nvSpPr>
        <xdr:cNvPr id="423" name="テキスト ボックス 422"/>
        <xdr:cNvSpPr txBox="1"/>
      </xdr:nvSpPr>
      <xdr:spPr>
        <a:xfrm>
          <a:off x="8515427" y="1309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10147</xdr:rowOff>
    </xdr:from>
    <xdr:to>
      <xdr:col>11</xdr:col>
      <xdr:colOff>358775</xdr:colOff>
      <xdr:row>76</xdr:row>
      <xdr:rowOff>111747</xdr:rowOff>
    </xdr:to>
    <xdr:sp macro="" textlink="">
      <xdr:nvSpPr>
        <xdr:cNvPr id="424" name="円/楕円 423"/>
        <xdr:cNvSpPr/>
      </xdr:nvSpPr>
      <xdr:spPr>
        <a:xfrm>
          <a:off x="7810500" y="130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102874</xdr:rowOff>
    </xdr:from>
    <xdr:ext cx="469744" cy="259045"/>
    <xdr:sp macro="" textlink="">
      <xdr:nvSpPr>
        <xdr:cNvPr id="425" name="テキスト ボックス 424"/>
        <xdr:cNvSpPr txBox="1"/>
      </xdr:nvSpPr>
      <xdr:spPr>
        <a:xfrm>
          <a:off x="7626427" y="1313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121589</xdr:rowOff>
    </xdr:from>
    <xdr:to>
      <xdr:col>10</xdr:col>
      <xdr:colOff>155575</xdr:colOff>
      <xdr:row>76</xdr:row>
      <xdr:rowOff>51739</xdr:rowOff>
    </xdr:to>
    <xdr:sp macro="" textlink="">
      <xdr:nvSpPr>
        <xdr:cNvPr id="426" name="円/楕円 425"/>
        <xdr:cNvSpPr/>
      </xdr:nvSpPr>
      <xdr:spPr>
        <a:xfrm>
          <a:off x="6921500" y="129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42866</xdr:rowOff>
    </xdr:from>
    <xdr:ext cx="469744" cy="259045"/>
    <xdr:sp macro="" textlink="">
      <xdr:nvSpPr>
        <xdr:cNvPr id="427" name="テキスト ボックス 426"/>
        <xdr:cNvSpPr txBox="1"/>
      </xdr:nvSpPr>
      <xdr:spPr>
        <a:xfrm>
          <a:off x="6737427" y="1307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74189</xdr:rowOff>
    </xdr:from>
    <xdr:to>
      <xdr:col>15</xdr:col>
      <xdr:colOff>180975</xdr:colOff>
      <xdr:row>97</xdr:row>
      <xdr:rowOff>98225</xdr:rowOff>
    </xdr:to>
    <xdr:cxnSp macro="">
      <xdr:nvCxnSpPr>
        <xdr:cNvPr id="459" name="直線コネクタ 458"/>
        <xdr:cNvCxnSpPr/>
      </xdr:nvCxnSpPr>
      <xdr:spPr>
        <a:xfrm flipV="1">
          <a:off x="9639300" y="16533389"/>
          <a:ext cx="838200" cy="19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27486</xdr:rowOff>
    </xdr:from>
    <xdr:ext cx="534377" cy="259045"/>
    <xdr:sp macro="" textlink="">
      <xdr:nvSpPr>
        <xdr:cNvPr id="460" name="土木費平均値テキスト"/>
        <xdr:cNvSpPr txBox="1"/>
      </xdr:nvSpPr>
      <xdr:spPr>
        <a:xfrm>
          <a:off x="10528300" y="16486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163116</xdr:rowOff>
    </xdr:from>
    <xdr:to>
      <xdr:col>14</xdr:col>
      <xdr:colOff>28575</xdr:colOff>
      <xdr:row>97</xdr:row>
      <xdr:rowOff>98225</xdr:rowOff>
    </xdr:to>
    <xdr:cxnSp macro="">
      <xdr:nvCxnSpPr>
        <xdr:cNvPr id="462" name="直線コネクタ 461"/>
        <xdr:cNvCxnSpPr/>
      </xdr:nvCxnSpPr>
      <xdr:spPr>
        <a:xfrm>
          <a:off x="8750300" y="16622316"/>
          <a:ext cx="889000" cy="10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55166</xdr:rowOff>
    </xdr:from>
    <xdr:to>
      <xdr:col>14</xdr:col>
      <xdr:colOff>79375</xdr:colOff>
      <xdr:row>95</xdr:row>
      <xdr:rowOff>156766</xdr:rowOff>
    </xdr:to>
    <xdr:sp macro="" textlink="">
      <xdr:nvSpPr>
        <xdr:cNvPr id="463" name="フローチャート : 判断 462"/>
        <xdr:cNvSpPr/>
      </xdr:nvSpPr>
      <xdr:spPr>
        <a:xfrm>
          <a:off x="9588500" y="163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1843</xdr:rowOff>
    </xdr:from>
    <xdr:ext cx="534377" cy="259045"/>
    <xdr:sp macro="" textlink="">
      <xdr:nvSpPr>
        <xdr:cNvPr id="464" name="テキスト ボックス 463"/>
        <xdr:cNvSpPr txBox="1"/>
      </xdr:nvSpPr>
      <xdr:spPr>
        <a:xfrm>
          <a:off x="9372111" y="1611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74484</xdr:rowOff>
    </xdr:from>
    <xdr:to>
      <xdr:col>12</xdr:col>
      <xdr:colOff>511175</xdr:colOff>
      <xdr:row>96</xdr:row>
      <xdr:rowOff>163116</xdr:rowOff>
    </xdr:to>
    <xdr:cxnSp macro="">
      <xdr:nvCxnSpPr>
        <xdr:cNvPr id="465" name="直線コネクタ 464"/>
        <xdr:cNvCxnSpPr/>
      </xdr:nvCxnSpPr>
      <xdr:spPr>
        <a:xfrm>
          <a:off x="7861300" y="16533684"/>
          <a:ext cx="889000" cy="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155814</xdr:rowOff>
    </xdr:from>
    <xdr:to>
      <xdr:col>12</xdr:col>
      <xdr:colOff>561975</xdr:colOff>
      <xdr:row>95</xdr:row>
      <xdr:rowOff>85964</xdr:rowOff>
    </xdr:to>
    <xdr:sp macro="" textlink="">
      <xdr:nvSpPr>
        <xdr:cNvPr id="466" name="フローチャート : 判断 465"/>
        <xdr:cNvSpPr/>
      </xdr:nvSpPr>
      <xdr:spPr>
        <a:xfrm>
          <a:off x="8699500" y="162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102491</xdr:rowOff>
    </xdr:from>
    <xdr:ext cx="534377" cy="259045"/>
    <xdr:sp macro="" textlink="">
      <xdr:nvSpPr>
        <xdr:cNvPr id="467" name="テキスト ボックス 466"/>
        <xdr:cNvSpPr txBox="1"/>
      </xdr:nvSpPr>
      <xdr:spPr>
        <a:xfrm>
          <a:off x="8483111" y="160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58776</xdr:rowOff>
    </xdr:from>
    <xdr:to>
      <xdr:col>11</xdr:col>
      <xdr:colOff>307975</xdr:colOff>
      <xdr:row>96</xdr:row>
      <xdr:rowOff>74484</xdr:rowOff>
    </xdr:to>
    <xdr:cxnSp macro="">
      <xdr:nvCxnSpPr>
        <xdr:cNvPr id="468" name="直線コネクタ 467"/>
        <xdr:cNvCxnSpPr/>
      </xdr:nvCxnSpPr>
      <xdr:spPr>
        <a:xfrm>
          <a:off x="6972300" y="16346526"/>
          <a:ext cx="889000" cy="18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88050</xdr:rowOff>
    </xdr:from>
    <xdr:to>
      <xdr:col>11</xdr:col>
      <xdr:colOff>358775</xdr:colOff>
      <xdr:row>96</xdr:row>
      <xdr:rowOff>18200</xdr:rowOff>
    </xdr:to>
    <xdr:sp macro="" textlink="">
      <xdr:nvSpPr>
        <xdr:cNvPr id="469" name="フローチャート : 判断 468"/>
        <xdr:cNvSpPr/>
      </xdr:nvSpPr>
      <xdr:spPr>
        <a:xfrm>
          <a:off x="7810500" y="163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34727</xdr:rowOff>
    </xdr:from>
    <xdr:ext cx="534377" cy="259045"/>
    <xdr:sp macro="" textlink="">
      <xdr:nvSpPr>
        <xdr:cNvPr id="470" name="テキスト ボックス 469"/>
        <xdr:cNvSpPr txBox="1"/>
      </xdr:nvSpPr>
      <xdr:spPr>
        <a:xfrm>
          <a:off x="7594111" y="161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82564</xdr:rowOff>
    </xdr:from>
    <xdr:to>
      <xdr:col>10</xdr:col>
      <xdr:colOff>155575</xdr:colOff>
      <xdr:row>96</xdr:row>
      <xdr:rowOff>12714</xdr:rowOff>
    </xdr:to>
    <xdr:sp macro="" textlink="">
      <xdr:nvSpPr>
        <xdr:cNvPr id="471" name="フローチャート : 判断 470"/>
        <xdr:cNvSpPr/>
      </xdr:nvSpPr>
      <xdr:spPr>
        <a:xfrm>
          <a:off x="6921500" y="163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3841</xdr:rowOff>
    </xdr:from>
    <xdr:ext cx="534377" cy="259045"/>
    <xdr:sp macro="" textlink="">
      <xdr:nvSpPr>
        <xdr:cNvPr id="472" name="テキスト ボックス 471"/>
        <xdr:cNvSpPr txBox="1"/>
      </xdr:nvSpPr>
      <xdr:spPr>
        <a:xfrm>
          <a:off x="6705111" y="164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23389</xdr:rowOff>
    </xdr:from>
    <xdr:to>
      <xdr:col>15</xdr:col>
      <xdr:colOff>231775</xdr:colOff>
      <xdr:row>96</xdr:row>
      <xdr:rowOff>124989</xdr:rowOff>
    </xdr:to>
    <xdr:sp macro="" textlink="">
      <xdr:nvSpPr>
        <xdr:cNvPr id="478" name="円/楕円 477"/>
        <xdr:cNvSpPr/>
      </xdr:nvSpPr>
      <xdr:spPr>
        <a:xfrm>
          <a:off x="10426700" y="164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46266</xdr:rowOff>
    </xdr:from>
    <xdr:ext cx="534377" cy="259045"/>
    <xdr:sp macro="" textlink="">
      <xdr:nvSpPr>
        <xdr:cNvPr id="479" name="土木費該当値テキスト"/>
        <xdr:cNvSpPr txBox="1"/>
      </xdr:nvSpPr>
      <xdr:spPr>
        <a:xfrm>
          <a:off x="10528300" y="1633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36,506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47425</xdr:rowOff>
    </xdr:from>
    <xdr:to>
      <xdr:col>14</xdr:col>
      <xdr:colOff>79375</xdr:colOff>
      <xdr:row>97</xdr:row>
      <xdr:rowOff>149025</xdr:rowOff>
    </xdr:to>
    <xdr:sp macro="" textlink="">
      <xdr:nvSpPr>
        <xdr:cNvPr id="480" name="円/楕円 479"/>
        <xdr:cNvSpPr/>
      </xdr:nvSpPr>
      <xdr:spPr>
        <a:xfrm>
          <a:off x="9588500" y="1667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140152</xdr:rowOff>
    </xdr:from>
    <xdr:ext cx="534377" cy="259045"/>
    <xdr:sp macro="" textlink="">
      <xdr:nvSpPr>
        <xdr:cNvPr id="481" name="テキスト ボックス 480"/>
        <xdr:cNvSpPr txBox="1"/>
      </xdr:nvSpPr>
      <xdr:spPr>
        <a:xfrm>
          <a:off x="9372111" y="1677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112316</xdr:rowOff>
    </xdr:from>
    <xdr:to>
      <xdr:col>12</xdr:col>
      <xdr:colOff>561975</xdr:colOff>
      <xdr:row>97</xdr:row>
      <xdr:rowOff>42466</xdr:rowOff>
    </xdr:to>
    <xdr:sp macro="" textlink="">
      <xdr:nvSpPr>
        <xdr:cNvPr id="482" name="円/楕円 481"/>
        <xdr:cNvSpPr/>
      </xdr:nvSpPr>
      <xdr:spPr>
        <a:xfrm>
          <a:off x="8699500" y="1657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33593</xdr:rowOff>
    </xdr:from>
    <xdr:ext cx="534377" cy="259045"/>
    <xdr:sp macro="" textlink="">
      <xdr:nvSpPr>
        <xdr:cNvPr id="483" name="テキスト ボックス 482"/>
        <xdr:cNvSpPr txBox="1"/>
      </xdr:nvSpPr>
      <xdr:spPr>
        <a:xfrm>
          <a:off x="8483111" y="1666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23684</xdr:rowOff>
    </xdr:from>
    <xdr:to>
      <xdr:col>11</xdr:col>
      <xdr:colOff>358775</xdr:colOff>
      <xdr:row>96</xdr:row>
      <xdr:rowOff>125284</xdr:rowOff>
    </xdr:to>
    <xdr:sp macro="" textlink="">
      <xdr:nvSpPr>
        <xdr:cNvPr id="484" name="円/楕円 483"/>
        <xdr:cNvSpPr/>
      </xdr:nvSpPr>
      <xdr:spPr>
        <a:xfrm>
          <a:off x="7810500" y="164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116411</xdr:rowOff>
    </xdr:from>
    <xdr:ext cx="534377" cy="259045"/>
    <xdr:sp macro="" textlink="">
      <xdr:nvSpPr>
        <xdr:cNvPr id="485" name="テキスト ボックス 484"/>
        <xdr:cNvSpPr txBox="1"/>
      </xdr:nvSpPr>
      <xdr:spPr>
        <a:xfrm>
          <a:off x="7594111" y="1657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7976</xdr:rowOff>
    </xdr:from>
    <xdr:to>
      <xdr:col>10</xdr:col>
      <xdr:colOff>155575</xdr:colOff>
      <xdr:row>95</xdr:row>
      <xdr:rowOff>109576</xdr:rowOff>
    </xdr:to>
    <xdr:sp macro="" textlink="">
      <xdr:nvSpPr>
        <xdr:cNvPr id="486" name="円/楕円 485"/>
        <xdr:cNvSpPr/>
      </xdr:nvSpPr>
      <xdr:spPr>
        <a:xfrm>
          <a:off x="6921500" y="1629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126103</xdr:rowOff>
    </xdr:from>
    <xdr:ext cx="534377" cy="259045"/>
    <xdr:sp macro="" textlink="">
      <xdr:nvSpPr>
        <xdr:cNvPr id="487" name="テキスト ボックス 486"/>
        <xdr:cNvSpPr txBox="1"/>
      </xdr:nvSpPr>
      <xdr:spPr>
        <a:xfrm>
          <a:off x="6705111" y="1607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71074</xdr:rowOff>
    </xdr:from>
    <xdr:to>
      <xdr:col>23</xdr:col>
      <xdr:colOff>517525</xdr:colOff>
      <xdr:row>38</xdr:row>
      <xdr:rowOff>39665</xdr:rowOff>
    </xdr:to>
    <xdr:cxnSp macro="">
      <xdr:nvCxnSpPr>
        <xdr:cNvPr id="515" name="直線コネクタ 514"/>
        <xdr:cNvCxnSpPr/>
      </xdr:nvCxnSpPr>
      <xdr:spPr>
        <a:xfrm>
          <a:off x="15481300" y="6414724"/>
          <a:ext cx="838200" cy="14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6"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71074</xdr:rowOff>
    </xdr:from>
    <xdr:to>
      <xdr:col>22</xdr:col>
      <xdr:colOff>365125</xdr:colOff>
      <xdr:row>38</xdr:row>
      <xdr:rowOff>69245</xdr:rowOff>
    </xdr:to>
    <xdr:cxnSp macro="">
      <xdr:nvCxnSpPr>
        <xdr:cNvPr id="518" name="直線コネクタ 517"/>
        <xdr:cNvCxnSpPr/>
      </xdr:nvCxnSpPr>
      <xdr:spPr>
        <a:xfrm flipV="1">
          <a:off x="14592300" y="6414724"/>
          <a:ext cx="889000" cy="16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9" name="フローチャート : 判断 518"/>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137873</xdr:rowOff>
    </xdr:from>
    <xdr:ext cx="534377" cy="259045"/>
    <xdr:sp macro="" textlink="">
      <xdr:nvSpPr>
        <xdr:cNvPr id="520" name="テキスト ボックス 519"/>
        <xdr:cNvSpPr txBox="1"/>
      </xdr:nvSpPr>
      <xdr:spPr>
        <a:xfrm>
          <a:off x="15214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67874</xdr:rowOff>
    </xdr:from>
    <xdr:to>
      <xdr:col>21</xdr:col>
      <xdr:colOff>161925</xdr:colOff>
      <xdr:row>38</xdr:row>
      <xdr:rowOff>69245</xdr:rowOff>
    </xdr:to>
    <xdr:cxnSp macro="">
      <xdr:nvCxnSpPr>
        <xdr:cNvPr id="521" name="直線コネクタ 520"/>
        <xdr:cNvCxnSpPr/>
      </xdr:nvCxnSpPr>
      <xdr:spPr>
        <a:xfrm>
          <a:off x="13703300" y="658297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2" name="フローチャート : 判断 521"/>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23" name="テキスト ボックス 522"/>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67874</xdr:rowOff>
    </xdr:from>
    <xdr:to>
      <xdr:col>19</xdr:col>
      <xdr:colOff>644525</xdr:colOff>
      <xdr:row>38</xdr:row>
      <xdr:rowOff>82550</xdr:rowOff>
    </xdr:to>
    <xdr:cxnSp macro="">
      <xdr:nvCxnSpPr>
        <xdr:cNvPr id="524" name="直線コネクタ 523"/>
        <xdr:cNvCxnSpPr/>
      </xdr:nvCxnSpPr>
      <xdr:spPr>
        <a:xfrm flipV="1">
          <a:off x="12814300" y="6582974"/>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5" name="フローチャート : 判断 524"/>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49430</xdr:rowOff>
    </xdr:from>
    <xdr:ext cx="534377" cy="259045"/>
    <xdr:sp macro="" textlink="">
      <xdr:nvSpPr>
        <xdr:cNvPr id="526" name="テキスト ボックス 525"/>
        <xdr:cNvSpPr txBox="1"/>
      </xdr:nvSpPr>
      <xdr:spPr>
        <a:xfrm>
          <a:off x="13436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7" name="フローチャート : 判断 526"/>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75719</xdr:rowOff>
    </xdr:from>
    <xdr:ext cx="534377" cy="259045"/>
    <xdr:sp macro="" textlink="">
      <xdr:nvSpPr>
        <xdr:cNvPr id="528" name="テキスト ボックス 527"/>
        <xdr:cNvSpPr txBox="1"/>
      </xdr:nvSpPr>
      <xdr:spPr>
        <a:xfrm>
          <a:off x="12547111" y="62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160315</xdr:rowOff>
    </xdr:from>
    <xdr:to>
      <xdr:col>23</xdr:col>
      <xdr:colOff>568325</xdr:colOff>
      <xdr:row>38</xdr:row>
      <xdr:rowOff>90465</xdr:rowOff>
    </xdr:to>
    <xdr:sp macro="" textlink="">
      <xdr:nvSpPr>
        <xdr:cNvPr id="534" name="円/楕円 533"/>
        <xdr:cNvSpPr/>
      </xdr:nvSpPr>
      <xdr:spPr>
        <a:xfrm>
          <a:off x="16268700" y="65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138742</xdr:rowOff>
    </xdr:from>
    <xdr:ext cx="534377" cy="259045"/>
    <xdr:sp macro="" textlink="">
      <xdr:nvSpPr>
        <xdr:cNvPr id="535" name="消防費該当値テキスト"/>
        <xdr:cNvSpPr txBox="1"/>
      </xdr:nvSpPr>
      <xdr:spPr>
        <a:xfrm>
          <a:off x="16370300" y="648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12,188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20274</xdr:rowOff>
    </xdr:from>
    <xdr:to>
      <xdr:col>22</xdr:col>
      <xdr:colOff>415925</xdr:colOff>
      <xdr:row>37</xdr:row>
      <xdr:rowOff>121874</xdr:rowOff>
    </xdr:to>
    <xdr:sp macro="" textlink="">
      <xdr:nvSpPr>
        <xdr:cNvPr id="536" name="円/楕円 535"/>
        <xdr:cNvSpPr/>
      </xdr:nvSpPr>
      <xdr:spPr>
        <a:xfrm>
          <a:off x="15430500" y="63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138401</xdr:rowOff>
    </xdr:from>
    <xdr:ext cx="534377" cy="259045"/>
    <xdr:sp macro="" textlink="">
      <xdr:nvSpPr>
        <xdr:cNvPr id="537" name="テキスト ボックス 536"/>
        <xdr:cNvSpPr txBox="1"/>
      </xdr:nvSpPr>
      <xdr:spPr>
        <a:xfrm>
          <a:off x="15214111" y="613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18445</xdr:rowOff>
    </xdr:from>
    <xdr:to>
      <xdr:col>21</xdr:col>
      <xdr:colOff>212725</xdr:colOff>
      <xdr:row>38</xdr:row>
      <xdr:rowOff>120045</xdr:rowOff>
    </xdr:to>
    <xdr:sp macro="" textlink="">
      <xdr:nvSpPr>
        <xdr:cNvPr id="538" name="円/楕円 537"/>
        <xdr:cNvSpPr/>
      </xdr:nvSpPr>
      <xdr:spPr>
        <a:xfrm>
          <a:off x="14541500" y="65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111172</xdr:rowOff>
    </xdr:from>
    <xdr:ext cx="534377" cy="259045"/>
    <xdr:sp macro="" textlink="">
      <xdr:nvSpPr>
        <xdr:cNvPr id="539" name="テキスト ボックス 538"/>
        <xdr:cNvSpPr txBox="1"/>
      </xdr:nvSpPr>
      <xdr:spPr>
        <a:xfrm>
          <a:off x="14325111" y="662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17074</xdr:rowOff>
    </xdr:from>
    <xdr:to>
      <xdr:col>20</xdr:col>
      <xdr:colOff>9525</xdr:colOff>
      <xdr:row>38</xdr:row>
      <xdr:rowOff>118674</xdr:rowOff>
    </xdr:to>
    <xdr:sp macro="" textlink="">
      <xdr:nvSpPr>
        <xdr:cNvPr id="540" name="円/楕円 539"/>
        <xdr:cNvSpPr/>
      </xdr:nvSpPr>
      <xdr:spPr>
        <a:xfrm>
          <a:off x="13652500" y="653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109801</xdr:rowOff>
    </xdr:from>
    <xdr:ext cx="534377" cy="259045"/>
    <xdr:sp macro="" textlink="">
      <xdr:nvSpPr>
        <xdr:cNvPr id="541" name="テキスト ボックス 540"/>
        <xdr:cNvSpPr txBox="1"/>
      </xdr:nvSpPr>
      <xdr:spPr>
        <a:xfrm>
          <a:off x="13436111" y="66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31750</xdr:rowOff>
    </xdr:from>
    <xdr:to>
      <xdr:col>18</xdr:col>
      <xdr:colOff>492125</xdr:colOff>
      <xdr:row>38</xdr:row>
      <xdr:rowOff>133350</xdr:rowOff>
    </xdr:to>
    <xdr:sp macro="" textlink="">
      <xdr:nvSpPr>
        <xdr:cNvPr id="542" name="円/楕円 541"/>
        <xdr:cNvSpPr/>
      </xdr:nvSpPr>
      <xdr:spPr>
        <a:xfrm>
          <a:off x="12763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124477</xdr:rowOff>
    </xdr:from>
    <xdr:ext cx="534377" cy="259045"/>
    <xdr:sp macro="" textlink="">
      <xdr:nvSpPr>
        <xdr:cNvPr id="543" name="テキスト ボックス 542"/>
        <xdr:cNvSpPr txBox="1"/>
      </xdr:nvSpPr>
      <xdr:spPr>
        <a:xfrm>
          <a:off x="12547111" y="663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144775</xdr:rowOff>
    </xdr:from>
    <xdr:to>
      <xdr:col>23</xdr:col>
      <xdr:colOff>517525</xdr:colOff>
      <xdr:row>57</xdr:row>
      <xdr:rowOff>150970</xdr:rowOff>
    </xdr:to>
    <xdr:cxnSp macro="">
      <xdr:nvCxnSpPr>
        <xdr:cNvPr id="571" name="直線コネクタ 570"/>
        <xdr:cNvCxnSpPr/>
      </xdr:nvCxnSpPr>
      <xdr:spPr>
        <a:xfrm flipV="1">
          <a:off x="15481300" y="9917425"/>
          <a:ext cx="8382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122567</xdr:rowOff>
    </xdr:from>
    <xdr:ext cx="534377" cy="259045"/>
    <xdr:sp macro="" textlink="">
      <xdr:nvSpPr>
        <xdr:cNvPr id="572" name="教育費平均値テキスト"/>
        <xdr:cNvSpPr txBox="1"/>
      </xdr:nvSpPr>
      <xdr:spPr>
        <a:xfrm>
          <a:off x="16370300" y="938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150970</xdr:rowOff>
    </xdr:from>
    <xdr:to>
      <xdr:col>22</xdr:col>
      <xdr:colOff>365125</xdr:colOff>
      <xdr:row>57</xdr:row>
      <xdr:rowOff>154422</xdr:rowOff>
    </xdr:to>
    <xdr:cxnSp macro="">
      <xdr:nvCxnSpPr>
        <xdr:cNvPr id="574" name="直線コネクタ 573"/>
        <xdr:cNvCxnSpPr/>
      </xdr:nvCxnSpPr>
      <xdr:spPr>
        <a:xfrm flipV="1">
          <a:off x="14592300" y="9923620"/>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5" name="フローチャート : 判断 574"/>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6" name="テキスト ボックス 575"/>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154422</xdr:rowOff>
    </xdr:from>
    <xdr:to>
      <xdr:col>21</xdr:col>
      <xdr:colOff>161925</xdr:colOff>
      <xdr:row>58</xdr:row>
      <xdr:rowOff>98712</xdr:rowOff>
    </xdr:to>
    <xdr:cxnSp macro="">
      <xdr:nvCxnSpPr>
        <xdr:cNvPr id="577" name="直線コネクタ 576"/>
        <xdr:cNvCxnSpPr/>
      </xdr:nvCxnSpPr>
      <xdr:spPr>
        <a:xfrm flipV="1">
          <a:off x="13703300" y="9927072"/>
          <a:ext cx="889000" cy="1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8" name="フローチャート : 判断 577"/>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9" name="テキスト ボックス 578"/>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95969</xdr:rowOff>
    </xdr:from>
    <xdr:to>
      <xdr:col>19</xdr:col>
      <xdr:colOff>644525</xdr:colOff>
      <xdr:row>58</xdr:row>
      <xdr:rowOff>98712</xdr:rowOff>
    </xdr:to>
    <xdr:cxnSp macro="">
      <xdr:nvCxnSpPr>
        <xdr:cNvPr id="580" name="直線コネクタ 579"/>
        <xdr:cNvCxnSpPr/>
      </xdr:nvCxnSpPr>
      <xdr:spPr>
        <a:xfrm>
          <a:off x="12814300" y="1004006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1" name="フローチャート : 判断 580"/>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82" name="テキスト ボックス 581"/>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3" name="フローチャート : 判断 582"/>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4" name="テキスト ボックス 583"/>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93975</xdr:rowOff>
    </xdr:from>
    <xdr:to>
      <xdr:col>23</xdr:col>
      <xdr:colOff>568325</xdr:colOff>
      <xdr:row>58</xdr:row>
      <xdr:rowOff>24125</xdr:rowOff>
    </xdr:to>
    <xdr:sp macro="" textlink="">
      <xdr:nvSpPr>
        <xdr:cNvPr id="590" name="円/楕円 589"/>
        <xdr:cNvSpPr/>
      </xdr:nvSpPr>
      <xdr:spPr>
        <a:xfrm>
          <a:off x="16268700" y="986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8902</xdr:rowOff>
    </xdr:from>
    <xdr:ext cx="534377" cy="259045"/>
    <xdr:sp macro="" textlink="">
      <xdr:nvSpPr>
        <xdr:cNvPr id="591" name="教育費該当値テキスト"/>
        <xdr:cNvSpPr txBox="1"/>
      </xdr:nvSpPr>
      <xdr:spPr>
        <a:xfrm>
          <a:off x="16370300" y="978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27,278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100170</xdr:rowOff>
    </xdr:from>
    <xdr:to>
      <xdr:col>22</xdr:col>
      <xdr:colOff>415925</xdr:colOff>
      <xdr:row>58</xdr:row>
      <xdr:rowOff>30320</xdr:rowOff>
    </xdr:to>
    <xdr:sp macro="" textlink="">
      <xdr:nvSpPr>
        <xdr:cNvPr id="592" name="円/楕円 591"/>
        <xdr:cNvSpPr/>
      </xdr:nvSpPr>
      <xdr:spPr>
        <a:xfrm>
          <a:off x="15430500" y="98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21447</xdr:rowOff>
    </xdr:from>
    <xdr:ext cx="534377" cy="259045"/>
    <xdr:sp macro="" textlink="">
      <xdr:nvSpPr>
        <xdr:cNvPr id="593" name="テキスト ボックス 592"/>
        <xdr:cNvSpPr txBox="1"/>
      </xdr:nvSpPr>
      <xdr:spPr>
        <a:xfrm>
          <a:off x="15214111" y="996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103622</xdr:rowOff>
    </xdr:from>
    <xdr:to>
      <xdr:col>21</xdr:col>
      <xdr:colOff>212725</xdr:colOff>
      <xdr:row>58</xdr:row>
      <xdr:rowOff>33772</xdr:rowOff>
    </xdr:to>
    <xdr:sp macro="" textlink="">
      <xdr:nvSpPr>
        <xdr:cNvPr id="594" name="円/楕円 593"/>
        <xdr:cNvSpPr/>
      </xdr:nvSpPr>
      <xdr:spPr>
        <a:xfrm>
          <a:off x="14541500" y="98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24899</xdr:rowOff>
    </xdr:from>
    <xdr:ext cx="534377" cy="259045"/>
    <xdr:sp macro="" textlink="">
      <xdr:nvSpPr>
        <xdr:cNvPr id="595" name="テキスト ボックス 594"/>
        <xdr:cNvSpPr txBox="1"/>
      </xdr:nvSpPr>
      <xdr:spPr>
        <a:xfrm>
          <a:off x="14325111" y="99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47912</xdr:rowOff>
    </xdr:from>
    <xdr:to>
      <xdr:col>20</xdr:col>
      <xdr:colOff>9525</xdr:colOff>
      <xdr:row>58</xdr:row>
      <xdr:rowOff>149512</xdr:rowOff>
    </xdr:to>
    <xdr:sp macro="" textlink="">
      <xdr:nvSpPr>
        <xdr:cNvPr id="596" name="円/楕円 595"/>
        <xdr:cNvSpPr/>
      </xdr:nvSpPr>
      <xdr:spPr>
        <a:xfrm>
          <a:off x="13652500" y="999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140639</xdr:rowOff>
    </xdr:from>
    <xdr:ext cx="534377" cy="259045"/>
    <xdr:sp macro="" textlink="">
      <xdr:nvSpPr>
        <xdr:cNvPr id="597" name="テキスト ボックス 596"/>
        <xdr:cNvSpPr txBox="1"/>
      </xdr:nvSpPr>
      <xdr:spPr>
        <a:xfrm>
          <a:off x="13436111" y="1008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45169</xdr:rowOff>
    </xdr:from>
    <xdr:to>
      <xdr:col>18</xdr:col>
      <xdr:colOff>492125</xdr:colOff>
      <xdr:row>58</xdr:row>
      <xdr:rowOff>146769</xdr:rowOff>
    </xdr:to>
    <xdr:sp macro="" textlink="">
      <xdr:nvSpPr>
        <xdr:cNvPr id="598" name="円/楕円 597"/>
        <xdr:cNvSpPr/>
      </xdr:nvSpPr>
      <xdr:spPr>
        <a:xfrm>
          <a:off x="12763500" y="99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137896</xdr:rowOff>
    </xdr:from>
    <xdr:ext cx="534377" cy="259045"/>
    <xdr:sp macro="" textlink="">
      <xdr:nvSpPr>
        <xdr:cNvPr id="599" name="テキスト ボックス 598"/>
        <xdr:cNvSpPr txBox="1"/>
      </xdr:nvSpPr>
      <xdr:spPr>
        <a:xfrm>
          <a:off x="12547111" y="1008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28448</xdr:rowOff>
    </xdr:from>
    <xdr:to>
      <xdr:col>23</xdr:col>
      <xdr:colOff>517525</xdr:colOff>
      <xdr:row>79</xdr:row>
      <xdr:rowOff>44450</xdr:rowOff>
    </xdr:to>
    <xdr:cxnSp macro="">
      <xdr:nvCxnSpPr>
        <xdr:cNvPr id="628" name="直線コネクタ 627"/>
        <xdr:cNvCxnSpPr/>
      </xdr:nvCxnSpPr>
      <xdr:spPr>
        <a:xfrm>
          <a:off x="15481300" y="1357299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9"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151892</xdr:rowOff>
    </xdr:from>
    <xdr:to>
      <xdr:col>22</xdr:col>
      <xdr:colOff>365125</xdr:colOff>
      <xdr:row>79</xdr:row>
      <xdr:rowOff>28448</xdr:rowOff>
    </xdr:to>
    <xdr:cxnSp macro="">
      <xdr:nvCxnSpPr>
        <xdr:cNvPr id="631" name="直線コネクタ 630"/>
        <xdr:cNvCxnSpPr/>
      </xdr:nvCxnSpPr>
      <xdr:spPr>
        <a:xfrm>
          <a:off x="14592300" y="135249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32" name="フローチャート : 判断 631"/>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152353</xdr:rowOff>
    </xdr:from>
    <xdr:ext cx="378565" cy="259045"/>
    <xdr:sp macro="" textlink="">
      <xdr:nvSpPr>
        <xdr:cNvPr id="633" name="テキスト ボックス 632"/>
        <xdr:cNvSpPr txBox="1"/>
      </xdr:nvSpPr>
      <xdr:spPr>
        <a:xfrm>
          <a:off x="15292017" y="131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151892</xdr:rowOff>
    </xdr:from>
    <xdr:to>
      <xdr:col>21</xdr:col>
      <xdr:colOff>161925</xdr:colOff>
      <xdr:row>79</xdr:row>
      <xdr:rowOff>2730</xdr:rowOff>
    </xdr:to>
    <xdr:cxnSp macro="">
      <xdr:nvCxnSpPr>
        <xdr:cNvPr id="634" name="直線コネクタ 633"/>
        <xdr:cNvCxnSpPr/>
      </xdr:nvCxnSpPr>
      <xdr:spPr>
        <a:xfrm flipV="1">
          <a:off x="13703300" y="13524992"/>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5" name="フローチャート : 判断 634"/>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148734</xdr:rowOff>
    </xdr:from>
    <xdr:ext cx="378565" cy="259045"/>
    <xdr:sp macro="" textlink="">
      <xdr:nvSpPr>
        <xdr:cNvPr id="636" name="テキスト ボックス 635"/>
        <xdr:cNvSpPr txBox="1"/>
      </xdr:nvSpPr>
      <xdr:spPr>
        <a:xfrm>
          <a:off x="14403017" y="1317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170751</xdr:rowOff>
    </xdr:from>
    <xdr:to>
      <xdr:col>19</xdr:col>
      <xdr:colOff>644525</xdr:colOff>
      <xdr:row>79</xdr:row>
      <xdr:rowOff>2730</xdr:rowOff>
    </xdr:to>
    <xdr:cxnSp macro="">
      <xdr:nvCxnSpPr>
        <xdr:cNvPr id="637" name="直線コネクタ 636"/>
        <xdr:cNvCxnSpPr/>
      </xdr:nvCxnSpPr>
      <xdr:spPr>
        <a:xfrm>
          <a:off x="12814300" y="1354385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8" name="フローチャート : 判断 637"/>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53484</xdr:rowOff>
    </xdr:from>
    <xdr:ext cx="469744" cy="259045"/>
    <xdr:sp macro="" textlink="">
      <xdr:nvSpPr>
        <xdr:cNvPr id="639" name="テキスト ボックス 638"/>
        <xdr:cNvSpPr txBox="1"/>
      </xdr:nvSpPr>
      <xdr:spPr>
        <a:xfrm>
          <a:off x="13468427"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40" name="フローチャート : 判断 639"/>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41673</xdr:rowOff>
    </xdr:from>
    <xdr:ext cx="469744" cy="259045"/>
    <xdr:sp macro="" textlink="">
      <xdr:nvSpPr>
        <xdr:cNvPr id="641" name="テキスト ボックス 640"/>
        <xdr:cNvSpPr txBox="1"/>
      </xdr:nvSpPr>
      <xdr:spPr>
        <a:xfrm>
          <a:off x="12579427" y="130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7" name="円/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149098</xdr:rowOff>
    </xdr:from>
    <xdr:to>
      <xdr:col>22</xdr:col>
      <xdr:colOff>415925</xdr:colOff>
      <xdr:row>79</xdr:row>
      <xdr:rowOff>79248</xdr:rowOff>
    </xdr:to>
    <xdr:sp macro="" textlink="">
      <xdr:nvSpPr>
        <xdr:cNvPr id="649" name="円/楕円 648"/>
        <xdr:cNvSpPr/>
      </xdr:nvSpPr>
      <xdr:spPr>
        <a:xfrm>
          <a:off x="15430500" y="135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70375</xdr:rowOff>
    </xdr:from>
    <xdr:ext cx="313932" cy="259045"/>
    <xdr:sp macro="" textlink="">
      <xdr:nvSpPr>
        <xdr:cNvPr id="650" name="テキスト ボックス 649"/>
        <xdr:cNvSpPr txBox="1"/>
      </xdr:nvSpPr>
      <xdr:spPr>
        <a:xfrm>
          <a:off x="15324333" y="13614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101092</xdr:rowOff>
    </xdr:from>
    <xdr:to>
      <xdr:col>21</xdr:col>
      <xdr:colOff>212725</xdr:colOff>
      <xdr:row>79</xdr:row>
      <xdr:rowOff>31242</xdr:rowOff>
    </xdr:to>
    <xdr:sp macro="" textlink="">
      <xdr:nvSpPr>
        <xdr:cNvPr id="651" name="円/楕円 650"/>
        <xdr:cNvSpPr/>
      </xdr:nvSpPr>
      <xdr:spPr>
        <a:xfrm>
          <a:off x="14541500" y="134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22369</xdr:rowOff>
    </xdr:from>
    <xdr:ext cx="378565" cy="259045"/>
    <xdr:sp macro="" textlink="">
      <xdr:nvSpPr>
        <xdr:cNvPr id="652" name="テキスト ボックス 651"/>
        <xdr:cNvSpPr txBox="1"/>
      </xdr:nvSpPr>
      <xdr:spPr>
        <a:xfrm>
          <a:off x="14403017"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123380</xdr:rowOff>
    </xdr:from>
    <xdr:to>
      <xdr:col>20</xdr:col>
      <xdr:colOff>9525</xdr:colOff>
      <xdr:row>79</xdr:row>
      <xdr:rowOff>53530</xdr:rowOff>
    </xdr:to>
    <xdr:sp macro="" textlink="">
      <xdr:nvSpPr>
        <xdr:cNvPr id="653" name="円/楕円 652"/>
        <xdr:cNvSpPr/>
      </xdr:nvSpPr>
      <xdr:spPr>
        <a:xfrm>
          <a:off x="13652500" y="134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44657</xdr:rowOff>
    </xdr:from>
    <xdr:ext cx="378565" cy="259045"/>
    <xdr:sp macro="" textlink="">
      <xdr:nvSpPr>
        <xdr:cNvPr id="654" name="テキスト ボックス 653"/>
        <xdr:cNvSpPr txBox="1"/>
      </xdr:nvSpPr>
      <xdr:spPr>
        <a:xfrm>
          <a:off x="13514017" y="1358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119951</xdr:rowOff>
    </xdr:from>
    <xdr:to>
      <xdr:col>18</xdr:col>
      <xdr:colOff>492125</xdr:colOff>
      <xdr:row>79</xdr:row>
      <xdr:rowOff>50101</xdr:rowOff>
    </xdr:to>
    <xdr:sp macro="" textlink="">
      <xdr:nvSpPr>
        <xdr:cNvPr id="655" name="円/楕円 654"/>
        <xdr:cNvSpPr/>
      </xdr:nvSpPr>
      <xdr:spPr>
        <a:xfrm>
          <a:off x="12763500" y="134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41228</xdr:rowOff>
    </xdr:from>
    <xdr:ext cx="378565" cy="259045"/>
    <xdr:sp macro="" textlink="">
      <xdr:nvSpPr>
        <xdr:cNvPr id="656" name="テキスト ボックス 655"/>
        <xdr:cNvSpPr txBox="1"/>
      </xdr:nvSpPr>
      <xdr:spPr>
        <a:xfrm>
          <a:off x="12625017" y="1358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5789</xdr:rowOff>
    </xdr:from>
    <xdr:to>
      <xdr:col>23</xdr:col>
      <xdr:colOff>517525</xdr:colOff>
      <xdr:row>97</xdr:row>
      <xdr:rowOff>10606</xdr:rowOff>
    </xdr:to>
    <xdr:cxnSp macro="">
      <xdr:nvCxnSpPr>
        <xdr:cNvPr id="687" name="直線コネクタ 686"/>
        <xdr:cNvCxnSpPr/>
      </xdr:nvCxnSpPr>
      <xdr:spPr>
        <a:xfrm>
          <a:off x="15481300" y="16636439"/>
          <a:ext cx="8382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55770</xdr:rowOff>
    </xdr:from>
    <xdr:ext cx="534377" cy="259045"/>
    <xdr:sp macro="" textlink="">
      <xdr:nvSpPr>
        <xdr:cNvPr id="688" name="公債費平均値テキスト"/>
        <xdr:cNvSpPr txBox="1"/>
      </xdr:nvSpPr>
      <xdr:spPr>
        <a:xfrm>
          <a:off x="16370300" y="1634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679</xdr:rowOff>
    </xdr:from>
    <xdr:to>
      <xdr:col>22</xdr:col>
      <xdr:colOff>365125</xdr:colOff>
      <xdr:row>97</xdr:row>
      <xdr:rowOff>5789</xdr:rowOff>
    </xdr:to>
    <xdr:cxnSp macro="">
      <xdr:nvCxnSpPr>
        <xdr:cNvPr id="690" name="直線コネクタ 689"/>
        <xdr:cNvCxnSpPr/>
      </xdr:nvCxnSpPr>
      <xdr:spPr>
        <a:xfrm>
          <a:off x="14592300" y="16631329"/>
          <a:ext cx="8890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1" name="フローチャート : 判断 690"/>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51171</xdr:rowOff>
    </xdr:from>
    <xdr:ext cx="534377" cy="259045"/>
    <xdr:sp macro="" textlink="">
      <xdr:nvSpPr>
        <xdr:cNvPr id="692" name="テキスト ボックス 691"/>
        <xdr:cNvSpPr txBox="1"/>
      </xdr:nvSpPr>
      <xdr:spPr>
        <a:xfrm>
          <a:off x="15214111" y="161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679</xdr:rowOff>
    </xdr:from>
    <xdr:to>
      <xdr:col>21</xdr:col>
      <xdr:colOff>161925</xdr:colOff>
      <xdr:row>97</xdr:row>
      <xdr:rowOff>17676</xdr:rowOff>
    </xdr:to>
    <xdr:cxnSp macro="">
      <xdr:nvCxnSpPr>
        <xdr:cNvPr id="693" name="直線コネクタ 692"/>
        <xdr:cNvCxnSpPr/>
      </xdr:nvCxnSpPr>
      <xdr:spPr>
        <a:xfrm flipV="1">
          <a:off x="13703300" y="16631329"/>
          <a:ext cx="889000" cy="1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4" name="フローチャート : 判断 693"/>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42271</xdr:rowOff>
    </xdr:from>
    <xdr:ext cx="534377" cy="259045"/>
    <xdr:sp macro="" textlink="">
      <xdr:nvSpPr>
        <xdr:cNvPr id="695" name="テキスト ボックス 694"/>
        <xdr:cNvSpPr txBox="1"/>
      </xdr:nvSpPr>
      <xdr:spPr>
        <a:xfrm>
          <a:off x="14325111" y="161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7308</xdr:rowOff>
    </xdr:from>
    <xdr:to>
      <xdr:col>19</xdr:col>
      <xdr:colOff>644525</xdr:colOff>
      <xdr:row>97</xdr:row>
      <xdr:rowOff>17676</xdr:rowOff>
    </xdr:to>
    <xdr:cxnSp macro="">
      <xdr:nvCxnSpPr>
        <xdr:cNvPr id="696" name="直線コネクタ 695"/>
        <xdr:cNvCxnSpPr/>
      </xdr:nvCxnSpPr>
      <xdr:spPr>
        <a:xfrm>
          <a:off x="12814300" y="16637958"/>
          <a:ext cx="889000" cy="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7" name="フローチャート : 判断 696"/>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45783</xdr:rowOff>
    </xdr:from>
    <xdr:ext cx="534377" cy="259045"/>
    <xdr:sp macro="" textlink="">
      <xdr:nvSpPr>
        <xdr:cNvPr id="698" name="テキスト ボックス 697"/>
        <xdr:cNvSpPr txBox="1"/>
      </xdr:nvSpPr>
      <xdr:spPr>
        <a:xfrm>
          <a:off x="13436111" y="161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9" name="フローチャート : 判断 698"/>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28098</xdr:rowOff>
    </xdr:from>
    <xdr:ext cx="534377" cy="259045"/>
    <xdr:sp macro="" textlink="">
      <xdr:nvSpPr>
        <xdr:cNvPr id="700" name="テキスト ボックス 699"/>
        <xdr:cNvSpPr txBox="1"/>
      </xdr:nvSpPr>
      <xdr:spPr>
        <a:xfrm>
          <a:off x="12547111" y="1614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131256</xdr:rowOff>
    </xdr:from>
    <xdr:to>
      <xdr:col>23</xdr:col>
      <xdr:colOff>568325</xdr:colOff>
      <xdr:row>97</xdr:row>
      <xdr:rowOff>61406</xdr:rowOff>
    </xdr:to>
    <xdr:sp macro="" textlink="">
      <xdr:nvSpPr>
        <xdr:cNvPr id="706" name="円/楕円 705"/>
        <xdr:cNvSpPr/>
      </xdr:nvSpPr>
      <xdr:spPr>
        <a:xfrm>
          <a:off x="16268700" y="165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109683</xdr:rowOff>
    </xdr:from>
    <xdr:ext cx="534377" cy="259045"/>
    <xdr:sp macro="" textlink="">
      <xdr:nvSpPr>
        <xdr:cNvPr id="707" name="公債費該当値テキスト"/>
        <xdr:cNvSpPr txBox="1"/>
      </xdr:nvSpPr>
      <xdr:spPr>
        <a:xfrm>
          <a:off x="16370300" y="1656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26,406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126439</xdr:rowOff>
    </xdr:from>
    <xdr:to>
      <xdr:col>22</xdr:col>
      <xdr:colOff>415925</xdr:colOff>
      <xdr:row>97</xdr:row>
      <xdr:rowOff>56589</xdr:rowOff>
    </xdr:to>
    <xdr:sp macro="" textlink="">
      <xdr:nvSpPr>
        <xdr:cNvPr id="708" name="円/楕円 707"/>
        <xdr:cNvSpPr/>
      </xdr:nvSpPr>
      <xdr:spPr>
        <a:xfrm>
          <a:off x="15430500" y="165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47716</xdr:rowOff>
    </xdr:from>
    <xdr:ext cx="534377" cy="259045"/>
    <xdr:sp macro="" textlink="">
      <xdr:nvSpPr>
        <xdr:cNvPr id="709" name="テキスト ボックス 708"/>
        <xdr:cNvSpPr txBox="1"/>
      </xdr:nvSpPr>
      <xdr:spPr>
        <a:xfrm>
          <a:off x="15214111" y="1667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121329</xdr:rowOff>
    </xdr:from>
    <xdr:to>
      <xdr:col>21</xdr:col>
      <xdr:colOff>212725</xdr:colOff>
      <xdr:row>97</xdr:row>
      <xdr:rowOff>51479</xdr:rowOff>
    </xdr:to>
    <xdr:sp macro="" textlink="">
      <xdr:nvSpPr>
        <xdr:cNvPr id="710" name="円/楕円 709"/>
        <xdr:cNvSpPr/>
      </xdr:nvSpPr>
      <xdr:spPr>
        <a:xfrm>
          <a:off x="14541500" y="1658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42606</xdr:rowOff>
    </xdr:from>
    <xdr:ext cx="534377" cy="259045"/>
    <xdr:sp macro="" textlink="">
      <xdr:nvSpPr>
        <xdr:cNvPr id="711" name="テキスト ボックス 710"/>
        <xdr:cNvSpPr txBox="1"/>
      </xdr:nvSpPr>
      <xdr:spPr>
        <a:xfrm>
          <a:off x="14325111" y="1667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138326</xdr:rowOff>
    </xdr:from>
    <xdr:to>
      <xdr:col>20</xdr:col>
      <xdr:colOff>9525</xdr:colOff>
      <xdr:row>97</xdr:row>
      <xdr:rowOff>68476</xdr:rowOff>
    </xdr:to>
    <xdr:sp macro="" textlink="">
      <xdr:nvSpPr>
        <xdr:cNvPr id="712" name="円/楕円 711"/>
        <xdr:cNvSpPr/>
      </xdr:nvSpPr>
      <xdr:spPr>
        <a:xfrm>
          <a:off x="13652500" y="1659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59603</xdr:rowOff>
    </xdr:from>
    <xdr:ext cx="534377" cy="259045"/>
    <xdr:sp macro="" textlink="">
      <xdr:nvSpPr>
        <xdr:cNvPr id="713" name="テキスト ボックス 712"/>
        <xdr:cNvSpPr txBox="1"/>
      </xdr:nvSpPr>
      <xdr:spPr>
        <a:xfrm>
          <a:off x="13436111" y="1669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127958</xdr:rowOff>
    </xdr:from>
    <xdr:to>
      <xdr:col>18</xdr:col>
      <xdr:colOff>492125</xdr:colOff>
      <xdr:row>97</xdr:row>
      <xdr:rowOff>58108</xdr:rowOff>
    </xdr:to>
    <xdr:sp macro="" textlink="">
      <xdr:nvSpPr>
        <xdr:cNvPr id="714" name="円/楕円 713"/>
        <xdr:cNvSpPr/>
      </xdr:nvSpPr>
      <xdr:spPr>
        <a:xfrm>
          <a:off x="12763500" y="1658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49235</xdr:rowOff>
    </xdr:from>
    <xdr:ext cx="534377" cy="259045"/>
    <xdr:sp macro="" textlink="">
      <xdr:nvSpPr>
        <xdr:cNvPr id="715" name="テキスト ボックス 714"/>
        <xdr:cNvSpPr txBox="1"/>
      </xdr:nvSpPr>
      <xdr:spPr>
        <a:xfrm>
          <a:off x="12547111" y="1667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5"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8" name="フローチャート : 判断 747"/>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9" name="テキスト ボックス 748"/>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51" name="フローチャート : 判断 750"/>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52" name="テキスト ボックス 751"/>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4" name="フローチャート : 判断 753"/>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5" name="テキスト ボックス 754"/>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6" name="フローチャート : 判断 755"/>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7" name="テキスト ボックス 756"/>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4"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9" name="フローチャート : 判断 808"/>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0" name="テキスト ボックス 809"/>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1" name="フローチャート : 判断 810"/>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2" name="テキスト ボックス 811"/>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農林水産業費は、住民一人当たり</a:t>
          </a:r>
          <a:r>
            <a:rPr kumimoji="1" lang="en-US" altLang="ja-JP" sz="1300" baseline="0">
              <a:solidFill>
                <a:schemeClr val="dk1"/>
              </a:solidFill>
              <a:effectLst/>
              <a:latin typeface="+mn-lt"/>
              <a:ea typeface="+mn-ea"/>
              <a:cs typeface="+mn-cs"/>
            </a:rPr>
            <a:t>4,393</a:t>
          </a:r>
          <a:r>
            <a:rPr kumimoji="1" lang="ja-JP" altLang="ja-JP" sz="1300" baseline="0">
              <a:solidFill>
                <a:schemeClr val="dk1"/>
              </a:solidFill>
              <a:effectLst/>
              <a:latin typeface="+mn-lt"/>
              <a:ea typeface="+mn-ea"/>
              <a:cs typeface="+mn-cs"/>
            </a:rPr>
            <a:t>円となっており、平成</a:t>
          </a:r>
          <a:r>
            <a:rPr kumimoji="1" lang="en-US" altLang="ja-JP" sz="1300" baseline="0">
              <a:solidFill>
                <a:schemeClr val="dk1"/>
              </a:solidFill>
              <a:effectLst/>
              <a:latin typeface="+mn-lt"/>
              <a:ea typeface="+mn-ea"/>
              <a:cs typeface="+mn-cs"/>
            </a:rPr>
            <a:t>23</a:t>
          </a:r>
          <a:r>
            <a:rPr kumimoji="1" lang="ja-JP" altLang="ja-JP" sz="1300" baseline="0">
              <a:solidFill>
                <a:schemeClr val="dk1"/>
              </a:solidFill>
              <a:effectLst/>
              <a:latin typeface="+mn-lt"/>
              <a:ea typeface="+mn-ea"/>
              <a:cs typeface="+mn-cs"/>
            </a:rPr>
            <a:t>年度から</a:t>
          </a:r>
          <a:r>
            <a:rPr kumimoji="1" lang="en-US" altLang="ja-JP" sz="1300" baseline="0">
              <a:solidFill>
                <a:schemeClr val="dk1"/>
              </a:solidFill>
              <a:effectLst/>
              <a:latin typeface="+mn-lt"/>
              <a:ea typeface="+mn-ea"/>
              <a:cs typeface="+mn-cs"/>
            </a:rPr>
            <a:t>4,000</a:t>
          </a:r>
          <a:r>
            <a:rPr kumimoji="1" lang="ja-JP" altLang="ja-JP" sz="1300" baseline="0">
              <a:solidFill>
                <a:schemeClr val="dk1"/>
              </a:solidFill>
              <a:effectLst/>
              <a:latin typeface="+mn-lt"/>
              <a:ea typeface="+mn-ea"/>
              <a:cs typeface="+mn-cs"/>
            </a:rPr>
            <a:t>円前後で推移してきており、類似団体平均と比較して低い水準であったものの、平成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年度は類似団体</a:t>
          </a:r>
          <a:r>
            <a:rPr kumimoji="1" lang="ja-JP" altLang="en-US" sz="1300" baseline="0">
              <a:solidFill>
                <a:schemeClr val="dk1"/>
              </a:solidFill>
              <a:effectLst/>
              <a:latin typeface="+mn-lt"/>
              <a:ea typeface="+mn-ea"/>
              <a:cs typeface="+mn-cs"/>
            </a:rPr>
            <a:t>の類型が</a:t>
          </a:r>
          <a:r>
            <a:rPr kumimoji="1" lang="en-US" altLang="ja-JP" sz="1300" baseline="0">
              <a:solidFill>
                <a:schemeClr val="dk1"/>
              </a:solidFill>
              <a:effectLst/>
              <a:latin typeface="+mn-lt"/>
              <a:ea typeface="+mn-ea"/>
              <a:cs typeface="+mn-cs"/>
            </a:rPr>
            <a:t>Ⅲ</a:t>
          </a:r>
          <a:r>
            <a:rPr kumimoji="1" lang="ja-JP" altLang="en-US" sz="1300" baseline="0">
              <a:solidFill>
                <a:schemeClr val="dk1"/>
              </a:solidFill>
              <a:effectLst/>
              <a:latin typeface="+mn-lt"/>
              <a:ea typeface="+mn-ea"/>
              <a:cs typeface="+mn-cs"/>
            </a:rPr>
            <a:t>－１から</a:t>
          </a:r>
          <a:r>
            <a:rPr kumimoji="1" lang="en-US" altLang="ja-JP" sz="1300" baseline="0">
              <a:solidFill>
                <a:schemeClr val="dk1"/>
              </a:solidFill>
              <a:effectLst/>
              <a:latin typeface="+mn-lt"/>
              <a:ea typeface="+mn-ea"/>
              <a:cs typeface="+mn-cs"/>
            </a:rPr>
            <a:t>Ⅲ</a:t>
          </a:r>
          <a:r>
            <a:rPr kumimoji="1" lang="ja-JP" altLang="en-US" sz="1300" baseline="0">
              <a:solidFill>
                <a:schemeClr val="dk1"/>
              </a:solidFill>
              <a:effectLst/>
              <a:latin typeface="+mn-lt"/>
              <a:ea typeface="+mn-ea"/>
              <a:cs typeface="+mn-cs"/>
            </a:rPr>
            <a:t>－３に変更となったことから</a:t>
          </a:r>
          <a:r>
            <a:rPr kumimoji="1" lang="ja-JP" altLang="ja-JP" sz="1300" baseline="0">
              <a:solidFill>
                <a:schemeClr val="dk1"/>
              </a:solidFill>
              <a:effectLst/>
              <a:latin typeface="+mn-lt"/>
              <a:ea typeface="+mn-ea"/>
              <a:cs typeface="+mn-cs"/>
            </a:rPr>
            <a:t>平均が△</a:t>
          </a:r>
          <a:r>
            <a:rPr kumimoji="1" lang="en-US" altLang="ja-JP" sz="1300" baseline="0">
              <a:solidFill>
                <a:schemeClr val="dk1"/>
              </a:solidFill>
              <a:effectLst/>
              <a:latin typeface="+mn-lt"/>
              <a:ea typeface="+mn-ea"/>
              <a:cs typeface="+mn-cs"/>
            </a:rPr>
            <a:t>59.8</a:t>
          </a:r>
        </a:p>
        <a:p>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減となり、類似団体平均を上回る水準となったものの、引き続き計画的に農業基盤を整備するなど農林業施策を展開する。　</a:t>
          </a:r>
          <a:endParaRPr lang="ja-JP" altLang="ja-JP" sz="1300" baseline="0">
            <a:effectLst/>
          </a:endParaRPr>
        </a:p>
        <a:p>
          <a:r>
            <a:rPr kumimoji="1" lang="ja-JP" altLang="ja-JP" sz="1300" baseline="0">
              <a:solidFill>
                <a:schemeClr val="dk1"/>
              </a:solidFill>
              <a:effectLst/>
              <a:latin typeface="+mn-lt"/>
              <a:ea typeface="+mn-ea"/>
              <a:cs typeface="+mn-cs"/>
            </a:rPr>
            <a:t>　消防費は、住民一人当たり</a:t>
          </a:r>
          <a:r>
            <a:rPr kumimoji="1" lang="en-US" altLang="ja-JP" sz="1300" baseline="0">
              <a:solidFill>
                <a:schemeClr val="dk1"/>
              </a:solidFill>
              <a:effectLst/>
              <a:latin typeface="+mn-lt"/>
              <a:ea typeface="+mn-ea"/>
              <a:cs typeface="+mn-cs"/>
            </a:rPr>
            <a:t>12,188</a:t>
          </a:r>
          <a:r>
            <a:rPr kumimoji="1" lang="ja-JP" altLang="ja-JP" sz="1300" baseline="0">
              <a:solidFill>
                <a:schemeClr val="dk1"/>
              </a:solidFill>
              <a:effectLst/>
              <a:latin typeface="+mn-lt"/>
              <a:ea typeface="+mn-ea"/>
              <a:cs typeface="+mn-cs"/>
            </a:rPr>
            <a:t>円となっており、平成</a:t>
          </a:r>
          <a:r>
            <a:rPr kumimoji="1" lang="en-US" altLang="ja-JP" sz="1300" baseline="0">
              <a:solidFill>
                <a:schemeClr val="dk1"/>
              </a:solidFill>
              <a:effectLst/>
              <a:latin typeface="+mn-lt"/>
              <a:ea typeface="+mn-ea"/>
              <a:cs typeface="+mn-cs"/>
            </a:rPr>
            <a:t>26</a:t>
          </a:r>
          <a:r>
            <a:rPr kumimoji="1" lang="ja-JP" altLang="ja-JP" sz="1300" baseline="0">
              <a:solidFill>
                <a:schemeClr val="dk1"/>
              </a:solidFill>
              <a:effectLst/>
              <a:latin typeface="+mn-lt"/>
              <a:ea typeface="+mn-ea"/>
              <a:cs typeface="+mn-cs"/>
            </a:rPr>
            <a:t>年度と比較して△</a:t>
          </a:r>
          <a:r>
            <a:rPr kumimoji="1" lang="en-US" altLang="ja-JP" sz="1300" baseline="0">
              <a:solidFill>
                <a:schemeClr val="dk1"/>
              </a:solidFill>
              <a:effectLst/>
              <a:latin typeface="+mn-lt"/>
              <a:ea typeface="+mn-ea"/>
              <a:cs typeface="+mn-cs"/>
            </a:rPr>
            <a:t>3,063</a:t>
          </a:r>
          <a:r>
            <a:rPr kumimoji="1" lang="ja-JP" altLang="ja-JP" sz="1300" baseline="0">
              <a:solidFill>
                <a:schemeClr val="dk1"/>
              </a:solidFill>
              <a:effectLst/>
              <a:latin typeface="+mn-lt"/>
              <a:ea typeface="+mn-ea"/>
              <a:cs typeface="+mn-cs"/>
            </a:rPr>
            <a:t>円減である。これは、はしご車の更新の完了によるものである。今後は広域幹線道路の開通に伴い、</a:t>
          </a:r>
          <a:r>
            <a:rPr kumimoji="1" lang="ja-JP" altLang="en-US" sz="1300" baseline="0">
              <a:solidFill>
                <a:schemeClr val="dk1"/>
              </a:solidFill>
              <a:effectLst/>
              <a:latin typeface="+mn-lt"/>
              <a:ea typeface="+mn-ea"/>
              <a:cs typeface="+mn-cs"/>
            </a:rPr>
            <a:t>交通事故への出動要請の増に対応するため、消防費の増加を見込んでいる</a:t>
          </a:r>
          <a:r>
            <a:rPr kumimoji="1" lang="ja-JP" altLang="ja-JP" sz="1300" baseline="0">
              <a:solidFill>
                <a:schemeClr val="dk1"/>
              </a:solidFill>
              <a:effectLst/>
              <a:latin typeface="+mn-lt"/>
              <a:ea typeface="+mn-ea"/>
              <a:cs typeface="+mn-cs"/>
            </a:rPr>
            <a:t>。</a:t>
          </a:r>
          <a:endParaRPr lang="ja-JP" altLang="ja-JP" sz="1300" baseline="0">
            <a:effectLst/>
          </a:endParaRPr>
        </a:p>
        <a:p>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財政調整基金残高</a:t>
          </a:r>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緊急財政対策により、平成</a:t>
          </a:r>
          <a:r>
            <a:rPr kumimoji="1" lang="en-US" altLang="ja-JP" sz="1300" baseline="0">
              <a:solidFill>
                <a:schemeClr val="dk1"/>
              </a:solidFill>
              <a:effectLst/>
              <a:latin typeface="+mn-lt"/>
              <a:ea typeface="+mn-ea"/>
              <a:cs typeface="+mn-cs"/>
            </a:rPr>
            <a:t>23</a:t>
          </a:r>
          <a:r>
            <a:rPr kumimoji="1" lang="ja-JP" altLang="ja-JP" sz="1300" baseline="0">
              <a:solidFill>
                <a:schemeClr val="dk1"/>
              </a:solidFill>
              <a:effectLst/>
              <a:latin typeface="+mn-lt"/>
              <a:ea typeface="+mn-ea"/>
              <a:cs typeface="+mn-cs"/>
            </a:rPr>
            <a:t>年度末の残高は過去最低となったが、それ以降積み増し、平成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年度末には、</a:t>
          </a:r>
          <a:r>
            <a:rPr kumimoji="1" lang="en-US" altLang="ja-JP" sz="1300" baseline="0">
              <a:solidFill>
                <a:schemeClr val="dk1"/>
              </a:solidFill>
              <a:effectLst/>
              <a:latin typeface="+mn-lt"/>
              <a:ea typeface="+mn-ea"/>
              <a:cs typeface="+mn-cs"/>
            </a:rPr>
            <a:t>6.58%</a:t>
          </a:r>
          <a:r>
            <a:rPr kumimoji="1" lang="ja-JP" altLang="ja-JP" sz="1300" baseline="0">
              <a:solidFill>
                <a:schemeClr val="dk1"/>
              </a:solidFill>
              <a:effectLst/>
              <a:latin typeface="+mn-lt"/>
              <a:ea typeface="+mn-ea"/>
              <a:cs typeface="+mn-cs"/>
            </a:rPr>
            <a:t>まで改善した。引き続き適正規模の残高確保に努める。</a:t>
          </a:r>
          <a:endParaRPr lang="ja-JP" altLang="ja-JP" sz="1300">
            <a:effectLst/>
          </a:endParaRPr>
        </a:p>
        <a:p>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実質収支額</a:t>
          </a:r>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23</a:t>
          </a:r>
          <a:r>
            <a:rPr kumimoji="1" lang="ja-JP" altLang="ja-JP" sz="1300" baseline="0">
              <a:solidFill>
                <a:schemeClr val="dk1"/>
              </a:solidFill>
              <a:effectLst/>
              <a:latin typeface="+mn-lt"/>
              <a:ea typeface="+mn-ea"/>
              <a:cs typeface="+mn-cs"/>
            </a:rPr>
            <a:t>年度以降、歳入の確保と支出の節減により、</a:t>
          </a:r>
          <a:r>
            <a:rPr kumimoji="1" lang="en-US" altLang="ja-JP" sz="1300" baseline="0">
              <a:solidFill>
                <a:schemeClr val="dk1"/>
              </a:solidFill>
              <a:effectLst/>
              <a:latin typeface="+mn-lt"/>
              <a:ea typeface="+mn-ea"/>
              <a:cs typeface="+mn-cs"/>
            </a:rPr>
            <a:t>4</a:t>
          </a:r>
          <a:r>
            <a:rPr kumimoji="1" lang="ja-JP" altLang="ja-JP" sz="1300" baseline="0">
              <a:solidFill>
                <a:schemeClr val="dk1"/>
              </a:solidFill>
              <a:effectLst/>
              <a:latin typeface="+mn-lt"/>
              <a:ea typeface="+mn-ea"/>
              <a:cs typeface="+mn-cs"/>
            </a:rPr>
            <a:t>～</a:t>
          </a:r>
          <a:r>
            <a:rPr kumimoji="1" lang="en-US" altLang="ja-JP" sz="1300" baseline="0">
              <a:solidFill>
                <a:schemeClr val="dk1"/>
              </a:solidFill>
              <a:effectLst/>
              <a:latin typeface="+mn-lt"/>
              <a:ea typeface="+mn-ea"/>
              <a:cs typeface="+mn-cs"/>
            </a:rPr>
            <a:t>5%</a:t>
          </a:r>
          <a:r>
            <a:rPr kumimoji="1" lang="ja-JP" altLang="ja-JP" sz="1300" baseline="0">
              <a:solidFill>
                <a:schemeClr val="dk1"/>
              </a:solidFill>
              <a:effectLst/>
              <a:latin typeface="+mn-lt"/>
              <a:ea typeface="+mn-ea"/>
              <a:cs typeface="+mn-cs"/>
            </a:rPr>
            <a:t>まで改善し、平成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年度決算では</a:t>
          </a:r>
          <a:r>
            <a:rPr kumimoji="1" lang="en-US" altLang="ja-JP" sz="1300" baseline="0">
              <a:solidFill>
                <a:schemeClr val="dk1"/>
              </a:solidFill>
              <a:effectLst/>
              <a:latin typeface="+mn-lt"/>
              <a:ea typeface="+mn-ea"/>
              <a:cs typeface="+mn-cs"/>
            </a:rPr>
            <a:t>5.38%</a:t>
          </a:r>
          <a:r>
            <a:rPr kumimoji="1" lang="ja-JP" altLang="ja-JP" sz="1300" baseline="0">
              <a:solidFill>
                <a:schemeClr val="dk1"/>
              </a:solidFill>
              <a:effectLst/>
              <a:latin typeface="+mn-lt"/>
              <a:ea typeface="+mn-ea"/>
              <a:cs typeface="+mn-cs"/>
            </a:rPr>
            <a:t>となった。</a:t>
          </a:r>
          <a:endParaRPr lang="ja-JP" altLang="ja-JP" sz="1300">
            <a:effectLst/>
          </a:endParaRPr>
        </a:p>
        <a:p>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実質単年度収支</a:t>
          </a:r>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23</a:t>
          </a:r>
          <a:r>
            <a:rPr kumimoji="1" lang="ja-JP" altLang="ja-JP" sz="1300" baseline="0">
              <a:solidFill>
                <a:schemeClr val="dk1"/>
              </a:solidFill>
              <a:effectLst/>
              <a:latin typeface="+mn-lt"/>
              <a:ea typeface="+mn-ea"/>
              <a:cs typeface="+mn-cs"/>
            </a:rPr>
            <a:t>年度までマイナスとなっていたものの平成</a:t>
          </a:r>
          <a:r>
            <a:rPr kumimoji="1" lang="en-US" altLang="ja-JP" sz="1300" baseline="0">
              <a:solidFill>
                <a:schemeClr val="dk1"/>
              </a:solidFill>
              <a:effectLst/>
              <a:latin typeface="+mn-lt"/>
              <a:ea typeface="+mn-ea"/>
              <a:cs typeface="+mn-cs"/>
            </a:rPr>
            <a:t>24</a:t>
          </a:r>
          <a:r>
            <a:rPr kumimoji="1" lang="ja-JP" altLang="ja-JP" sz="1300" baseline="0">
              <a:solidFill>
                <a:schemeClr val="dk1"/>
              </a:solidFill>
              <a:effectLst/>
              <a:latin typeface="+mn-lt"/>
              <a:ea typeface="+mn-ea"/>
              <a:cs typeface="+mn-cs"/>
            </a:rPr>
            <a:t>年度からプラスに転じた。</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mn-lt"/>
              <a:ea typeface="+mn-ea"/>
              <a:cs typeface="+mn-cs"/>
            </a:rPr>
            <a:t>各会計において、実質収支は黒字である。</a:t>
          </a:r>
          <a:endParaRPr lang="ja-JP" altLang="ja-JP" sz="1300" baseline="0">
            <a:effectLst/>
          </a:endParaRPr>
        </a:p>
        <a:p>
          <a:r>
            <a:rPr kumimoji="1" lang="ja-JP" altLang="ja-JP" sz="1300" baseline="0">
              <a:solidFill>
                <a:schemeClr val="dk1"/>
              </a:solidFill>
              <a:effectLst/>
              <a:latin typeface="+mn-lt"/>
              <a:ea typeface="+mn-ea"/>
              <a:cs typeface="+mn-cs"/>
            </a:rPr>
            <a:t>　一般会計は、平成</a:t>
          </a:r>
          <a:r>
            <a:rPr kumimoji="1" lang="en-US" altLang="ja-JP" sz="1300" baseline="0">
              <a:solidFill>
                <a:schemeClr val="dk1"/>
              </a:solidFill>
              <a:effectLst/>
              <a:latin typeface="+mn-lt"/>
              <a:ea typeface="+mn-ea"/>
              <a:cs typeface="+mn-cs"/>
            </a:rPr>
            <a:t>23</a:t>
          </a:r>
          <a:r>
            <a:rPr kumimoji="1" lang="ja-JP" altLang="ja-JP" sz="1300" baseline="0">
              <a:solidFill>
                <a:schemeClr val="dk1"/>
              </a:solidFill>
              <a:effectLst/>
              <a:latin typeface="+mn-lt"/>
              <a:ea typeface="+mn-ea"/>
              <a:cs typeface="+mn-cs"/>
            </a:rPr>
            <a:t>年度から</a:t>
          </a:r>
          <a:r>
            <a:rPr kumimoji="1" lang="en-US" altLang="ja-JP" sz="1300" baseline="0">
              <a:solidFill>
                <a:schemeClr val="dk1"/>
              </a:solidFill>
              <a:effectLst/>
              <a:latin typeface="+mn-lt"/>
              <a:ea typeface="+mn-ea"/>
              <a:cs typeface="+mn-cs"/>
            </a:rPr>
            <a:t>4%</a:t>
          </a:r>
          <a:r>
            <a:rPr kumimoji="1" lang="ja-JP" altLang="ja-JP" sz="1300" baseline="0">
              <a:solidFill>
                <a:schemeClr val="dk1"/>
              </a:solidFill>
              <a:effectLst/>
              <a:latin typeface="+mn-lt"/>
              <a:ea typeface="+mn-ea"/>
              <a:cs typeface="+mn-cs"/>
            </a:rPr>
            <a:t>を超え、平成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年度には</a:t>
          </a:r>
          <a:r>
            <a:rPr kumimoji="1" lang="en-US" altLang="ja-JP" sz="1300" baseline="0">
              <a:solidFill>
                <a:schemeClr val="dk1"/>
              </a:solidFill>
              <a:effectLst/>
              <a:latin typeface="+mn-lt"/>
              <a:ea typeface="+mn-ea"/>
              <a:cs typeface="+mn-cs"/>
            </a:rPr>
            <a:t>5.37%</a:t>
          </a:r>
          <a:r>
            <a:rPr kumimoji="1" lang="ja-JP" altLang="ja-JP" sz="1300" baseline="0">
              <a:solidFill>
                <a:schemeClr val="dk1"/>
              </a:solidFill>
              <a:effectLst/>
              <a:latin typeface="+mn-lt"/>
              <a:ea typeface="+mn-ea"/>
              <a:cs typeface="+mn-cs"/>
            </a:rPr>
            <a:t>まで改善した。</a:t>
          </a:r>
          <a:endParaRPr lang="ja-JP" altLang="ja-JP" sz="1300" baseline="0">
            <a:effectLst/>
          </a:endParaRPr>
        </a:p>
        <a:p>
          <a:r>
            <a:rPr kumimoji="1" lang="ja-JP" altLang="ja-JP" sz="1300" baseline="0">
              <a:solidFill>
                <a:schemeClr val="dk1"/>
              </a:solidFill>
              <a:effectLst/>
              <a:latin typeface="+mn-lt"/>
              <a:ea typeface="+mn-ea"/>
              <a:cs typeface="+mn-cs"/>
            </a:rPr>
            <a:t>　国民健康保険事業特別会計は、平成</a:t>
          </a:r>
          <a:r>
            <a:rPr kumimoji="1" lang="en-US" altLang="ja-JP" sz="1300" baseline="0">
              <a:solidFill>
                <a:schemeClr val="dk1"/>
              </a:solidFill>
              <a:effectLst/>
              <a:latin typeface="+mn-lt"/>
              <a:ea typeface="+mn-ea"/>
              <a:cs typeface="+mn-cs"/>
            </a:rPr>
            <a:t>25</a:t>
          </a:r>
          <a:r>
            <a:rPr kumimoji="1" lang="ja-JP" altLang="ja-JP" sz="1300" baseline="0">
              <a:solidFill>
                <a:schemeClr val="dk1"/>
              </a:solidFill>
              <a:effectLst/>
              <a:latin typeface="+mn-lt"/>
              <a:ea typeface="+mn-ea"/>
              <a:cs typeface="+mn-cs"/>
            </a:rPr>
            <a:t>年度に国民健康保険税を改定し、概ね</a:t>
          </a:r>
          <a:r>
            <a:rPr kumimoji="1" lang="en-US" altLang="ja-JP" sz="1300" baseline="0">
              <a:solidFill>
                <a:schemeClr val="dk1"/>
              </a:solidFill>
              <a:effectLst/>
              <a:latin typeface="+mn-lt"/>
              <a:ea typeface="+mn-ea"/>
              <a:cs typeface="+mn-cs"/>
            </a:rPr>
            <a:t>2%</a:t>
          </a:r>
          <a:r>
            <a:rPr kumimoji="1" lang="ja-JP" altLang="ja-JP" sz="1300" baseline="0">
              <a:solidFill>
                <a:schemeClr val="dk1"/>
              </a:solidFill>
              <a:effectLst/>
              <a:latin typeface="+mn-lt"/>
              <a:ea typeface="+mn-ea"/>
              <a:cs typeface="+mn-cs"/>
            </a:rPr>
            <a:t>前後で推移している。</a:t>
          </a:r>
          <a:endParaRPr lang="ja-JP" altLang="ja-JP" sz="1300" baseline="0">
            <a:effectLst/>
          </a:endParaRPr>
        </a:p>
        <a:p>
          <a:pPr eaLnBrk="1" fontAlgn="auto" latinLnBrk="0" hangingPunct="1"/>
          <a:r>
            <a:rPr kumimoji="1" lang="ja-JP" altLang="ja-JP" sz="1300" baseline="0">
              <a:solidFill>
                <a:schemeClr val="dk1"/>
              </a:solidFill>
              <a:effectLst/>
              <a:latin typeface="+mn-lt"/>
              <a:ea typeface="+mn-ea"/>
              <a:cs typeface="+mn-cs"/>
            </a:rPr>
            <a:t>　介護保険事業特別会計は、平成</a:t>
          </a:r>
          <a:r>
            <a:rPr kumimoji="1" lang="en-US" altLang="ja-JP" sz="1300" baseline="0">
              <a:solidFill>
                <a:schemeClr val="dk1"/>
              </a:solidFill>
              <a:effectLst/>
              <a:latin typeface="+mn-lt"/>
              <a:ea typeface="+mn-ea"/>
              <a:cs typeface="+mn-cs"/>
            </a:rPr>
            <a:t>24</a:t>
          </a:r>
          <a:r>
            <a:rPr kumimoji="1" lang="ja-JP" altLang="ja-JP" sz="1300" baseline="0">
              <a:solidFill>
                <a:schemeClr val="dk1"/>
              </a:solidFill>
              <a:effectLst/>
              <a:latin typeface="+mn-lt"/>
              <a:ea typeface="+mn-ea"/>
              <a:cs typeface="+mn-cs"/>
            </a:rPr>
            <a:t>年度に介護保険料を改定し、概ね</a:t>
          </a:r>
          <a:r>
            <a:rPr kumimoji="1" lang="en-US" altLang="ja-JP" sz="1300" baseline="0">
              <a:solidFill>
                <a:schemeClr val="dk1"/>
              </a:solidFill>
              <a:effectLst/>
              <a:latin typeface="+mn-lt"/>
              <a:ea typeface="+mn-ea"/>
              <a:cs typeface="+mn-cs"/>
            </a:rPr>
            <a:t>1%</a:t>
          </a:r>
          <a:r>
            <a:rPr kumimoji="1" lang="ja-JP" altLang="ja-JP" sz="1300" baseline="0">
              <a:solidFill>
                <a:schemeClr val="dk1"/>
              </a:solidFill>
              <a:effectLst/>
              <a:latin typeface="+mn-lt"/>
              <a:ea typeface="+mn-ea"/>
              <a:cs typeface="+mn-cs"/>
            </a:rPr>
            <a:t>前後で推移している。</a:t>
          </a:r>
          <a:endParaRPr lang="ja-JP" altLang="ja-JP" sz="1300" baseline="0">
            <a:effectLst/>
          </a:endParaRPr>
        </a:p>
        <a:p>
          <a:r>
            <a:rPr kumimoji="1" lang="ja-JP" altLang="ja-JP" sz="1300" baseline="0">
              <a:solidFill>
                <a:schemeClr val="dk1"/>
              </a:solidFill>
              <a:effectLst/>
              <a:latin typeface="+mn-lt"/>
              <a:ea typeface="+mn-ea"/>
              <a:cs typeface="+mn-cs"/>
            </a:rPr>
            <a:t>　下水道事業特別会計は、平成</a:t>
          </a:r>
          <a:r>
            <a:rPr kumimoji="1" lang="en-US" altLang="ja-JP" sz="1300" baseline="0">
              <a:solidFill>
                <a:schemeClr val="dk1"/>
              </a:solidFill>
              <a:effectLst/>
              <a:latin typeface="+mn-lt"/>
              <a:ea typeface="+mn-ea"/>
              <a:cs typeface="+mn-cs"/>
            </a:rPr>
            <a:t>26</a:t>
          </a:r>
          <a:r>
            <a:rPr kumimoji="1" lang="ja-JP" altLang="ja-JP" sz="1300" baseline="0">
              <a:solidFill>
                <a:schemeClr val="dk1"/>
              </a:solidFill>
              <a:effectLst/>
              <a:latin typeface="+mn-lt"/>
              <a:ea typeface="+mn-ea"/>
              <a:cs typeface="+mn-cs"/>
            </a:rPr>
            <a:t>年度に下水道使用料を改定し、概ね</a:t>
          </a:r>
          <a:r>
            <a:rPr kumimoji="1" lang="en-US" altLang="ja-JP" sz="1300" baseline="0">
              <a:solidFill>
                <a:schemeClr val="dk1"/>
              </a:solidFill>
              <a:effectLst/>
              <a:latin typeface="+mn-lt"/>
              <a:ea typeface="+mn-ea"/>
              <a:cs typeface="+mn-cs"/>
            </a:rPr>
            <a:t>0.4%</a:t>
          </a:r>
          <a:r>
            <a:rPr kumimoji="1" lang="ja-JP" altLang="ja-JP" sz="1300" baseline="0">
              <a:solidFill>
                <a:schemeClr val="dk1"/>
              </a:solidFill>
              <a:effectLst/>
              <a:latin typeface="+mn-lt"/>
              <a:ea typeface="+mn-ea"/>
              <a:cs typeface="+mn-cs"/>
            </a:rPr>
            <a:t>前後で推移していたが、平成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年度には</a:t>
          </a:r>
          <a:r>
            <a:rPr kumimoji="1" lang="en-US" altLang="ja-JP" sz="1300" baseline="0">
              <a:solidFill>
                <a:schemeClr val="dk1"/>
              </a:solidFill>
              <a:effectLst/>
              <a:latin typeface="+mn-lt"/>
              <a:ea typeface="+mn-ea"/>
              <a:cs typeface="+mn-cs"/>
            </a:rPr>
            <a:t>0.71</a:t>
          </a:r>
          <a:r>
            <a:rPr kumimoji="1" lang="ja-JP" altLang="ja-JP" sz="1300" baseline="0">
              <a:solidFill>
                <a:schemeClr val="dk1"/>
              </a:solidFill>
              <a:effectLst/>
              <a:latin typeface="+mn-lt"/>
              <a:ea typeface="+mn-ea"/>
              <a:cs typeface="+mn-cs"/>
            </a:rPr>
            <a:t>％まで改善した。</a:t>
          </a:r>
          <a:endParaRPr lang="ja-JP" altLang="ja-JP" sz="1300" baseline="0">
            <a:effectLst/>
          </a:endParaRPr>
        </a:p>
        <a:p>
          <a:r>
            <a:rPr kumimoji="1" lang="ja-JP" altLang="ja-JP" sz="1300" baseline="0">
              <a:solidFill>
                <a:schemeClr val="dk1"/>
              </a:solidFill>
              <a:effectLst/>
              <a:latin typeface="+mn-lt"/>
              <a:ea typeface="+mn-ea"/>
              <a:cs typeface="+mn-cs"/>
            </a:rPr>
            <a:t>　後期高齢者医療事業特別会計は、平成</a:t>
          </a:r>
          <a:r>
            <a:rPr kumimoji="1" lang="en-US" altLang="ja-JP" sz="1300" baseline="0">
              <a:solidFill>
                <a:schemeClr val="dk1"/>
              </a:solidFill>
              <a:effectLst/>
              <a:latin typeface="+mn-lt"/>
              <a:ea typeface="+mn-ea"/>
              <a:cs typeface="+mn-cs"/>
            </a:rPr>
            <a:t>24</a:t>
          </a:r>
          <a:r>
            <a:rPr kumimoji="1" lang="ja-JP" altLang="ja-JP" sz="1300" baseline="0">
              <a:solidFill>
                <a:schemeClr val="dk1"/>
              </a:solidFill>
              <a:effectLst/>
              <a:latin typeface="+mn-lt"/>
              <a:ea typeface="+mn-ea"/>
              <a:cs typeface="+mn-cs"/>
            </a:rPr>
            <a:t>年度以降</a:t>
          </a:r>
          <a:r>
            <a:rPr kumimoji="1" lang="en-US" altLang="ja-JP" sz="1300" baseline="0">
              <a:solidFill>
                <a:schemeClr val="dk1"/>
              </a:solidFill>
              <a:effectLst/>
              <a:latin typeface="+mn-lt"/>
              <a:ea typeface="+mn-ea"/>
              <a:cs typeface="+mn-cs"/>
            </a:rPr>
            <a:t>0.01</a:t>
          </a:r>
          <a:r>
            <a:rPr kumimoji="1" lang="ja-JP" altLang="ja-JP" sz="1300" baseline="0">
              <a:solidFill>
                <a:schemeClr val="dk1"/>
              </a:solidFill>
              <a:effectLst/>
              <a:latin typeface="+mn-lt"/>
              <a:ea typeface="+mn-ea"/>
              <a:cs typeface="+mn-cs"/>
            </a:rPr>
            <a:t>％で推移していたが、平成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年度には</a:t>
          </a:r>
          <a:r>
            <a:rPr kumimoji="1" lang="en-US" altLang="ja-JP" sz="1300" baseline="0">
              <a:solidFill>
                <a:schemeClr val="dk1"/>
              </a:solidFill>
              <a:effectLst/>
              <a:latin typeface="+mn-lt"/>
              <a:ea typeface="+mn-ea"/>
              <a:cs typeface="+mn-cs"/>
            </a:rPr>
            <a:t>0.04</a:t>
          </a:r>
          <a:r>
            <a:rPr kumimoji="1" lang="ja-JP" altLang="ja-JP" sz="1300" baseline="0">
              <a:solidFill>
                <a:schemeClr val="dk1"/>
              </a:solidFill>
              <a:effectLst/>
              <a:latin typeface="+mn-lt"/>
              <a:ea typeface="+mn-ea"/>
              <a:cs typeface="+mn-cs"/>
            </a:rPr>
            <a:t>％まで改善した。　</a:t>
          </a:r>
          <a:endParaRPr lang="ja-JP" altLang="ja-JP" sz="1300" baseline="0">
            <a:effectLst/>
          </a:endParaRPr>
        </a:p>
        <a:p>
          <a:r>
            <a:rPr kumimoji="1" lang="ja-JP" altLang="ja-JP" sz="1300" baseline="0">
              <a:solidFill>
                <a:schemeClr val="dk1"/>
              </a:solidFill>
              <a:effectLst/>
              <a:latin typeface="+mn-lt"/>
              <a:ea typeface="+mn-ea"/>
              <a:cs typeface="+mn-cs"/>
            </a:rPr>
            <a:t>　用地取得事業特別会計については、歳入と歳出が同額のため、実質収支はない。</a:t>
          </a:r>
          <a:endParaRPr lang="ja-JP" altLang="ja-JP" sz="1300" baseline="0">
            <a:effectLst/>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31072537</v>
      </c>
      <c r="BO4" s="379"/>
      <c r="BP4" s="379"/>
      <c r="BQ4" s="379"/>
      <c r="BR4" s="379"/>
      <c r="BS4" s="379"/>
      <c r="BT4" s="379"/>
      <c r="BU4" s="380"/>
      <c r="BV4" s="378">
        <v>29693102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5.4</v>
      </c>
      <c r="CU4" s="385"/>
      <c r="CV4" s="385"/>
      <c r="CW4" s="385"/>
      <c r="CX4" s="385"/>
      <c r="CY4" s="385"/>
      <c r="CZ4" s="385"/>
      <c r="DA4" s="386"/>
      <c r="DB4" s="384">
        <v>5.2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30007595</v>
      </c>
      <c r="BO5" s="416"/>
      <c r="BP5" s="416"/>
      <c r="BQ5" s="416"/>
      <c r="BR5" s="416"/>
      <c r="BS5" s="416"/>
      <c r="BT5" s="416"/>
      <c r="BU5" s="417"/>
      <c r="BV5" s="415">
        <v>28720079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92.1</v>
      </c>
      <c r="CU5" s="413"/>
      <c r="CV5" s="413"/>
      <c r="CW5" s="413"/>
      <c r="CX5" s="413"/>
      <c r="CY5" s="413"/>
      <c r="CZ5" s="413"/>
      <c r="DA5" s="414"/>
      <c r="DB5" s="412">
        <v>94.6</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1064942</v>
      </c>
      <c r="BO6" s="416"/>
      <c r="BP6" s="416"/>
      <c r="BQ6" s="416"/>
      <c r="BR6" s="416"/>
      <c r="BS6" s="416"/>
      <c r="BT6" s="416"/>
      <c r="BU6" s="417"/>
      <c r="BV6" s="415">
        <v>973023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96.6</v>
      </c>
      <c r="CU6" s="453"/>
      <c r="CV6" s="453"/>
      <c r="CW6" s="453"/>
      <c r="CX6" s="453"/>
      <c r="CY6" s="453"/>
      <c r="CZ6" s="453"/>
      <c r="DA6" s="454"/>
      <c r="DB6" s="452">
        <v>101.1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58987</v>
      </c>
      <c r="BO7" s="416"/>
      <c r="BP7" s="416"/>
      <c r="BQ7" s="416"/>
      <c r="BR7" s="416"/>
      <c r="BS7" s="416"/>
      <c r="BT7" s="416"/>
      <c r="BU7" s="417"/>
      <c r="BV7" s="415">
        <v>21945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18709677</v>
      </c>
      <c r="CU7" s="416"/>
      <c r="CV7" s="416"/>
      <c r="CW7" s="416"/>
      <c r="CX7" s="416"/>
      <c r="CY7" s="416"/>
      <c r="CZ7" s="416"/>
      <c r="DA7" s="417"/>
      <c r="DB7" s="415">
        <v>18465475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1005955</v>
      </c>
      <c r="BO8" s="416"/>
      <c r="BP8" s="416"/>
      <c r="BQ8" s="416"/>
      <c r="BR8" s="416"/>
      <c r="BS8" s="416"/>
      <c r="BT8" s="416"/>
      <c r="BU8" s="417"/>
      <c r="BV8" s="415">
        <v>951078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0.96</v>
      </c>
      <c r="CU8" s="456"/>
      <c r="CV8" s="456"/>
      <c r="CW8" s="456"/>
      <c r="CX8" s="456"/>
      <c r="CY8" s="456"/>
      <c r="CZ8" s="456"/>
      <c r="DA8" s="457"/>
      <c r="DB8" s="455">
        <v>0.95</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101514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54877</v>
      </c>
      <c r="BO9" s="416"/>
      <c r="BP9" s="416"/>
      <c r="BQ9" s="416"/>
      <c r="BR9" s="416"/>
      <c r="BS9" s="416"/>
      <c r="BT9" s="416"/>
      <c r="BU9" s="417"/>
      <c r="BV9" s="415">
        <v>7347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11.9</v>
      </c>
      <c r="CU9" s="413"/>
      <c r="CV9" s="413"/>
      <c r="CW9" s="413"/>
      <c r="CX9" s="413"/>
      <c r="CY9" s="413"/>
      <c r="CZ9" s="413"/>
      <c r="DA9" s="414"/>
      <c r="DB9" s="412">
        <v>12.6</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101039</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412784</v>
      </c>
      <c r="BO10" s="416"/>
      <c r="BP10" s="416"/>
      <c r="BQ10" s="416"/>
      <c r="BR10" s="416"/>
      <c r="BS10" s="416"/>
      <c r="BT10" s="416"/>
      <c r="BU10" s="417"/>
      <c r="BV10" s="415">
        <v>78815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99894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3300</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98236</v>
      </c>
      <c r="S13" s="497"/>
      <c r="T13" s="497"/>
      <c r="U13" s="497"/>
      <c r="V13" s="498"/>
      <c r="W13" s="431" t="s">
        <v>120</v>
      </c>
      <c r="X13" s="432"/>
      <c r="Y13" s="432"/>
      <c r="Z13" s="432"/>
      <c r="AA13" s="432"/>
      <c r="AB13" s="422"/>
      <c r="AC13" s="466">
        <v>1291</v>
      </c>
      <c r="AD13" s="467"/>
      <c r="AE13" s="467"/>
      <c r="AF13" s="467"/>
      <c r="AG13" s="506"/>
      <c r="AH13" s="466">
        <v>1588</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464361</v>
      </c>
      <c r="BO13" s="416"/>
      <c r="BP13" s="416"/>
      <c r="BQ13" s="416"/>
      <c r="BR13" s="416"/>
      <c r="BS13" s="416"/>
      <c r="BT13" s="416"/>
      <c r="BU13" s="417"/>
      <c r="BV13" s="415">
        <v>86162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5.5</v>
      </c>
      <c r="CU13" s="413"/>
      <c r="CV13" s="413"/>
      <c r="CW13" s="413"/>
      <c r="CX13" s="413"/>
      <c r="CY13" s="413"/>
      <c r="CZ13" s="413"/>
      <c r="DA13" s="414"/>
      <c r="DB13" s="412">
        <v>4.9000000000000004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99539</v>
      </c>
      <c r="S14" s="497"/>
      <c r="T14" s="497"/>
      <c r="U14" s="497"/>
      <c r="V14" s="498"/>
      <c r="W14" s="405"/>
      <c r="X14" s="406"/>
      <c r="Y14" s="406"/>
      <c r="Z14" s="406"/>
      <c r="AA14" s="406"/>
      <c r="AB14" s="395"/>
      <c r="AC14" s="499">
        <v>2.7</v>
      </c>
      <c r="AD14" s="500"/>
      <c r="AE14" s="500"/>
      <c r="AF14" s="500"/>
      <c r="AG14" s="501"/>
      <c r="AH14" s="499">
        <v>3.2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98.6</v>
      </c>
      <c r="CU14" s="511"/>
      <c r="CV14" s="511"/>
      <c r="CW14" s="511"/>
      <c r="CX14" s="511"/>
      <c r="CY14" s="511"/>
      <c r="CZ14" s="511"/>
      <c r="DA14" s="512"/>
      <c r="DB14" s="510">
        <v>107.5</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98033</v>
      </c>
      <c r="S15" s="497"/>
      <c r="T15" s="497"/>
      <c r="U15" s="497"/>
      <c r="V15" s="498"/>
      <c r="W15" s="431" t="s">
        <v>127</v>
      </c>
      <c r="X15" s="432"/>
      <c r="Y15" s="432"/>
      <c r="Z15" s="432"/>
      <c r="AA15" s="432"/>
      <c r="AB15" s="422"/>
      <c r="AC15" s="466">
        <v>12101</v>
      </c>
      <c r="AD15" s="467"/>
      <c r="AE15" s="467"/>
      <c r="AF15" s="467"/>
      <c r="AG15" s="506"/>
      <c r="AH15" s="466">
        <v>12261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13410327</v>
      </c>
      <c r="BO15" s="379"/>
      <c r="BP15" s="379"/>
      <c r="BQ15" s="379"/>
      <c r="BR15" s="379"/>
      <c r="BS15" s="379"/>
      <c r="BT15" s="379"/>
      <c r="BU15" s="380"/>
      <c r="BV15" s="378">
        <v>12883125</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25.5</v>
      </c>
      <c r="AD16" s="500"/>
      <c r="AE16" s="500"/>
      <c r="AF16" s="500"/>
      <c r="AG16" s="501"/>
      <c r="AH16" s="499">
        <v>24.3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13977312</v>
      </c>
      <c r="BO16" s="416"/>
      <c r="BP16" s="416"/>
      <c r="BQ16" s="416"/>
      <c r="BR16" s="416"/>
      <c r="BS16" s="416"/>
      <c r="BT16" s="416"/>
      <c r="BU16" s="417"/>
      <c r="BV16" s="415">
        <v>13424153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34018</v>
      </c>
      <c r="AD17" s="467"/>
      <c r="AE17" s="467"/>
      <c r="AF17" s="467"/>
      <c r="AG17" s="506"/>
      <c r="AH17" s="466">
        <v>35340</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17219177</v>
      </c>
      <c r="BO17" s="416"/>
      <c r="BP17" s="416"/>
      <c r="BQ17" s="416"/>
      <c r="BR17" s="416"/>
      <c r="BS17" s="416"/>
      <c r="BT17" s="416"/>
      <c r="BU17" s="417"/>
      <c r="BV17" s="415">
        <v>16712472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55.56</v>
      </c>
      <c r="M18" s="528"/>
      <c r="N18" s="528"/>
      <c r="O18" s="528"/>
      <c r="P18" s="528"/>
      <c r="Q18" s="528"/>
      <c r="R18" s="529"/>
      <c r="S18" s="529"/>
      <c r="T18" s="529"/>
      <c r="U18" s="529"/>
      <c r="V18" s="530"/>
      <c r="W18" s="433"/>
      <c r="X18" s="434"/>
      <c r="Y18" s="434"/>
      <c r="Z18" s="434"/>
      <c r="AA18" s="434"/>
      <c r="AB18" s="425"/>
      <c r="AC18" s="531">
        <v>71.8</v>
      </c>
      <c r="AD18" s="532"/>
      <c r="AE18" s="532"/>
      <c r="AF18" s="532"/>
      <c r="AG18" s="533"/>
      <c r="AH18" s="531">
        <v>70.2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18267407</v>
      </c>
      <c r="BO18" s="416"/>
      <c r="BP18" s="416"/>
      <c r="BQ18" s="416"/>
      <c r="BR18" s="416"/>
      <c r="BS18" s="416"/>
      <c r="BT18" s="416"/>
      <c r="BU18" s="417"/>
      <c r="BV18" s="415">
        <v>17897873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1827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22111834</v>
      </c>
      <c r="BO19" s="416"/>
      <c r="BP19" s="416"/>
      <c r="BQ19" s="416"/>
      <c r="BR19" s="416"/>
      <c r="BS19" s="416"/>
      <c r="BT19" s="416"/>
      <c r="BU19" s="417"/>
      <c r="BV19" s="415">
        <v>21023468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43088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26620342</v>
      </c>
      <c r="BO23" s="416"/>
      <c r="BP23" s="416"/>
      <c r="BQ23" s="416"/>
      <c r="BR23" s="416"/>
      <c r="BS23" s="416"/>
      <c r="BT23" s="416"/>
      <c r="BU23" s="417"/>
      <c r="BV23" s="415">
        <v>27042892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6762</v>
      </c>
      <c r="R24" s="467"/>
      <c r="S24" s="467"/>
      <c r="T24" s="467"/>
      <c r="U24" s="467"/>
      <c r="V24" s="506"/>
      <c r="W24" s="561"/>
      <c r="X24" s="549"/>
      <c r="Y24" s="550"/>
      <c r="Z24" s="465" t="s">
        <v>151</v>
      </c>
      <c r="AA24" s="445"/>
      <c r="AB24" s="445"/>
      <c r="AC24" s="445"/>
      <c r="AD24" s="445"/>
      <c r="AE24" s="445"/>
      <c r="AF24" s="445"/>
      <c r="AG24" s="446"/>
      <c r="AH24" s="466">
        <v>609</v>
      </c>
      <c r="AI24" s="467"/>
      <c r="AJ24" s="467"/>
      <c r="AK24" s="467"/>
      <c r="AL24" s="506"/>
      <c r="AM24" s="466">
        <v>1951845</v>
      </c>
      <c r="AN24" s="467"/>
      <c r="AO24" s="467"/>
      <c r="AP24" s="467"/>
      <c r="AQ24" s="467"/>
      <c r="AR24" s="506"/>
      <c r="AS24" s="466">
        <v>3205</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20569666</v>
      </c>
      <c r="BO24" s="416"/>
      <c r="BP24" s="416"/>
      <c r="BQ24" s="416"/>
      <c r="BR24" s="416"/>
      <c r="BS24" s="416"/>
      <c r="BT24" s="416"/>
      <c r="BU24" s="417"/>
      <c r="BV24" s="415">
        <v>20548332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2</v>
      </c>
      <c r="M25" s="467"/>
      <c r="N25" s="467"/>
      <c r="O25" s="467"/>
      <c r="P25" s="506"/>
      <c r="Q25" s="466">
        <v>5992</v>
      </c>
      <c r="R25" s="467"/>
      <c r="S25" s="467"/>
      <c r="T25" s="467"/>
      <c r="U25" s="467"/>
      <c r="V25" s="506"/>
      <c r="W25" s="561"/>
      <c r="X25" s="549"/>
      <c r="Y25" s="550"/>
      <c r="Z25" s="465" t="s">
        <v>154</v>
      </c>
      <c r="AA25" s="445"/>
      <c r="AB25" s="445"/>
      <c r="AC25" s="445"/>
      <c r="AD25" s="445"/>
      <c r="AE25" s="445"/>
      <c r="AF25" s="445"/>
      <c r="AG25" s="446"/>
      <c r="AH25" s="466">
        <v>118</v>
      </c>
      <c r="AI25" s="467"/>
      <c r="AJ25" s="467"/>
      <c r="AK25" s="467"/>
      <c r="AL25" s="506"/>
      <c r="AM25" s="466">
        <v>368042</v>
      </c>
      <c r="AN25" s="467"/>
      <c r="AO25" s="467"/>
      <c r="AP25" s="467"/>
      <c r="AQ25" s="467"/>
      <c r="AR25" s="506"/>
      <c r="AS25" s="466">
        <v>3119</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9413360</v>
      </c>
      <c r="BO25" s="379"/>
      <c r="BP25" s="379"/>
      <c r="BQ25" s="379"/>
      <c r="BR25" s="379"/>
      <c r="BS25" s="379"/>
      <c r="BT25" s="379"/>
      <c r="BU25" s="380"/>
      <c r="BV25" s="378">
        <v>9469464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5848</v>
      </c>
      <c r="R26" s="467"/>
      <c r="S26" s="467"/>
      <c r="T26" s="467"/>
      <c r="U26" s="467"/>
      <c r="V26" s="506"/>
      <c r="W26" s="561"/>
      <c r="X26" s="549"/>
      <c r="Y26" s="550"/>
      <c r="Z26" s="465" t="s">
        <v>157</v>
      </c>
      <c r="AA26" s="571"/>
      <c r="AB26" s="571"/>
      <c r="AC26" s="571"/>
      <c r="AD26" s="571"/>
      <c r="AE26" s="571"/>
      <c r="AF26" s="571"/>
      <c r="AG26" s="572"/>
      <c r="AH26" s="466">
        <v>80</v>
      </c>
      <c r="AI26" s="467"/>
      <c r="AJ26" s="467"/>
      <c r="AK26" s="467"/>
      <c r="AL26" s="506"/>
      <c r="AM26" s="466">
        <v>239760</v>
      </c>
      <c r="AN26" s="467"/>
      <c r="AO26" s="467"/>
      <c r="AP26" s="467"/>
      <c r="AQ26" s="467"/>
      <c r="AR26" s="506"/>
      <c r="AS26" s="466">
        <v>2997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5440</v>
      </c>
      <c r="R27" s="467"/>
      <c r="S27" s="467"/>
      <c r="T27" s="467"/>
      <c r="U27" s="467"/>
      <c r="V27" s="506"/>
      <c r="W27" s="561"/>
      <c r="X27" s="549"/>
      <c r="Y27" s="550"/>
      <c r="Z27" s="465" t="s">
        <v>160</v>
      </c>
      <c r="AA27" s="445"/>
      <c r="AB27" s="445"/>
      <c r="AC27" s="445"/>
      <c r="AD27" s="445"/>
      <c r="AE27" s="445"/>
      <c r="AF27" s="445"/>
      <c r="AG27" s="446"/>
      <c r="AH27" s="466">
        <v>13</v>
      </c>
      <c r="AI27" s="467"/>
      <c r="AJ27" s="467"/>
      <c r="AK27" s="467"/>
      <c r="AL27" s="506"/>
      <c r="AM27" s="466">
        <v>50284</v>
      </c>
      <c r="AN27" s="467"/>
      <c r="AO27" s="467"/>
      <c r="AP27" s="467"/>
      <c r="AQ27" s="467"/>
      <c r="AR27" s="506"/>
      <c r="AS27" s="466">
        <v>3868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18213</v>
      </c>
      <c r="BO27" s="585"/>
      <c r="BP27" s="585"/>
      <c r="BQ27" s="585"/>
      <c r="BR27" s="585"/>
      <c r="BS27" s="585"/>
      <c r="BT27" s="585"/>
      <c r="BU27" s="586"/>
      <c r="BV27" s="584">
        <v>18204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4690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1230798</v>
      </c>
      <c r="BO28" s="379"/>
      <c r="BP28" s="379"/>
      <c r="BQ28" s="379"/>
      <c r="BR28" s="379"/>
      <c r="BS28" s="379"/>
      <c r="BT28" s="379"/>
      <c r="BU28" s="380"/>
      <c r="BV28" s="378">
        <v>821314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19</v>
      </c>
      <c r="M29" s="467"/>
      <c r="N29" s="467"/>
      <c r="O29" s="467"/>
      <c r="P29" s="506"/>
      <c r="Q29" s="466">
        <v>4350</v>
      </c>
      <c r="R29" s="467"/>
      <c r="S29" s="467"/>
      <c r="T29" s="467"/>
      <c r="U29" s="467"/>
      <c r="V29" s="506"/>
      <c r="W29" s="562"/>
      <c r="X29" s="563"/>
      <c r="Y29" s="564"/>
      <c r="Z29" s="465" t="s">
        <v>167</v>
      </c>
      <c r="AA29" s="445"/>
      <c r="AB29" s="445"/>
      <c r="AC29" s="445"/>
      <c r="AD29" s="445"/>
      <c r="AE29" s="445"/>
      <c r="AF29" s="445"/>
      <c r="AG29" s="446"/>
      <c r="AH29" s="466">
        <v>622</v>
      </c>
      <c r="AI29" s="467"/>
      <c r="AJ29" s="467"/>
      <c r="AK29" s="467"/>
      <c r="AL29" s="506"/>
      <c r="AM29" s="466">
        <v>2002129</v>
      </c>
      <c r="AN29" s="467"/>
      <c r="AO29" s="467"/>
      <c r="AP29" s="467"/>
      <c r="AQ29" s="467"/>
      <c r="AR29" s="506"/>
      <c r="AS29" s="466">
        <v>3219</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t="s">
        <v>117</v>
      </c>
      <c r="BO29" s="416"/>
      <c r="BP29" s="416"/>
      <c r="BQ29" s="416"/>
      <c r="BR29" s="416"/>
      <c r="BS29" s="416"/>
      <c r="BT29" s="416"/>
      <c r="BU29" s="417"/>
      <c r="BV29" s="415" t="s">
        <v>117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510232</v>
      </c>
      <c r="BO30" s="585"/>
      <c r="BP30" s="585"/>
      <c r="BQ30" s="585"/>
      <c r="BR30" s="585"/>
      <c r="BS30" s="585"/>
      <c r="BT30" s="585"/>
      <c r="BU30" s="586"/>
      <c r="BV30" s="584">
        <v>563790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秦野市伊勢原市環境衛生組合</v>
      </c>
      <c r="BZ34" s="597"/>
      <c r="CA34" s="597"/>
      <c r="CB34" s="597"/>
      <c r="CC34" s="597"/>
      <c r="CD34" s="597"/>
      <c r="CE34" s="597"/>
      <c r="CF34" s="597"/>
      <c r="CG34" s="597"/>
      <c r="CH34" s="597"/>
      <c r="CI34" s="597"/>
      <c r="CJ34" s="597"/>
      <c r="CK34" s="597"/>
      <c r="CL34" s="597"/>
      <c r="CM34" s="597"/>
      <c r="CN34" s="165"/>
      <c r="CO34" s="596">
        <f>IF(CQ34="","",MAX(C34:D43,U34:V43,AM34:AN43,BE34:BF43,BW34:BX43)+1)</f>
        <v>12</v>
      </c>
      <c r="CP34" s="596"/>
      <c r="CQ34" s="597" t="str">
        <f>IF('各会計、関係団体の財政状況及び健全化判断比率'!BS7="","",'各会計、関係団体の財政状況及び健全化判断比率'!BS7)</f>
        <v>伊勢原市土地開発公社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用地取得事業特別会計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金目川水害予防組合</v>
      </c>
      <c r="BZ35" s="597"/>
      <c r="CA35" s="597"/>
      <c r="CB35" s="597"/>
      <c r="CC35" s="597"/>
      <c r="CD35" s="597"/>
      <c r="CE35" s="597"/>
      <c r="CF35" s="597"/>
      <c r="CG35" s="597"/>
      <c r="CH35" s="597"/>
      <c r="CI35" s="597"/>
      <c r="CJ35" s="597"/>
      <c r="CK35" s="597"/>
      <c r="CL35" s="597"/>
      <c r="CM35" s="597"/>
      <c r="CN35" s="165"/>
      <c r="CO35" s="596">
        <f t="shared" ref="CO35:CO43" si="3">IF(CQ35="","",CO34+1)</f>
        <v>13</v>
      </c>
      <c r="CP35" s="596"/>
      <c r="CQ35" s="597" t="str">
        <f>IF('各会計、関係団体の財政状況及び健全化判断比率'!BS8="","",'各会計、関係団体の財政状況及び健全化判断比率'!BS8)</f>
        <v>（一財）伊勢原市事業公社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神奈川県後期高齢者医療広域連合（一般会計）</v>
      </c>
      <c r="BZ36" s="597"/>
      <c r="CA36" s="597"/>
      <c r="CB36" s="597"/>
      <c r="CC36" s="597"/>
      <c r="CD36" s="597"/>
      <c r="CE36" s="597"/>
      <c r="CF36" s="597"/>
      <c r="CG36" s="597"/>
      <c r="CH36" s="597"/>
      <c r="CI36" s="597"/>
      <c r="CJ36" s="597"/>
      <c r="CK36" s="597"/>
      <c r="CL36" s="597"/>
      <c r="CM36" s="597"/>
      <c r="CN36" s="165"/>
      <c r="CO36" s="596">
        <f t="shared" si="3"/>
        <v>14</v>
      </c>
      <c r="CP36" s="596"/>
      <c r="CQ36" s="597" t="str">
        <f>IF('各会計、関係団体の財政状況及び健全化判断比率'!BS9="","",'各会計、関係団体の財政状況及び健全化判断比率'!BS9)</f>
        <v>（公財）伊勢原市みどりのまち振興財団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神奈川県後期高齢者医療広域連合（事業会計）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神奈川県市町村職員退職手当組合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1" t="s">
        <v>520</v>
      </c>
      <c r="D34" s="1181"/>
      <c r="E34" s="1182"/>
      <c r="F34" s="32">
        <v>4.1500000000000004</v>
      </c>
      <c r="G34" s="33">
        <v>4.46</v>
      </c>
      <c r="H34" s="33">
        <v>5.05</v>
      </c>
      <c r="I34" s="33">
        <v>5.15</v>
      </c>
      <c r="J34" s="34">
        <v>5.37</v>
      </c>
      <c r="K34" s="22"/>
      <c r="L34" s="22"/>
      <c r="M34" s="22"/>
      <c r="N34" s="22"/>
      <c r="O34" s="22"/>
      <c r="P34" s="22"/>
    </row>
    <row r="35" spans="1:16" ht="39" customHeight="1" x14ac:dyDescent="0.15">
      <c r="A35" s="22"/>
      <c r="B35" s="35"/>
      <c r="C35" s="1175" t="s">
        <v>521</v>
      </c>
      <c r="D35" s="1176"/>
      <c r="E35" s="1177"/>
      <c r="F35" s="36">
        <v>2.08</v>
      </c>
      <c r="G35" s="37">
        <v>1.67</v>
      </c>
      <c r="H35" s="37">
        <v>1.8</v>
      </c>
      <c r="I35" s="37">
        <v>1.99</v>
      </c>
      <c r="J35" s="38">
        <v>2.76</v>
      </c>
      <c r="K35" s="22"/>
      <c r="L35" s="22"/>
      <c r="M35" s="22"/>
      <c r="N35" s="22"/>
      <c r="O35" s="22"/>
      <c r="P35" s="22"/>
    </row>
    <row r="36" spans="1:16" ht="39" customHeight="1" x14ac:dyDescent="0.15">
      <c r="A36" s="22"/>
      <c r="B36" s="35"/>
      <c r="C36" s="1175" t="s">
        <v>522</v>
      </c>
      <c r="D36" s="1176"/>
      <c r="E36" s="1177"/>
      <c r="F36" s="36">
        <v>0.13</v>
      </c>
      <c r="G36" s="37">
        <v>0.78</v>
      </c>
      <c r="H36" s="37">
        <v>0.89</v>
      </c>
      <c r="I36" s="37">
        <v>1.31</v>
      </c>
      <c r="J36" s="38">
        <v>1.38</v>
      </c>
      <c r="K36" s="22"/>
      <c r="L36" s="22"/>
      <c r="M36" s="22"/>
      <c r="N36" s="22"/>
      <c r="O36" s="22"/>
      <c r="P36" s="22"/>
    </row>
    <row r="37" spans="1:16" ht="39" customHeight="1" x14ac:dyDescent="0.15">
      <c r="A37" s="22"/>
      <c r="B37" s="35"/>
      <c r="C37" s="1175" t="s">
        <v>523</v>
      </c>
      <c r="D37" s="1176"/>
      <c r="E37" s="1177"/>
      <c r="F37" s="36">
        <v>0.49</v>
      </c>
      <c r="G37" s="37">
        <v>0.52</v>
      </c>
      <c r="H37" s="37">
        <v>0.3</v>
      </c>
      <c r="I37" s="37">
        <v>0.34</v>
      </c>
      <c r="J37" s="38">
        <v>0.71</v>
      </c>
      <c r="K37" s="22"/>
      <c r="L37" s="22"/>
      <c r="M37" s="22"/>
      <c r="N37" s="22"/>
      <c r="O37" s="22"/>
      <c r="P37" s="22"/>
    </row>
    <row r="38" spans="1:16" ht="39" customHeight="1" x14ac:dyDescent="0.15">
      <c r="A38" s="22"/>
      <c r="B38" s="35"/>
      <c r="C38" s="1175" t="s">
        <v>524</v>
      </c>
      <c r="D38" s="1176"/>
      <c r="E38" s="1177"/>
      <c r="F38" s="36">
        <v>0.06</v>
      </c>
      <c r="G38" s="37">
        <v>0.01</v>
      </c>
      <c r="H38" s="37">
        <v>0.01</v>
      </c>
      <c r="I38" s="37">
        <v>0.01</v>
      </c>
      <c r="J38" s="38">
        <v>0.04</v>
      </c>
      <c r="K38" s="22"/>
      <c r="L38" s="22"/>
      <c r="M38" s="22"/>
      <c r="N38" s="22"/>
      <c r="O38" s="22"/>
      <c r="P38" s="22"/>
    </row>
    <row r="39" spans="1:16" ht="39" customHeight="1" x14ac:dyDescent="0.15">
      <c r="A39" s="22"/>
      <c r="B39" s="35"/>
      <c r="C39" s="1175" t="s">
        <v>525</v>
      </c>
      <c r="D39" s="1176"/>
      <c r="E39" s="1177"/>
      <c r="F39" s="36" t="s">
        <v>474</v>
      </c>
      <c r="G39" s="37" t="s">
        <v>474</v>
      </c>
      <c r="H39" s="37" t="s">
        <v>474</v>
      </c>
      <c r="I39" s="37">
        <v>0</v>
      </c>
      <c r="J39" s="38">
        <v>0</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526</v>
      </c>
      <c r="D42" s="1176"/>
      <c r="E42" s="1177"/>
      <c r="F42" s="36" t="s">
        <v>474</v>
      </c>
      <c r="G42" s="37" t="s">
        <v>474</v>
      </c>
      <c r="H42" s="37" t="s">
        <v>474</v>
      </c>
      <c r="I42" s="37" t="s">
        <v>474</v>
      </c>
      <c r="J42" s="38" t="s">
        <v>474</v>
      </c>
      <c r="K42" s="22"/>
      <c r="L42" s="22"/>
      <c r="M42" s="22"/>
      <c r="N42" s="22"/>
      <c r="O42" s="22"/>
      <c r="P42" s="22"/>
    </row>
    <row r="43" spans="1:16" ht="39" customHeight="1" thickBot="1" x14ac:dyDescent="0.2">
      <c r="A43" s="22"/>
      <c r="B43" s="40"/>
      <c r="C43" s="1178" t="s">
        <v>527</v>
      </c>
      <c r="D43" s="1179"/>
      <c r="E43" s="1180"/>
      <c r="F43" s="41">
        <v>0</v>
      </c>
      <c r="G43" s="42">
        <v>0</v>
      </c>
      <c r="H43" s="42">
        <v>0</v>
      </c>
      <c r="I43" s="42" t="s">
        <v>474</v>
      </c>
      <c r="J43" s="43" t="s">
        <v>474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2604</v>
      </c>
      <c r="L45" s="60">
        <v>2571</v>
      </c>
      <c r="M45" s="60">
        <v>2683</v>
      </c>
      <c r="N45" s="60">
        <v>2657</v>
      </c>
      <c r="O45" s="61">
        <v>2637</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x14ac:dyDescent="0.15">
      <c r="A48" s="48"/>
      <c r="B48" s="1193"/>
      <c r="C48" s="1194"/>
      <c r="D48" s="62"/>
      <c r="E48" s="1185" t="s">
        <v>14</v>
      </c>
      <c r="F48" s="1185"/>
      <c r="G48" s="1185"/>
      <c r="H48" s="1185"/>
      <c r="I48" s="1185"/>
      <c r="J48" s="1186"/>
      <c r="K48" s="63">
        <v>919</v>
      </c>
      <c r="L48" s="64">
        <v>920</v>
      </c>
      <c r="M48" s="64">
        <v>948</v>
      </c>
      <c r="N48" s="64">
        <v>895</v>
      </c>
      <c r="O48" s="65">
        <v>899</v>
      </c>
      <c r="P48" s="48"/>
      <c r="Q48" s="48"/>
      <c r="R48" s="48"/>
      <c r="S48" s="48"/>
      <c r="T48" s="48"/>
      <c r="U48" s="48"/>
    </row>
    <row r="49" spans="1:21" ht="30.75" customHeight="1" x14ac:dyDescent="0.15">
      <c r="A49" s="48"/>
      <c r="B49" s="1193"/>
      <c r="C49" s="1194"/>
      <c r="D49" s="62"/>
      <c r="E49" s="1185" t="s">
        <v>15</v>
      </c>
      <c r="F49" s="1185"/>
      <c r="G49" s="1185"/>
      <c r="H49" s="1185"/>
      <c r="I49" s="1185"/>
      <c r="J49" s="1186"/>
      <c r="K49" s="63">
        <v>38</v>
      </c>
      <c r="L49" s="64">
        <v>46</v>
      </c>
      <c r="M49" s="64">
        <v>17</v>
      </c>
      <c r="N49" s="64">
        <v>22</v>
      </c>
      <c r="O49" s="65">
        <v>35</v>
      </c>
      <c r="P49" s="48"/>
      <c r="Q49" s="48"/>
      <c r="R49" s="48"/>
      <c r="S49" s="48"/>
      <c r="T49" s="48"/>
      <c r="U49" s="48"/>
    </row>
    <row r="50" spans="1:21" ht="30.75" customHeight="1" x14ac:dyDescent="0.15">
      <c r="A50" s="48"/>
      <c r="B50" s="1193"/>
      <c r="C50" s="1194"/>
      <c r="D50" s="62"/>
      <c r="E50" s="1185" t="s">
        <v>16</v>
      </c>
      <c r="F50" s="1185"/>
      <c r="G50" s="1185"/>
      <c r="H50" s="1185"/>
      <c r="I50" s="1185"/>
      <c r="J50" s="1186"/>
      <c r="K50" s="63">
        <v>244</v>
      </c>
      <c r="L50" s="64">
        <v>141</v>
      </c>
      <c r="M50" s="64">
        <v>139</v>
      </c>
      <c r="N50" s="64">
        <v>243</v>
      </c>
      <c r="O50" s="65">
        <v>420</v>
      </c>
      <c r="P50" s="48"/>
      <c r="Q50" s="48"/>
      <c r="R50" s="48"/>
      <c r="S50" s="48"/>
      <c r="T50" s="48"/>
      <c r="U50" s="48"/>
    </row>
    <row r="51" spans="1:21" ht="30.75" customHeight="1" x14ac:dyDescent="0.15">
      <c r="A51" s="48"/>
      <c r="B51" s="1195"/>
      <c r="C51" s="1196"/>
      <c r="D51" s="66"/>
      <c r="E51" s="1185" t="s">
        <v>17</v>
      </c>
      <c r="F51" s="1185"/>
      <c r="G51" s="1185"/>
      <c r="H51" s="1185"/>
      <c r="I51" s="1185"/>
      <c r="J51" s="1186"/>
      <c r="K51" s="63">
        <v>8</v>
      </c>
      <c r="L51" s="64">
        <v>7</v>
      </c>
      <c r="M51" s="64">
        <v>1</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2827</v>
      </c>
      <c r="L52" s="64">
        <v>2872</v>
      </c>
      <c r="M52" s="64">
        <v>2955</v>
      </c>
      <c r="N52" s="64">
        <v>3043</v>
      </c>
      <c r="O52" s="65">
        <v>2868</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986</v>
      </c>
      <c r="L53" s="69">
        <v>813</v>
      </c>
      <c r="M53" s="69">
        <v>833</v>
      </c>
      <c r="N53" s="69">
        <v>774</v>
      </c>
      <c r="O53" s="70">
        <v>1123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199" t="s">
        <v>23</v>
      </c>
      <c r="C41" s="1200"/>
      <c r="D41" s="81"/>
      <c r="E41" s="1205" t="s">
        <v>24</v>
      </c>
      <c r="F41" s="1205"/>
      <c r="G41" s="1205"/>
      <c r="H41" s="1206"/>
      <c r="I41" s="82">
        <v>26237</v>
      </c>
      <c r="J41" s="83">
        <v>27325</v>
      </c>
      <c r="K41" s="83">
        <v>27085</v>
      </c>
      <c r="L41" s="83">
        <v>27043</v>
      </c>
      <c r="M41" s="84">
        <v>26620</v>
      </c>
    </row>
    <row r="42" spans="2:13" ht="27.75" customHeight="1" x14ac:dyDescent="0.15">
      <c r="B42" s="1201"/>
      <c r="C42" s="1202"/>
      <c r="D42" s="85"/>
      <c r="E42" s="1207" t="s">
        <v>25</v>
      </c>
      <c r="F42" s="1207"/>
      <c r="G42" s="1207"/>
      <c r="H42" s="1208"/>
      <c r="I42" s="86">
        <v>8705</v>
      </c>
      <c r="J42" s="87">
        <v>7264</v>
      </c>
      <c r="K42" s="87">
        <v>6992</v>
      </c>
      <c r="L42" s="87">
        <v>6638</v>
      </c>
      <c r="M42" s="88">
        <v>6203</v>
      </c>
    </row>
    <row r="43" spans="2:13" ht="27.75" customHeight="1" x14ac:dyDescent="0.15">
      <c r="B43" s="1201"/>
      <c r="C43" s="1202"/>
      <c r="D43" s="85"/>
      <c r="E43" s="1207" t="s">
        <v>26</v>
      </c>
      <c r="F43" s="1207"/>
      <c r="G43" s="1207"/>
      <c r="H43" s="1208"/>
      <c r="I43" s="86">
        <v>12207</v>
      </c>
      <c r="J43" s="87">
        <v>12384</v>
      </c>
      <c r="K43" s="87">
        <v>12274</v>
      </c>
      <c r="L43" s="87">
        <v>11875</v>
      </c>
      <c r="M43" s="88">
        <v>11743</v>
      </c>
    </row>
    <row r="44" spans="2:13" ht="27.75" customHeight="1" x14ac:dyDescent="0.15">
      <c r="B44" s="1201"/>
      <c r="C44" s="1202"/>
      <c r="D44" s="85"/>
      <c r="E44" s="1207" t="s">
        <v>27</v>
      </c>
      <c r="F44" s="1207"/>
      <c r="G44" s="1207"/>
      <c r="H44" s="1208"/>
      <c r="I44" s="86">
        <v>1070</v>
      </c>
      <c r="J44" s="87">
        <v>2190</v>
      </c>
      <c r="K44" s="87">
        <v>2184</v>
      </c>
      <c r="L44" s="87">
        <v>2163</v>
      </c>
      <c r="M44" s="88">
        <v>2141</v>
      </c>
    </row>
    <row r="45" spans="2:13" ht="27.75" customHeight="1" x14ac:dyDescent="0.15">
      <c r="B45" s="1201"/>
      <c r="C45" s="1202"/>
      <c r="D45" s="85"/>
      <c r="E45" s="1207" t="s">
        <v>28</v>
      </c>
      <c r="F45" s="1207"/>
      <c r="G45" s="1207"/>
      <c r="H45" s="1208"/>
      <c r="I45" s="86">
        <v>5085</v>
      </c>
      <c r="J45" s="87">
        <v>4942</v>
      </c>
      <c r="K45" s="87">
        <v>4416</v>
      </c>
      <c r="L45" s="87">
        <v>3713</v>
      </c>
      <c r="M45" s="88">
        <v>3647</v>
      </c>
    </row>
    <row r="46" spans="2:13" ht="27.75" customHeight="1" x14ac:dyDescent="0.15">
      <c r="B46" s="1201"/>
      <c r="C46" s="1202"/>
      <c r="D46" s="85"/>
      <c r="E46" s="1207" t="s">
        <v>29</v>
      </c>
      <c r="F46" s="1207"/>
      <c r="G46" s="1207"/>
      <c r="H46" s="1208"/>
      <c r="I46" s="86">
        <v>1387</v>
      </c>
      <c r="J46" s="87">
        <v>1245</v>
      </c>
      <c r="K46" s="87">
        <v>382</v>
      </c>
      <c r="L46" s="87">
        <v>347</v>
      </c>
      <c r="M46" s="88">
        <v>312</v>
      </c>
    </row>
    <row r="47" spans="2:13" ht="27.75" customHeight="1" x14ac:dyDescent="0.15">
      <c r="B47" s="1201"/>
      <c r="C47" s="1202"/>
      <c r="D47" s="85"/>
      <c r="E47" s="1207" t="s">
        <v>30</v>
      </c>
      <c r="F47" s="1207"/>
      <c r="G47" s="1207"/>
      <c r="H47" s="1208"/>
      <c r="I47" s="86" t="s">
        <v>474</v>
      </c>
      <c r="J47" s="87" t="s">
        <v>474</v>
      </c>
      <c r="K47" s="87" t="s">
        <v>474</v>
      </c>
      <c r="L47" s="87" t="s">
        <v>474</v>
      </c>
      <c r="M47" s="88" t="s">
        <v>474</v>
      </c>
    </row>
    <row r="48" spans="2:13" ht="27.75" customHeight="1" x14ac:dyDescent="0.15">
      <c r="B48" s="1203"/>
      <c r="C48" s="1204"/>
      <c r="D48" s="85"/>
      <c r="E48" s="1207" t="s">
        <v>31</v>
      </c>
      <c r="F48" s="1207"/>
      <c r="G48" s="1207"/>
      <c r="H48" s="1208"/>
      <c r="I48" s="86" t="s">
        <v>474</v>
      </c>
      <c r="J48" s="87" t="s">
        <v>474</v>
      </c>
      <c r="K48" s="87" t="s">
        <v>474</v>
      </c>
      <c r="L48" s="87" t="s">
        <v>474</v>
      </c>
      <c r="M48" s="88" t="s">
        <v>474</v>
      </c>
    </row>
    <row r="49" spans="2:13" ht="27.75" customHeight="1" x14ac:dyDescent="0.15">
      <c r="B49" s="1209" t="s">
        <v>32</v>
      </c>
      <c r="C49" s="1210"/>
      <c r="D49" s="89"/>
      <c r="E49" s="1207" t="s">
        <v>33</v>
      </c>
      <c r="F49" s="1207"/>
      <c r="G49" s="1207"/>
      <c r="H49" s="1208"/>
      <c r="I49" s="86">
        <v>917</v>
      </c>
      <c r="J49" s="87">
        <v>1313</v>
      </c>
      <c r="K49" s="87">
        <v>1741</v>
      </c>
      <c r="L49" s="87">
        <v>1939</v>
      </c>
      <c r="M49" s="88">
        <v>2275</v>
      </c>
    </row>
    <row r="50" spans="2:13" ht="27.75" customHeight="1" x14ac:dyDescent="0.15">
      <c r="B50" s="1201"/>
      <c r="C50" s="1202"/>
      <c r="D50" s="85"/>
      <c r="E50" s="1207" t="s">
        <v>34</v>
      </c>
      <c r="F50" s="1207"/>
      <c r="G50" s="1207"/>
      <c r="H50" s="1208"/>
      <c r="I50" s="86">
        <v>6267</v>
      </c>
      <c r="J50" s="87">
        <v>6247</v>
      </c>
      <c r="K50" s="87">
        <v>6002</v>
      </c>
      <c r="L50" s="87">
        <v>5682</v>
      </c>
      <c r="M50" s="88">
        <v>5723</v>
      </c>
    </row>
    <row r="51" spans="2:13" ht="27.75" customHeight="1" x14ac:dyDescent="0.15">
      <c r="B51" s="1203"/>
      <c r="C51" s="1204"/>
      <c r="D51" s="85"/>
      <c r="E51" s="1207" t="s">
        <v>35</v>
      </c>
      <c r="F51" s="1207"/>
      <c r="G51" s="1207"/>
      <c r="H51" s="1208"/>
      <c r="I51" s="86">
        <v>26357</v>
      </c>
      <c r="J51" s="87">
        <v>26921</v>
      </c>
      <c r="K51" s="87">
        <v>26916</v>
      </c>
      <c r="L51" s="87">
        <v>26692</v>
      </c>
      <c r="M51" s="88">
        <v>26246</v>
      </c>
    </row>
    <row r="52" spans="2:13" ht="27.75" customHeight="1" thickBot="1" x14ac:dyDescent="0.2">
      <c r="B52" s="1211" t="s">
        <v>36</v>
      </c>
      <c r="C52" s="1212"/>
      <c r="D52" s="90"/>
      <c r="E52" s="1213" t="s">
        <v>37</v>
      </c>
      <c r="F52" s="1213"/>
      <c r="G52" s="1213"/>
      <c r="H52" s="1214"/>
      <c r="I52" s="91">
        <v>21150</v>
      </c>
      <c r="J52" s="92">
        <v>20870</v>
      </c>
      <c r="K52" s="92">
        <v>18674</v>
      </c>
      <c r="L52" s="92">
        <v>17465</v>
      </c>
      <c r="M52" s="93">
        <v>16422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542</v>
      </c>
      <c r="I42" s="352"/>
      <c r="J42" s="352"/>
      <c r="K42" s="352"/>
      <c r="L42" s="244"/>
      <c r="M42" s="244"/>
      <c r="N42" s="244"/>
      <c r="O42" s="244"/>
    </row>
    <row r="43" spans="2:17" x14ac:dyDescent="0.15">
      <c r="B43" s="248"/>
      <c r="C43" s="244"/>
      <c r="D43" s="244"/>
      <c r="E43" s="244"/>
      <c r="F43" s="244"/>
      <c r="G43" s="1215" t="s">
        <v>552</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543</v>
      </c>
    </row>
    <row r="50" spans="1:17" x14ac:dyDescent="0.15">
      <c r="B50" s="248"/>
      <c r="C50" s="244"/>
      <c r="D50" s="244"/>
      <c r="E50" s="244"/>
      <c r="F50" s="244"/>
      <c r="G50" s="1224"/>
      <c r="H50" s="1225"/>
      <c r="I50" s="1225"/>
      <c r="J50" s="1226"/>
      <c r="K50" s="354" t="s">
        <v>514</v>
      </c>
      <c r="L50" s="354" t="s">
        <v>515</v>
      </c>
      <c r="M50" s="354" t="s">
        <v>516</v>
      </c>
      <c r="N50" s="354" t="s">
        <v>517</v>
      </c>
      <c r="O50" s="354" t="s">
        <v>518</v>
      </c>
    </row>
    <row r="51" spans="1:17" x14ac:dyDescent="0.15">
      <c r="B51" s="248"/>
      <c r="C51" s="244"/>
      <c r="D51" s="244"/>
      <c r="E51" s="244"/>
      <c r="F51" s="244"/>
      <c r="G51" s="1227" t="s">
        <v>544</v>
      </c>
      <c r="H51" s="1228"/>
      <c r="I51" s="1233" t="s">
        <v>545</v>
      </c>
      <c r="J51" s="1233"/>
      <c r="K51" s="1235"/>
      <c r="L51" s="1235"/>
      <c r="M51" s="1235"/>
      <c r="N51" s="1235"/>
      <c r="O51" s="1236">
        <v>98.6</v>
      </c>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546</v>
      </c>
      <c r="J53" s="1237"/>
      <c r="K53" s="1238"/>
      <c r="L53" s="1238"/>
      <c r="M53" s="1238"/>
      <c r="N53" s="1238"/>
      <c r="O53" s="1240">
        <v>62.8</v>
      </c>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1" t="s">
        <v>547</v>
      </c>
      <c r="H55" s="1242"/>
      <c r="I55" s="1237" t="s">
        <v>545</v>
      </c>
      <c r="J55" s="1237"/>
      <c r="K55" s="1235"/>
      <c r="L55" s="1235"/>
      <c r="M55" s="1235"/>
      <c r="N55" s="1235"/>
      <c r="O55" s="1236">
        <v>17.8</v>
      </c>
    </row>
    <row r="56" spans="1:17" x14ac:dyDescent="0.15">
      <c r="A56" s="355"/>
      <c r="B56" s="248"/>
      <c r="C56" s="244"/>
      <c r="D56" s="244"/>
      <c r="E56" s="244"/>
      <c r="F56" s="244"/>
      <c r="G56" s="1243"/>
      <c r="H56" s="1244"/>
      <c r="I56" s="1237"/>
      <c r="J56" s="1237"/>
      <c r="K56" s="1236"/>
      <c r="L56" s="1236"/>
      <c r="M56" s="1236"/>
      <c r="N56" s="1236"/>
      <c r="O56" s="1236"/>
    </row>
    <row r="57" spans="1:17" s="355" customFormat="1" x14ac:dyDescent="0.15">
      <c r="B57" s="356"/>
      <c r="C57" s="352"/>
      <c r="D57" s="352"/>
      <c r="E57" s="352"/>
      <c r="F57" s="352"/>
      <c r="G57" s="1243"/>
      <c r="H57" s="1244"/>
      <c r="I57" s="1247" t="s">
        <v>546</v>
      </c>
      <c r="J57" s="1247"/>
      <c r="K57" s="1238"/>
      <c r="L57" s="1238"/>
      <c r="M57" s="1238"/>
      <c r="N57" s="1238"/>
      <c r="O57" s="1240">
        <v>59.9</v>
      </c>
      <c r="P57" s="357"/>
      <c r="Q57" s="356"/>
    </row>
    <row r="58" spans="1:17" s="355" customFormat="1" x14ac:dyDescent="0.15">
      <c r="A58" s="243"/>
      <c r="B58" s="356"/>
      <c r="C58" s="352"/>
      <c r="D58" s="352"/>
      <c r="E58" s="352"/>
      <c r="F58" s="352"/>
      <c r="G58" s="1245"/>
      <c r="H58" s="1246"/>
      <c r="I58" s="1247"/>
      <c r="J58" s="1247"/>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548</v>
      </c>
      <c r="C63" s="244"/>
      <c r="D63" s="244"/>
      <c r="E63" s="244"/>
      <c r="F63" s="244"/>
      <c r="G63" s="244"/>
      <c r="H63" s="244"/>
      <c r="I63" s="244"/>
      <c r="J63" s="244"/>
      <c r="K63" s="244"/>
      <c r="L63" s="244"/>
      <c r="M63" s="244"/>
      <c r="N63" s="244"/>
      <c r="O63" s="244"/>
    </row>
    <row r="64" spans="1:17" x14ac:dyDescent="0.15">
      <c r="B64" s="248"/>
      <c r="C64" s="244"/>
      <c r="D64" s="244"/>
      <c r="E64" s="244"/>
      <c r="F64" s="244"/>
      <c r="G64" s="351" t="s">
        <v>542</v>
      </c>
      <c r="I64" s="352"/>
      <c r="J64" s="352"/>
      <c r="K64" s="352"/>
      <c r="L64" s="244"/>
      <c r="M64" s="244"/>
      <c r="N64" s="244"/>
      <c r="O64" s="244"/>
    </row>
    <row r="65" spans="2:30" x14ac:dyDescent="0.15">
      <c r="B65" s="248"/>
      <c r="C65" s="244"/>
      <c r="D65" s="244"/>
      <c r="E65" s="244"/>
      <c r="F65" s="244"/>
      <c r="G65" s="1215" t="s">
        <v>551</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549</v>
      </c>
      <c r="I71" s="368"/>
      <c r="J71" s="364"/>
      <c r="K71" s="364"/>
      <c r="L71" s="365"/>
      <c r="M71" s="364"/>
      <c r="N71" s="365"/>
      <c r="O71" s="366"/>
    </row>
    <row r="72" spans="2:30" x14ac:dyDescent="0.15">
      <c r="B72" s="248"/>
      <c r="C72" s="244"/>
      <c r="D72" s="244"/>
      <c r="E72" s="244"/>
      <c r="F72" s="244"/>
      <c r="G72" s="1224"/>
      <c r="H72" s="1225"/>
      <c r="I72" s="1225"/>
      <c r="J72" s="1226"/>
      <c r="K72" s="354" t="s">
        <v>514</v>
      </c>
      <c r="L72" s="354" t="s">
        <v>515</v>
      </c>
      <c r="M72" s="354" t="s">
        <v>516</v>
      </c>
      <c r="N72" s="354" t="s">
        <v>517</v>
      </c>
      <c r="O72" s="354" t="s">
        <v>518</v>
      </c>
    </row>
    <row r="73" spans="2:30" x14ac:dyDescent="0.15">
      <c r="B73" s="248"/>
      <c r="C73" s="244"/>
      <c r="D73" s="244"/>
      <c r="E73" s="244"/>
      <c r="F73" s="244"/>
      <c r="G73" s="1227" t="s">
        <v>544</v>
      </c>
      <c r="H73" s="1228"/>
      <c r="I73" s="1233" t="s">
        <v>545</v>
      </c>
      <c r="J73" s="1233"/>
      <c r="K73" s="1248">
        <v>131.1</v>
      </c>
      <c r="L73" s="1248">
        <v>128.5</v>
      </c>
      <c r="M73" s="1236">
        <v>113</v>
      </c>
      <c r="N73" s="1236">
        <v>107.5</v>
      </c>
      <c r="O73" s="1236">
        <v>98.6</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550</v>
      </c>
      <c r="J75" s="1237"/>
      <c r="K75" s="1240">
        <v>5.7</v>
      </c>
      <c r="L75" s="1240">
        <v>5.6</v>
      </c>
      <c r="M75" s="1240">
        <v>5.3</v>
      </c>
      <c r="N75" s="1240">
        <v>4.9000000000000004</v>
      </c>
      <c r="O75" s="1240">
        <v>5.5</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1" t="s">
        <v>547</v>
      </c>
      <c r="H77" s="1242"/>
      <c r="I77" s="1237" t="s">
        <v>545</v>
      </c>
      <c r="J77" s="1237"/>
      <c r="K77" s="1248">
        <v>55.5</v>
      </c>
      <c r="L77" s="1248">
        <v>46.1</v>
      </c>
      <c r="M77" s="1236">
        <v>37.6</v>
      </c>
      <c r="N77" s="1236">
        <v>33.799999999999997</v>
      </c>
      <c r="O77" s="1236">
        <v>17.8</v>
      </c>
      <c r="R77" s="243">
        <v>12.3</v>
      </c>
      <c r="T77" s="243">
        <v>11.1</v>
      </c>
    </row>
    <row r="78" spans="2:30" x14ac:dyDescent="0.15">
      <c r="B78" s="248"/>
      <c r="C78" s="244"/>
      <c r="D78" s="244"/>
      <c r="E78" s="244"/>
      <c r="F78" s="244"/>
      <c r="G78" s="1243"/>
      <c r="H78" s="1244"/>
      <c r="I78" s="1237"/>
      <c r="J78" s="1237"/>
      <c r="K78" s="1248"/>
      <c r="L78" s="1248"/>
      <c r="M78" s="1236"/>
      <c r="N78" s="1236"/>
      <c r="O78" s="1236"/>
    </row>
    <row r="79" spans="2:30" x14ac:dyDescent="0.15">
      <c r="B79" s="248"/>
      <c r="C79" s="244"/>
      <c r="D79" s="244"/>
      <c r="E79" s="244"/>
      <c r="F79" s="244"/>
      <c r="G79" s="1243"/>
      <c r="H79" s="1244"/>
      <c r="I79" s="1249" t="s">
        <v>550</v>
      </c>
      <c r="J79" s="1247"/>
      <c r="K79" s="1250">
        <v>9.3000000000000007</v>
      </c>
      <c r="L79" s="1250">
        <v>8.5</v>
      </c>
      <c r="M79" s="1250">
        <v>7.9</v>
      </c>
      <c r="N79" s="1250">
        <v>7.1</v>
      </c>
      <c r="O79" s="1250">
        <v>5.3</v>
      </c>
      <c r="V79" s="243">
        <v>53.5</v>
      </c>
      <c r="X79" s="243">
        <v>48.2</v>
      </c>
      <c r="Z79" s="243">
        <v>34.200000000000003</v>
      </c>
      <c r="AB79" s="243">
        <v>30.3</v>
      </c>
      <c r="AD79" s="243">
        <v>28.9</v>
      </c>
    </row>
    <row r="80" spans="2:30" x14ac:dyDescent="0.15">
      <c r="B80" s="248"/>
      <c r="C80" s="244"/>
      <c r="D80" s="244"/>
      <c r="E80" s="244"/>
      <c r="F80" s="244"/>
      <c r="G80" s="1245"/>
      <c r="H80" s="1246"/>
      <c r="I80" s="1247"/>
      <c r="J80" s="1247"/>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513</v>
      </c>
      <c r="G2" s="111"/>
      <c r="H2" s="112"/>
    </row>
    <row r="3" spans="1:8" x14ac:dyDescent="0.15">
      <c r="A3" s="108" t="s">
        <v>506</v>
      </c>
      <c r="B3" s="113"/>
      <c r="C3" s="114"/>
      <c r="D3" s="115">
        <v>24191</v>
      </c>
      <c r="E3" s="116"/>
      <c r="F3" s="117">
        <v>41433</v>
      </c>
      <c r="G3" s="118"/>
      <c r="H3" s="119"/>
    </row>
    <row r="4" spans="1:8" x14ac:dyDescent="0.15">
      <c r="A4" s="120"/>
      <c r="B4" s="121"/>
      <c r="C4" s="122"/>
      <c r="D4" s="123">
        <v>12712</v>
      </c>
      <c r="E4" s="124"/>
      <c r="F4" s="125">
        <v>22351</v>
      </c>
      <c r="G4" s="126"/>
      <c r="H4" s="127"/>
    </row>
    <row r="5" spans="1:8" x14ac:dyDescent="0.15">
      <c r="A5" s="108" t="s">
        <v>508</v>
      </c>
      <c r="B5" s="113"/>
      <c r="C5" s="114"/>
      <c r="D5" s="115">
        <v>22541</v>
      </c>
      <c r="E5" s="116"/>
      <c r="F5" s="117">
        <v>43493</v>
      </c>
      <c r="G5" s="118"/>
      <c r="H5" s="119"/>
    </row>
    <row r="6" spans="1:8" x14ac:dyDescent="0.15">
      <c r="A6" s="120"/>
      <c r="B6" s="121"/>
      <c r="C6" s="122"/>
      <c r="D6" s="123">
        <v>15660</v>
      </c>
      <c r="E6" s="124"/>
      <c r="F6" s="125">
        <v>23254</v>
      </c>
      <c r="G6" s="126"/>
      <c r="H6" s="127"/>
    </row>
    <row r="7" spans="1:8" x14ac:dyDescent="0.15">
      <c r="A7" s="108" t="s">
        <v>509</v>
      </c>
      <c r="B7" s="113"/>
      <c r="C7" s="114"/>
      <c r="D7" s="115">
        <v>19616</v>
      </c>
      <c r="E7" s="116"/>
      <c r="F7" s="117">
        <v>50840</v>
      </c>
      <c r="G7" s="118"/>
      <c r="H7" s="119"/>
    </row>
    <row r="8" spans="1:8" x14ac:dyDescent="0.15">
      <c r="A8" s="120"/>
      <c r="B8" s="121"/>
      <c r="C8" s="122"/>
      <c r="D8" s="123">
        <v>3988</v>
      </c>
      <c r="E8" s="124"/>
      <c r="F8" s="125">
        <v>25367</v>
      </c>
      <c r="G8" s="126"/>
      <c r="H8" s="127"/>
    </row>
    <row r="9" spans="1:8" x14ac:dyDescent="0.15">
      <c r="A9" s="108" t="s">
        <v>510</v>
      </c>
      <c r="B9" s="113"/>
      <c r="C9" s="114"/>
      <c r="D9" s="115">
        <v>21060</v>
      </c>
      <c r="E9" s="116"/>
      <c r="F9" s="117">
        <v>53605</v>
      </c>
      <c r="G9" s="118"/>
      <c r="H9" s="119"/>
    </row>
    <row r="10" spans="1:8" x14ac:dyDescent="0.15">
      <c r="A10" s="120"/>
      <c r="B10" s="121"/>
      <c r="C10" s="122"/>
      <c r="D10" s="123">
        <v>8731</v>
      </c>
      <c r="E10" s="124"/>
      <c r="F10" s="125">
        <v>28343</v>
      </c>
      <c r="G10" s="126"/>
      <c r="H10" s="127"/>
    </row>
    <row r="11" spans="1:8" x14ac:dyDescent="0.15">
      <c r="A11" s="108" t="s">
        <v>511</v>
      </c>
      <c r="B11" s="113"/>
      <c r="C11" s="114"/>
      <c r="D11" s="115">
        <v>23537</v>
      </c>
      <c r="E11" s="116"/>
      <c r="F11" s="117">
        <v>44267</v>
      </c>
      <c r="G11" s="118"/>
      <c r="H11" s="119"/>
    </row>
    <row r="12" spans="1:8" x14ac:dyDescent="0.15">
      <c r="A12" s="120"/>
      <c r="B12" s="121"/>
      <c r="C12" s="128"/>
      <c r="D12" s="123">
        <v>12089</v>
      </c>
      <c r="E12" s="124"/>
      <c r="F12" s="125">
        <v>26161</v>
      </c>
      <c r="G12" s="126"/>
      <c r="H12" s="127"/>
    </row>
    <row r="13" spans="1:8" x14ac:dyDescent="0.15">
      <c r="A13" s="108"/>
      <c r="B13" s="113"/>
      <c r="C13" s="129"/>
      <c r="D13" s="130">
        <v>22189</v>
      </c>
      <c r="E13" s="131"/>
      <c r="F13" s="132">
        <v>46728</v>
      </c>
      <c r="G13" s="133"/>
      <c r="H13" s="119"/>
    </row>
    <row r="14" spans="1:8" x14ac:dyDescent="0.15">
      <c r="A14" s="120"/>
      <c r="B14" s="121"/>
      <c r="C14" s="122"/>
      <c r="D14" s="123">
        <v>10636</v>
      </c>
      <c r="E14" s="124"/>
      <c r="F14" s="125">
        <v>25095</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4.1500000000000004</v>
      </c>
      <c r="C19" s="134">
        <f>ROUND(VALUE(SUBSTITUTE(実質収支比率等に係る経年分析!G$48,"▲","-")),2)</f>
        <v>4.47</v>
      </c>
      <c r="D19" s="134">
        <f>ROUND(VALUE(SUBSTITUTE(実質収支比率等に係る経年分析!H$48,"▲","-")),2)</f>
        <v>5.0599999999999996</v>
      </c>
      <c r="E19" s="134">
        <f>ROUND(VALUE(SUBSTITUTE(実質収支比率等に係る経年分析!I$48,"▲","-")),2)</f>
        <v>5.15</v>
      </c>
      <c r="F19" s="134">
        <f>ROUND(VALUE(SUBSTITUTE(実質収支比率等に係る経年分析!J$48,"▲","-")),2)</f>
        <v>5.38</v>
      </c>
    </row>
    <row r="20" spans="1:11" x14ac:dyDescent="0.15">
      <c r="A20" s="134" t="s">
        <v>42</v>
      </c>
      <c r="B20" s="134">
        <f>ROUND(VALUE(SUBSTITUTE(実質収支比率等に係る経年分析!F$47,"▲","-")),2)</f>
        <v>0.31</v>
      </c>
      <c r="C20" s="134">
        <f>ROUND(VALUE(SUBSTITUTE(実質収支比率等に係る経年分析!G$47,"▲","-")),2)</f>
        <v>2.73</v>
      </c>
      <c r="D20" s="134">
        <f>ROUND(VALUE(SUBSTITUTE(実質収支比率等に係る経年分析!H$47,"▲","-")),2)</f>
        <v>3.98</v>
      </c>
      <c r="E20" s="134">
        <f>ROUND(VALUE(SUBSTITUTE(実質収支比率等に係る経年分析!I$47,"▲","-")),2)</f>
        <v>4.45</v>
      </c>
      <c r="F20" s="134">
        <f>ROUND(VALUE(SUBSTITUTE(実質収支比率等に係る経年分析!J$47,"▲","-")),2)</f>
        <v>6.58</v>
      </c>
    </row>
    <row r="21" spans="1:11" x14ac:dyDescent="0.15">
      <c r="A21" s="134" t="s">
        <v>43</v>
      </c>
      <c r="B21" s="134">
        <f>IF(ISNUMBER(VALUE(SUBSTITUTE(実質収支比率等に係る経年分析!F$49,"▲","-"))),ROUND(VALUE(SUBSTITUTE(実質収支比率等に係る経年分析!F$49,"▲","-")),2),NA())</f>
        <v>-0.47</v>
      </c>
      <c r="C21" s="134">
        <f>IF(ISNUMBER(VALUE(SUBSTITUTE(実質収支比率等に係る経年分析!G$49,"▲","-"))),ROUND(VALUE(SUBSTITUTE(実質収支比率等に係る経年分析!G$49,"▲","-")),2),NA())</f>
        <v>2.77</v>
      </c>
      <c r="D21" s="134">
        <f>IF(ISNUMBER(VALUE(SUBSTITUTE(実質収支比率等に係る経年分析!H$49,"▲","-"))),ROUND(VALUE(SUBSTITUTE(実質収支比率等に係る経年分析!H$49,"▲","-")),2),NA())</f>
        <v>1.98</v>
      </c>
      <c r="E21" s="134">
        <f>IF(ISNUMBER(VALUE(SUBSTITUTE(実質収支比率等に係る経年分析!I$49,"▲","-"))),ROUND(VALUE(SUBSTITUTE(実質収支比率等に係る経年分析!I$49,"▲","-")),2),NA())</f>
        <v>0.47</v>
      </c>
      <c r="F21" s="134">
        <f>IF(ISNUMBER(VALUE(SUBSTITUTE(実質収支比率等に係る経年分析!J$49,"▲","-"))),ROUND(VALUE(SUBSTITUTE(実質収支比率等に係る経年分析!J$49,"▲","-")),2),NA())</f>
        <v>2.48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用地取得事業特別会計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0.71</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1.38</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4.1500000000000004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4.46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5.37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2827</v>
      </c>
      <c r="E42" s="136"/>
      <c r="F42" s="136"/>
      <c r="G42" s="136">
        <f>'実質公債費比率（分子）の構造'!L$52</f>
        <v>2872</v>
      </c>
      <c r="H42" s="136"/>
      <c r="I42" s="136"/>
      <c r="J42" s="136">
        <f>'実質公債費比率（分子）の構造'!M$52</f>
        <v>2955</v>
      </c>
      <c r="K42" s="136"/>
      <c r="L42" s="136"/>
      <c r="M42" s="136">
        <f>'実質公債費比率（分子）の構造'!N$52</f>
        <v>3043</v>
      </c>
      <c r="N42" s="136"/>
      <c r="O42" s="136"/>
      <c r="P42" s="136">
        <f>'実質公債費比率（分子）の構造'!O$52</f>
        <v>2868</v>
      </c>
    </row>
    <row r="43" spans="1:16" x14ac:dyDescent="0.15">
      <c r="A43" s="136" t="s">
        <v>51</v>
      </c>
      <c r="B43" s="136">
        <f>'実質公債費比率（分子）の構造'!K$51</f>
        <v>8</v>
      </c>
      <c r="C43" s="136"/>
      <c r="D43" s="136"/>
      <c r="E43" s="136">
        <f>'実質公債費比率（分子）の構造'!L$51</f>
        <v>7</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244</v>
      </c>
      <c r="C44" s="136"/>
      <c r="D44" s="136"/>
      <c r="E44" s="136">
        <f>'実質公債費比率（分子）の構造'!L$50</f>
        <v>141</v>
      </c>
      <c r="F44" s="136"/>
      <c r="G44" s="136"/>
      <c r="H44" s="136">
        <f>'実質公債費比率（分子）の構造'!M$50</f>
        <v>139</v>
      </c>
      <c r="I44" s="136"/>
      <c r="J44" s="136"/>
      <c r="K44" s="136">
        <f>'実質公債費比率（分子）の構造'!N$50</f>
        <v>243</v>
      </c>
      <c r="L44" s="136"/>
      <c r="M44" s="136"/>
      <c r="N44" s="136">
        <f>'実質公債費比率（分子）の構造'!O$50</f>
        <v>420</v>
      </c>
      <c r="O44" s="136"/>
      <c r="P44" s="136"/>
    </row>
    <row r="45" spans="1:16" x14ac:dyDescent="0.15">
      <c r="A45" s="136" t="s">
        <v>53</v>
      </c>
      <c r="B45" s="136">
        <f>'実質公債費比率（分子）の構造'!K$49</f>
        <v>38</v>
      </c>
      <c r="C45" s="136"/>
      <c r="D45" s="136"/>
      <c r="E45" s="136">
        <f>'実質公債費比率（分子）の構造'!L$49</f>
        <v>46</v>
      </c>
      <c r="F45" s="136"/>
      <c r="G45" s="136"/>
      <c r="H45" s="136">
        <f>'実質公債費比率（分子）の構造'!M$49</f>
        <v>17</v>
      </c>
      <c r="I45" s="136"/>
      <c r="J45" s="136"/>
      <c r="K45" s="136">
        <f>'実質公債費比率（分子）の構造'!N$49</f>
        <v>22</v>
      </c>
      <c r="L45" s="136"/>
      <c r="M45" s="136"/>
      <c r="N45" s="136">
        <f>'実質公債費比率（分子）の構造'!O$49</f>
        <v>35</v>
      </c>
      <c r="O45" s="136"/>
      <c r="P45" s="136"/>
    </row>
    <row r="46" spans="1:16" x14ac:dyDescent="0.15">
      <c r="A46" s="136" t="s">
        <v>54</v>
      </c>
      <c r="B46" s="136">
        <f>'実質公債費比率（分子）の構造'!K$48</f>
        <v>919</v>
      </c>
      <c r="C46" s="136"/>
      <c r="D46" s="136"/>
      <c r="E46" s="136">
        <f>'実質公債費比率（分子）の構造'!L$48</f>
        <v>920</v>
      </c>
      <c r="F46" s="136"/>
      <c r="G46" s="136"/>
      <c r="H46" s="136">
        <f>'実質公債費比率（分子）の構造'!M$48</f>
        <v>948</v>
      </c>
      <c r="I46" s="136"/>
      <c r="J46" s="136"/>
      <c r="K46" s="136">
        <f>'実質公債費比率（分子）の構造'!N$48</f>
        <v>895</v>
      </c>
      <c r="L46" s="136"/>
      <c r="M46" s="136"/>
      <c r="N46" s="136">
        <f>'実質公債費比率（分子）の構造'!O$48</f>
        <v>899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2604</v>
      </c>
      <c r="C49" s="136"/>
      <c r="D49" s="136"/>
      <c r="E49" s="136">
        <f>'実質公債費比率（分子）の構造'!L$45</f>
        <v>2571</v>
      </c>
      <c r="F49" s="136"/>
      <c r="G49" s="136"/>
      <c r="H49" s="136">
        <f>'実質公債費比率（分子）の構造'!M$45</f>
        <v>2683</v>
      </c>
      <c r="I49" s="136"/>
      <c r="J49" s="136"/>
      <c r="K49" s="136">
        <f>'実質公債費比率（分子）の構造'!N$45</f>
        <v>2657</v>
      </c>
      <c r="L49" s="136"/>
      <c r="M49" s="136"/>
      <c r="N49" s="136">
        <f>'実質公債費比率（分子）の構造'!O$45</f>
        <v>2637</v>
      </c>
      <c r="O49" s="136"/>
      <c r="P49" s="136"/>
    </row>
    <row r="50" spans="1:16" x14ac:dyDescent="0.15">
      <c r="A50" s="136" t="s">
        <v>58</v>
      </c>
      <c r="B50" s="136" t="e">
        <f>NA()</f>
        <v>#N/A</v>
      </c>
      <c r="C50" s="136">
        <f>IF(ISNUMBER('実質公債費比率（分子）の構造'!K$53),'実質公債費比率（分子）の構造'!K$53,NA())</f>
        <v>986</v>
      </c>
      <c r="D50" s="136" t="e">
        <f>NA()</f>
        <v>#N/A</v>
      </c>
      <c r="E50" s="136" t="e">
        <f>NA()</f>
        <v>#N/A</v>
      </c>
      <c r="F50" s="136">
        <f>IF(ISNUMBER('実質公債費比率（分子）の構造'!L$53),'実質公債費比率（分子）の構造'!L$53,NA())</f>
        <v>813</v>
      </c>
      <c r="G50" s="136" t="e">
        <f>NA()</f>
        <v>#N/A</v>
      </c>
      <c r="H50" s="136" t="e">
        <f>NA()</f>
        <v>#N/A</v>
      </c>
      <c r="I50" s="136">
        <f>IF(ISNUMBER('実質公債費比率（分子）の構造'!M$53),'実質公債費比率（分子）の構造'!M$53,NA())</f>
        <v>833</v>
      </c>
      <c r="J50" s="136" t="e">
        <f>NA()</f>
        <v>#N/A</v>
      </c>
      <c r="K50" s="136" t="e">
        <f>NA()</f>
        <v>#N/A</v>
      </c>
      <c r="L50" s="136">
        <f>IF(ISNUMBER('実質公債費比率（分子）の構造'!N$53),'実質公債費比率（分子）の構造'!N$53,NA())</f>
        <v>774</v>
      </c>
      <c r="M50" s="136" t="e">
        <f>NA()</f>
        <v>#N/A</v>
      </c>
      <c r="N50" s="136" t="e">
        <f>NA()</f>
        <v>#N/A</v>
      </c>
      <c r="O50" s="136">
        <f>IF(ISNUMBER('実質公債費比率（分子）の構造'!O$53),'実質公債費比率（分子）の構造'!O$53,NA())</f>
        <v>1123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26357</v>
      </c>
      <c r="E56" s="135"/>
      <c r="F56" s="135"/>
      <c r="G56" s="135">
        <f>'将来負担比率（分子）の構造'!J$51</f>
        <v>26921</v>
      </c>
      <c r="H56" s="135"/>
      <c r="I56" s="135"/>
      <c r="J56" s="135">
        <f>'将来負担比率（分子）の構造'!K$51</f>
        <v>26916</v>
      </c>
      <c r="K56" s="135"/>
      <c r="L56" s="135"/>
      <c r="M56" s="135">
        <f>'将来負担比率（分子）の構造'!L$51</f>
        <v>26692</v>
      </c>
      <c r="N56" s="135"/>
      <c r="O56" s="135"/>
      <c r="P56" s="135">
        <f>'将来負担比率（分子）の構造'!M$51</f>
        <v>26246</v>
      </c>
    </row>
    <row r="57" spans="1:16" x14ac:dyDescent="0.15">
      <c r="A57" s="135" t="s">
        <v>34</v>
      </c>
      <c r="B57" s="135"/>
      <c r="C57" s="135"/>
      <c r="D57" s="135">
        <f>'将来負担比率（分子）の構造'!I$50</f>
        <v>6267</v>
      </c>
      <c r="E57" s="135"/>
      <c r="F57" s="135"/>
      <c r="G57" s="135">
        <f>'将来負担比率（分子）の構造'!J$50</f>
        <v>6247</v>
      </c>
      <c r="H57" s="135"/>
      <c r="I57" s="135"/>
      <c r="J57" s="135">
        <f>'将来負担比率（分子）の構造'!K$50</f>
        <v>6002</v>
      </c>
      <c r="K57" s="135"/>
      <c r="L57" s="135"/>
      <c r="M57" s="135">
        <f>'将来負担比率（分子）の構造'!L$50</f>
        <v>5682</v>
      </c>
      <c r="N57" s="135"/>
      <c r="O57" s="135"/>
      <c r="P57" s="135">
        <f>'将来負担比率（分子）の構造'!M$50</f>
        <v>5723</v>
      </c>
    </row>
    <row r="58" spans="1:16" x14ac:dyDescent="0.15">
      <c r="A58" s="135" t="s">
        <v>33</v>
      </c>
      <c r="B58" s="135"/>
      <c r="C58" s="135"/>
      <c r="D58" s="135">
        <f>'将来負担比率（分子）の構造'!I$49</f>
        <v>917</v>
      </c>
      <c r="E58" s="135"/>
      <c r="F58" s="135"/>
      <c r="G58" s="135">
        <f>'将来負担比率（分子）の構造'!J$49</f>
        <v>1313</v>
      </c>
      <c r="H58" s="135"/>
      <c r="I58" s="135"/>
      <c r="J58" s="135">
        <f>'将来負担比率（分子）の構造'!K$49</f>
        <v>1741</v>
      </c>
      <c r="K58" s="135"/>
      <c r="L58" s="135"/>
      <c r="M58" s="135">
        <f>'将来負担比率（分子）の構造'!L$49</f>
        <v>1939</v>
      </c>
      <c r="N58" s="135"/>
      <c r="O58" s="135"/>
      <c r="P58" s="135">
        <f>'将来負担比率（分子）の構造'!M$49</f>
        <v>2275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1387</v>
      </c>
      <c r="C61" s="135"/>
      <c r="D61" s="135"/>
      <c r="E61" s="135">
        <f>'将来負担比率（分子）の構造'!J$46</f>
        <v>1245</v>
      </c>
      <c r="F61" s="135"/>
      <c r="G61" s="135"/>
      <c r="H61" s="135">
        <f>'将来負担比率（分子）の構造'!K$46</f>
        <v>382</v>
      </c>
      <c r="I61" s="135"/>
      <c r="J61" s="135"/>
      <c r="K61" s="135">
        <f>'将来負担比率（分子）の構造'!L$46</f>
        <v>347</v>
      </c>
      <c r="L61" s="135"/>
      <c r="M61" s="135"/>
      <c r="N61" s="135">
        <f>'将来負担比率（分子）の構造'!M$46</f>
        <v>312</v>
      </c>
      <c r="O61" s="135"/>
      <c r="P61" s="135"/>
    </row>
    <row r="62" spans="1:16" x14ac:dyDescent="0.15">
      <c r="A62" s="135" t="s">
        <v>28</v>
      </c>
      <c r="B62" s="135">
        <f>'将来負担比率（分子）の構造'!I$45</f>
        <v>5085</v>
      </c>
      <c r="C62" s="135"/>
      <c r="D62" s="135"/>
      <c r="E62" s="135">
        <f>'将来負担比率（分子）の構造'!J$45</f>
        <v>4942</v>
      </c>
      <c r="F62" s="135"/>
      <c r="G62" s="135"/>
      <c r="H62" s="135">
        <f>'将来負担比率（分子）の構造'!K$45</f>
        <v>4416</v>
      </c>
      <c r="I62" s="135"/>
      <c r="J62" s="135"/>
      <c r="K62" s="135">
        <f>'将来負担比率（分子）の構造'!L$45</f>
        <v>3713</v>
      </c>
      <c r="L62" s="135"/>
      <c r="M62" s="135"/>
      <c r="N62" s="135">
        <f>'将来負担比率（分子）の構造'!M$45</f>
        <v>3647</v>
      </c>
      <c r="O62" s="135"/>
      <c r="P62" s="135"/>
    </row>
    <row r="63" spans="1:16" x14ac:dyDescent="0.15">
      <c r="A63" s="135" t="s">
        <v>27</v>
      </c>
      <c r="B63" s="135">
        <f>'将来負担比率（分子）の構造'!I$44</f>
        <v>1070</v>
      </c>
      <c r="C63" s="135"/>
      <c r="D63" s="135"/>
      <c r="E63" s="135">
        <f>'将来負担比率（分子）の構造'!J$44</f>
        <v>2190</v>
      </c>
      <c r="F63" s="135"/>
      <c r="G63" s="135"/>
      <c r="H63" s="135">
        <f>'将来負担比率（分子）の構造'!K$44</f>
        <v>2184</v>
      </c>
      <c r="I63" s="135"/>
      <c r="J63" s="135"/>
      <c r="K63" s="135">
        <f>'将来負担比率（分子）の構造'!L$44</f>
        <v>2163</v>
      </c>
      <c r="L63" s="135"/>
      <c r="M63" s="135"/>
      <c r="N63" s="135">
        <f>'将来負担比率（分子）の構造'!M$44</f>
        <v>2141</v>
      </c>
      <c r="O63" s="135"/>
      <c r="P63" s="135"/>
    </row>
    <row r="64" spans="1:16" x14ac:dyDescent="0.15">
      <c r="A64" s="135" t="s">
        <v>26</v>
      </c>
      <c r="B64" s="135">
        <f>'将来負担比率（分子）の構造'!I$43</f>
        <v>12207</v>
      </c>
      <c r="C64" s="135"/>
      <c r="D64" s="135"/>
      <c r="E64" s="135">
        <f>'将来負担比率（分子）の構造'!J$43</f>
        <v>12384</v>
      </c>
      <c r="F64" s="135"/>
      <c r="G64" s="135"/>
      <c r="H64" s="135">
        <f>'将来負担比率（分子）の構造'!K$43</f>
        <v>12274</v>
      </c>
      <c r="I64" s="135"/>
      <c r="J64" s="135"/>
      <c r="K64" s="135">
        <f>'将来負担比率（分子）の構造'!L$43</f>
        <v>11875</v>
      </c>
      <c r="L64" s="135"/>
      <c r="M64" s="135"/>
      <c r="N64" s="135">
        <f>'将来負担比率（分子）の構造'!M$43</f>
        <v>11743</v>
      </c>
      <c r="O64" s="135"/>
      <c r="P64" s="135"/>
    </row>
    <row r="65" spans="1:16" x14ac:dyDescent="0.15">
      <c r="A65" s="135" t="s">
        <v>25</v>
      </c>
      <c r="B65" s="135">
        <f>'将来負担比率（分子）の構造'!I$42</f>
        <v>8705</v>
      </c>
      <c r="C65" s="135"/>
      <c r="D65" s="135"/>
      <c r="E65" s="135">
        <f>'将来負担比率（分子）の構造'!J$42</f>
        <v>7264</v>
      </c>
      <c r="F65" s="135"/>
      <c r="G65" s="135"/>
      <c r="H65" s="135">
        <f>'将来負担比率（分子）の構造'!K$42</f>
        <v>6992</v>
      </c>
      <c r="I65" s="135"/>
      <c r="J65" s="135"/>
      <c r="K65" s="135">
        <f>'将来負担比率（分子）の構造'!L$42</f>
        <v>6638</v>
      </c>
      <c r="L65" s="135"/>
      <c r="M65" s="135"/>
      <c r="N65" s="135">
        <f>'将来負担比率（分子）の構造'!M$42</f>
        <v>6203</v>
      </c>
      <c r="O65" s="135"/>
      <c r="P65" s="135"/>
    </row>
    <row r="66" spans="1:16" x14ac:dyDescent="0.15">
      <c r="A66" s="135" t="s">
        <v>24</v>
      </c>
      <c r="B66" s="135">
        <f>'将来負担比率（分子）の構造'!I$41</f>
        <v>26237</v>
      </c>
      <c r="C66" s="135"/>
      <c r="D66" s="135"/>
      <c r="E66" s="135">
        <f>'将来負担比率（分子）の構造'!J$41</f>
        <v>27325</v>
      </c>
      <c r="F66" s="135"/>
      <c r="G66" s="135"/>
      <c r="H66" s="135">
        <f>'将来負担比率（分子）の構造'!K$41</f>
        <v>27085</v>
      </c>
      <c r="I66" s="135"/>
      <c r="J66" s="135"/>
      <c r="K66" s="135">
        <f>'将来負担比率（分子）の構造'!L$41</f>
        <v>27043</v>
      </c>
      <c r="L66" s="135"/>
      <c r="M66" s="135"/>
      <c r="N66" s="135">
        <f>'将来負担比率（分子）の構造'!M$41</f>
        <v>26620</v>
      </c>
      <c r="O66" s="135"/>
      <c r="P66" s="135"/>
    </row>
    <row r="67" spans="1:16" x14ac:dyDescent="0.15">
      <c r="A67" s="135" t="s">
        <v>62</v>
      </c>
      <c r="B67" s="135" t="e">
        <f>NA()</f>
        <v>#N/A</v>
      </c>
      <c r="C67" s="135">
        <f>IF(ISNUMBER('将来負担比率（分子）の構造'!I$52), IF('将来負担比率（分子）の構造'!I$52 &lt; 0, 0, '将来負担比率（分子）の構造'!I$52), NA())</f>
        <v>21150</v>
      </c>
      <c r="D67" s="135" t="e">
        <f>NA()</f>
        <v>#N/A</v>
      </c>
      <c r="E67" s="135" t="e">
        <f>NA()</f>
        <v>#N/A</v>
      </c>
      <c r="F67" s="135">
        <f>IF(ISNUMBER('将来負担比率（分子）の構造'!J$52), IF('将来負担比率（分子）の構造'!J$52 &lt; 0, 0, '将来負担比率（分子）の構造'!J$52), NA())</f>
        <v>20870</v>
      </c>
      <c r="G67" s="135" t="e">
        <f>NA()</f>
        <v>#N/A</v>
      </c>
      <c r="H67" s="135" t="e">
        <f>NA()</f>
        <v>#N/A</v>
      </c>
      <c r="I67" s="135">
        <f>IF(ISNUMBER('将来負担比率（分子）の構造'!K$52), IF('将来負担比率（分子）の構造'!K$52 &lt; 0, 0, '将来負担比率（分子）の構造'!K$52), NA())</f>
        <v>18674</v>
      </c>
      <c r="J67" s="135" t="e">
        <f>NA()</f>
        <v>#N/A</v>
      </c>
      <c r="K67" s="135" t="e">
        <f>NA()</f>
        <v>#N/A</v>
      </c>
      <c r="L67" s="135">
        <f>IF(ISNUMBER('将来負担比率（分子）の構造'!L$52), IF('将来負担比率（分子）の構造'!L$52 &lt; 0, 0, '将来負担比率（分子）の構造'!L$52), NA())</f>
        <v>17465</v>
      </c>
      <c r="M67" s="135" t="e">
        <f>NA()</f>
        <v>#N/A</v>
      </c>
      <c r="N67" s="135" t="e">
        <f>NA()</f>
        <v>#N/A</v>
      </c>
      <c r="O67" s="135">
        <f>IF(ISNUMBER('将来負担比率（分子）の構造'!M$52), IF('将来負担比率（分子）の構造'!M$52 &lt; 0, 0, '将来負担比率（分子）の構造'!M$52), NA())</f>
        <v>16422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pane xSplit="18555" topLeftCell="CO1"/>
      <selection pane="topRight" activeCell="CO1" sqref="CO1"/>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16622999</v>
      </c>
      <c r="S5" s="613"/>
      <c r="T5" s="613"/>
      <c r="U5" s="613"/>
      <c r="V5" s="613"/>
      <c r="W5" s="613"/>
      <c r="X5" s="613"/>
      <c r="Y5" s="614"/>
      <c r="Z5" s="615">
        <v>53.5</v>
      </c>
      <c r="AA5" s="615"/>
      <c r="AB5" s="615"/>
      <c r="AC5" s="615"/>
      <c r="AD5" s="616">
        <v>15790169</v>
      </c>
      <c r="AE5" s="616"/>
      <c r="AF5" s="616"/>
      <c r="AG5" s="616"/>
      <c r="AH5" s="616"/>
      <c r="AI5" s="616"/>
      <c r="AJ5" s="616"/>
      <c r="AK5" s="616"/>
      <c r="AL5" s="617">
        <v>83.5</v>
      </c>
      <c r="AM5" s="618"/>
      <c r="AN5" s="618"/>
      <c r="AO5" s="619"/>
      <c r="AP5" s="609" t="s">
        <v>206</v>
      </c>
      <c r="AQ5" s="610"/>
      <c r="AR5" s="610"/>
      <c r="AS5" s="610"/>
      <c r="AT5" s="610"/>
      <c r="AU5" s="610"/>
      <c r="AV5" s="610"/>
      <c r="AW5" s="610"/>
      <c r="AX5" s="610"/>
      <c r="AY5" s="610"/>
      <c r="AZ5" s="610"/>
      <c r="BA5" s="610"/>
      <c r="BB5" s="610"/>
      <c r="BC5" s="610"/>
      <c r="BD5" s="610"/>
      <c r="BE5" s="610"/>
      <c r="BF5" s="611"/>
      <c r="BG5" s="623">
        <v>15789298</v>
      </c>
      <c r="BH5" s="624"/>
      <c r="BI5" s="624"/>
      <c r="BJ5" s="624"/>
      <c r="BK5" s="624"/>
      <c r="BL5" s="624"/>
      <c r="BM5" s="624"/>
      <c r="BN5" s="625"/>
      <c r="BO5" s="626">
        <v>95</v>
      </c>
      <c r="BP5" s="626"/>
      <c r="BQ5" s="626"/>
      <c r="BR5" s="626"/>
      <c r="BS5" s="627">
        <v>219977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211805</v>
      </c>
      <c r="S6" s="624"/>
      <c r="T6" s="624"/>
      <c r="U6" s="624"/>
      <c r="V6" s="624"/>
      <c r="W6" s="624"/>
      <c r="X6" s="624"/>
      <c r="Y6" s="625"/>
      <c r="Z6" s="626">
        <v>0.7</v>
      </c>
      <c r="AA6" s="626"/>
      <c r="AB6" s="626"/>
      <c r="AC6" s="626"/>
      <c r="AD6" s="627">
        <v>211805</v>
      </c>
      <c r="AE6" s="627"/>
      <c r="AF6" s="627"/>
      <c r="AG6" s="627"/>
      <c r="AH6" s="627"/>
      <c r="AI6" s="627"/>
      <c r="AJ6" s="627"/>
      <c r="AK6" s="627"/>
      <c r="AL6" s="628">
        <v>1.1000000000000001</v>
      </c>
      <c r="AM6" s="629"/>
      <c r="AN6" s="629"/>
      <c r="AO6" s="630"/>
      <c r="AP6" s="620" t="s">
        <v>211</v>
      </c>
      <c r="AQ6" s="621"/>
      <c r="AR6" s="621"/>
      <c r="AS6" s="621"/>
      <c r="AT6" s="621"/>
      <c r="AU6" s="621"/>
      <c r="AV6" s="621"/>
      <c r="AW6" s="621"/>
      <c r="AX6" s="621"/>
      <c r="AY6" s="621"/>
      <c r="AZ6" s="621"/>
      <c r="BA6" s="621"/>
      <c r="BB6" s="621"/>
      <c r="BC6" s="621"/>
      <c r="BD6" s="621"/>
      <c r="BE6" s="621"/>
      <c r="BF6" s="622"/>
      <c r="BG6" s="623">
        <v>15789298</v>
      </c>
      <c r="BH6" s="624"/>
      <c r="BI6" s="624"/>
      <c r="BJ6" s="624"/>
      <c r="BK6" s="624"/>
      <c r="BL6" s="624"/>
      <c r="BM6" s="624"/>
      <c r="BN6" s="625"/>
      <c r="BO6" s="626">
        <v>95</v>
      </c>
      <c r="BP6" s="626"/>
      <c r="BQ6" s="626"/>
      <c r="BR6" s="626"/>
      <c r="BS6" s="627">
        <v>219977</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308211</v>
      </c>
      <c r="CS6" s="624"/>
      <c r="CT6" s="624"/>
      <c r="CU6" s="624"/>
      <c r="CV6" s="624"/>
      <c r="CW6" s="624"/>
      <c r="CX6" s="624"/>
      <c r="CY6" s="625"/>
      <c r="CZ6" s="626">
        <v>1</v>
      </c>
      <c r="DA6" s="626"/>
      <c r="DB6" s="626"/>
      <c r="DC6" s="626"/>
      <c r="DD6" s="632" t="s">
        <v>213</v>
      </c>
      <c r="DE6" s="624"/>
      <c r="DF6" s="624"/>
      <c r="DG6" s="624"/>
      <c r="DH6" s="624"/>
      <c r="DI6" s="624"/>
      <c r="DJ6" s="624"/>
      <c r="DK6" s="624"/>
      <c r="DL6" s="624"/>
      <c r="DM6" s="624"/>
      <c r="DN6" s="624"/>
      <c r="DO6" s="624"/>
      <c r="DP6" s="625"/>
      <c r="DQ6" s="632">
        <v>308211</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24793</v>
      </c>
      <c r="S7" s="624"/>
      <c r="T7" s="624"/>
      <c r="U7" s="624"/>
      <c r="V7" s="624"/>
      <c r="W7" s="624"/>
      <c r="X7" s="624"/>
      <c r="Y7" s="625"/>
      <c r="Z7" s="626">
        <v>0.1</v>
      </c>
      <c r="AA7" s="626"/>
      <c r="AB7" s="626"/>
      <c r="AC7" s="626"/>
      <c r="AD7" s="627">
        <v>24793</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8098876</v>
      </c>
      <c r="BH7" s="624"/>
      <c r="BI7" s="624"/>
      <c r="BJ7" s="624"/>
      <c r="BK7" s="624"/>
      <c r="BL7" s="624"/>
      <c r="BM7" s="624"/>
      <c r="BN7" s="625"/>
      <c r="BO7" s="626">
        <v>48.7</v>
      </c>
      <c r="BP7" s="626"/>
      <c r="BQ7" s="626"/>
      <c r="BR7" s="626"/>
      <c r="BS7" s="627">
        <v>219977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3809596</v>
      </c>
      <c r="CS7" s="624"/>
      <c r="CT7" s="624"/>
      <c r="CU7" s="624"/>
      <c r="CV7" s="624"/>
      <c r="CW7" s="624"/>
      <c r="CX7" s="624"/>
      <c r="CY7" s="625"/>
      <c r="CZ7" s="626">
        <v>12.7</v>
      </c>
      <c r="DA7" s="626"/>
      <c r="DB7" s="626"/>
      <c r="DC7" s="626"/>
      <c r="DD7" s="632">
        <v>70939</v>
      </c>
      <c r="DE7" s="624"/>
      <c r="DF7" s="624"/>
      <c r="DG7" s="624"/>
      <c r="DH7" s="624"/>
      <c r="DI7" s="624"/>
      <c r="DJ7" s="624"/>
      <c r="DK7" s="624"/>
      <c r="DL7" s="624"/>
      <c r="DM7" s="624"/>
      <c r="DN7" s="624"/>
      <c r="DO7" s="624"/>
      <c r="DP7" s="625"/>
      <c r="DQ7" s="632">
        <v>3170020</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96163</v>
      </c>
      <c r="S8" s="624"/>
      <c r="T8" s="624"/>
      <c r="U8" s="624"/>
      <c r="V8" s="624"/>
      <c r="W8" s="624"/>
      <c r="X8" s="624"/>
      <c r="Y8" s="625"/>
      <c r="Z8" s="626">
        <v>0.3</v>
      </c>
      <c r="AA8" s="626"/>
      <c r="AB8" s="626"/>
      <c r="AC8" s="626"/>
      <c r="AD8" s="627">
        <v>96163</v>
      </c>
      <c r="AE8" s="627"/>
      <c r="AF8" s="627"/>
      <c r="AG8" s="627"/>
      <c r="AH8" s="627"/>
      <c r="AI8" s="627"/>
      <c r="AJ8" s="627"/>
      <c r="AK8" s="627"/>
      <c r="AL8" s="628">
        <v>0.5</v>
      </c>
      <c r="AM8" s="629"/>
      <c r="AN8" s="629"/>
      <c r="AO8" s="630"/>
      <c r="AP8" s="620" t="s">
        <v>218</v>
      </c>
      <c r="AQ8" s="621"/>
      <c r="AR8" s="621"/>
      <c r="AS8" s="621"/>
      <c r="AT8" s="621"/>
      <c r="AU8" s="621"/>
      <c r="AV8" s="621"/>
      <c r="AW8" s="621"/>
      <c r="AX8" s="621"/>
      <c r="AY8" s="621"/>
      <c r="AZ8" s="621"/>
      <c r="BA8" s="621"/>
      <c r="BB8" s="621"/>
      <c r="BC8" s="621"/>
      <c r="BD8" s="621"/>
      <c r="BE8" s="621"/>
      <c r="BF8" s="622"/>
      <c r="BG8" s="623">
        <v>175180</v>
      </c>
      <c r="BH8" s="624"/>
      <c r="BI8" s="624"/>
      <c r="BJ8" s="624"/>
      <c r="BK8" s="624"/>
      <c r="BL8" s="624"/>
      <c r="BM8" s="624"/>
      <c r="BN8" s="625"/>
      <c r="BO8" s="626">
        <v>1.1000000000000001</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12144311</v>
      </c>
      <c r="CS8" s="624"/>
      <c r="CT8" s="624"/>
      <c r="CU8" s="624"/>
      <c r="CV8" s="624"/>
      <c r="CW8" s="624"/>
      <c r="CX8" s="624"/>
      <c r="CY8" s="625"/>
      <c r="CZ8" s="626">
        <v>40.5</v>
      </c>
      <c r="DA8" s="626"/>
      <c r="DB8" s="626"/>
      <c r="DC8" s="626"/>
      <c r="DD8" s="632">
        <v>10026</v>
      </c>
      <c r="DE8" s="624"/>
      <c r="DF8" s="624"/>
      <c r="DG8" s="624"/>
      <c r="DH8" s="624"/>
      <c r="DI8" s="624"/>
      <c r="DJ8" s="624"/>
      <c r="DK8" s="624"/>
      <c r="DL8" s="624"/>
      <c r="DM8" s="624"/>
      <c r="DN8" s="624"/>
      <c r="DO8" s="624"/>
      <c r="DP8" s="625"/>
      <c r="DQ8" s="632">
        <v>6297071</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103554</v>
      </c>
      <c r="S9" s="624"/>
      <c r="T9" s="624"/>
      <c r="U9" s="624"/>
      <c r="V9" s="624"/>
      <c r="W9" s="624"/>
      <c r="X9" s="624"/>
      <c r="Y9" s="625"/>
      <c r="Z9" s="626">
        <v>0.3</v>
      </c>
      <c r="AA9" s="626"/>
      <c r="AB9" s="626"/>
      <c r="AC9" s="626"/>
      <c r="AD9" s="627">
        <v>103554</v>
      </c>
      <c r="AE9" s="627"/>
      <c r="AF9" s="627"/>
      <c r="AG9" s="627"/>
      <c r="AH9" s="627"/>
      <c r="AI9" s="627"/>
      <c r="AJ9" s="627"/>
      <c r="AK9" s="627"/>
      <c r="AL9" s="628">
        <v>0.5</v>
      </c>
      <c r="AM9" s="629"/>
      <c r="AN9" s="629"/>
      <c r="AO9" s="630"/>
      <c r="AP9" s="620" t="s">
        <v>221</v>
      </c>
      <c r="AQ9" s="621"/>
      <c r="AR9" s="621"/>
      <c r="AS9" s="621"/>
      <c r="AT9" s="621"/>
      <c r="AU9" s="621"/>
      <c r="AV9" s="621"/>
      <c r="AW9" s="621"/>
      <c r="AX9" s="621"/>
      <c r="AY9" s="621"/>
      <c r="AZ9" s="621"/>
      <c r="BA9" s="621"/>
      <c r="BB9" s="621"/>
      <c r="BC9" s="621"/>
      <c r="BD9" s="621"/>
      <c r="BE9" s="621"/>
      <c r="BF9" s="622"/>
      <c r="BG9" s="623">
        <v>6196845</v>
      </c>
      <c r="BH9" s="624"/>
      <c r="BI9" s="624"/>
      <c r="BJ9" s="624"/>
      <c r="BK9" s="624"/>
      <c r="BL9" s="624"/>
      <c r="BM9" s="624"/>
      <c r="BN9" s="625"/>
      <c r="BO9" s="626">
        <v>37.299999999999997</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2374393</v>
      </c>
      <c r="CS9" s="624"/>
      <c r="CT9" s="624"/>
      <c r="CU9" s="624"/>
      <c r="CV9" s="624"/>
      <c r="CW9" s="624"/>
      <c r="CX9" s="624"/>
      <c r="CY9" s="625"/>
      <c r="CZ9" s="626">
        <v>7.9</v>
      </c>
      <c r="DA9" s="626"/>
      <c r="DB9" s="626"/>
      <c r="DC9" s="626"/>
      <c r="DD9" s="632">
        <v>188231</v>
      </c>
      <c r="DE9" s="624"/>
      <c r="DF9" s="624"/>
      <c r="DG9" s="624"/>
      <c r="DH9" s="624"/>
      <c r="DI9" s="624"/>
      <c r="DJ9" s="624"/>
      <c r="DK9" s="624"/>
      <c r="DL9" s="624"/>
      <c r="DM9" s="624"/>
      <c r="DN9" s="624"/>
      <c r="DO9" s="624"/>
      <c r="DP9" s="625"/>
      <c r="DQ9" s="632">
        <v>2250326</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1848109</v>
      </c>
      <c r="S10" s="624"/>
      <c r="T10" s="624"/>
      <c r="U10" s="624"/>
      <c r="V10" s="624"/>
      <c r="W10" s="624"/>
      <c r="X10" s="624"/>
      <c r="Y10" s="625"/>
      <c r="Z10" s="626">
        <v>5.9</v>
      </c>
      <c r="AA10" s="626"/>
      <c r="AB10" s="626"/>
      <c r="AC10" s="626"/>
      <c r="AD10" s="627">
        <v>1848109</v>
      </c>
      <c r="AE10" s="627"/>
      <c r="AF10" s="627"/>
      <c r="AG10" s="627"/>
      <c r="AH10" s="627"/>
      <c r="AI10" s="627"/>
      <c r="AJ10" s="627"/>
      <c r="AK10" s="627"/>
      <c r="AL10" s="628">
        <v>9.8000000000000007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281315</v>
      </c>
      <c r="BH10" s="624"/>
      <c r="BI10" s="624"/>
      <c r="BJ10" s="624"/>
      <c r="BK10" s="624"/>
      <c r="BL10" s="624"/>
      <c r="BM10" s="624"/>
      <c r="BN10" s="625"/>
      <c r="BO10" s="626">
        <v>1.7</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76484</v>
      </c>
      <c r="CS10" s="624"/>
      <c r="CT10" s="624"/>
      <c r="CU10" s="624"/>
      <c r="CV10" s="624"/>
      <c r="CW10" s="624"/>
      <c r="CX10" s="624"/>
      <c r="CY10" s="625"/>
      <c r="CZ10" s="626">
        <v>0.3</v>
      </c>
      <c r="DA10" s="626"/>
      <c r="DB10" s="626"/>
      <c r="DC10" s="626"/>
      <c r="DD10" s="632" t="s">
        <v>108</v>
      </c>
      <c r="DE10" s="624"/>
      <c r="DF10" s="624"/>
      <c r="DG10" s="624"/>
      <c r="DH10" s="624"/>
      <c r="DI10" s="624"/>
      <c r="DJ10" s="624"/>
      <c r="DK10" s="624"/>
      <c r="DL10" s="624"/>
      <c r="DM10" s="624"/>
      <c r="DN10" s="624"/>
      <c r="DO10" s="624"/>
      <c r="DP10" s="625"/>
      <c r="DQ10" s="632">
        <v>15539</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10117</v>
      </c>
      <c r="S11" s="624"/>
      <c r="T11" s="624"/>
      <c r="U11" s="624"/>
      <c r="V11" s="624"/>
      <c r="W11" s="624"/>
      <c r="X11" s="624"/>
      <c r="Y11" s="625"/>
      <c r="Z11" s="626">
        <v>0</v>
      </c>
      <c r="AA11" s="626"/>
      <c r="AB11" s="626"/>
      <c r="AC11" s="626"/>
      <c r="AD11" s="627">
        <v>10117</v>
      </c>
      <c r="AE11" s="627"/>
      <c r="AF11" s="627"/>
      <c r="AG11" s="627"/>
      <c r="AH11" s="627"/>
      <c r="AI11" s="627"/>
      <c r="AJ11" s="627"/>
      <c r="AK11" s="627"/>
      <c r="AL11" s="628">
        <v>0.1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1445536</v>
      </c>
      <c r="BH11" s="624"/>
      <c r="BI11" s="624"/>
      <c r="BJ11" s="624"/>
      <c r="BK11" s="624"/>
      <c r="BL11" s="624"/>
      <c r="BM11" s="624"/>
      <c r="BN11" s="625"/>
      <c r="BO11" s="626">
        <v>8.6999999999999993</v>
      </c>
      <c r="BP11" s="626"/>
      <c r="BQ11" s="626"/>
      <c r="BR11" s="626"/>
      <c r="BS11" s="632">
        <v>219977</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438826</v>
      </c>
      <c r="CS11" s="624"/>
      <c r="CT11" s="624"/>
      <c r="CU11" s="624"/>
      <c r="CV11" s="624"/>
      <c r="CW11" s="624"/>
      <c r="CX11" s="624"/>
      <c r="CY11" s="625"/>
      <c r="CZ11" s="626">
        <v>1.5</v>
      </c>
      <c r="DA11" s="626"/>
      <c r="DB11" s="626"/>
      <c r="DC11" s="626"/>
      <c r="DD11" s="632">
        <v>153067</v>
      </c>
      <c r="DE11" s="624"/>
      <c r="DF11" s="624"/>
      <c r="DG11" s="624"/>
      <c r="DH11" s="624"/>
      <c r="DI11" s="624"/>
      <c r="DJ11" s="624"/>
      <c r="DK11" s="624"/>
      <c r="DL11" s="624"/>
      <c r="DM11" s="624"/>
      <c r="DN11" s="624"/>
      <c r="DO11" s="624"/>
      <c r="DP11" s="625"/>
      <c r="DQ11" s="632">
        <v>322405</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6881804</v>
      </c>
      <c r="BH12" s="624"/>
      <c r="BI12" s="624"/>
      <c r="BJ12" s="624"/>
      <c r="BK12" s="624"/>
      <c r="BL12" s="624"/>
      <c r="BM12" s="624"/>
      <c r="BN12" s="625"/>
      <c r="BO12" s="626">
        <v>41.4</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628780</v>
      </c>
      <c r="CS12" s="624"/>
      <c r="CT12" s="624"/>
      <c r="CU12" s="624"/>
      <c r="CV12" s="624"/>
      <c r="CW12" s="624"/>
      <c r="CX12" s="624"/>
      <c r="CY12" s="625"/>
      <c r="CZ12" s="626">
        <v>2.1</v>
      </c>
      <c r="DA12" s="626"/>
      <c r="DB12" s="626"/>
      <c r="DC12" s="626"/>
      <c r="DD12" s="632">
        <v>9054</v>
      </c>
      <c r="DE12" s="624"/>
      <c r="DF12" s="624"/>
      <c r="DG12" s="624"/>
      <c r="DH12" s="624"/>
      <c r="DI12" s="624"/>
      <c r="DJ12" s="624"/>
      <c r="DK12" s="624"/>
      <c r="DL12" s="624"/>
      <c r="DM12" s="624"/>
      <c r="DN12" s="624"/>
      <c r="DO12" s="624"/>
      <c r="DP12" s="625"/>
      <c r="DQ12" s="632">
        <v>288427</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78283</v>
      </c>
      <c r="S13" s="624"/>
      <c r="T13" s="624"/>
      <c r="U13" s="624"/>
      <c r="V13" s="624"/>
      <c r="W13" s="624"/>
      <c r="X13" s="624"/>
      <c r="Y13" s="625"/>
      <c r="Z13" s="626">
        <v>0.3</v>
      </c>
      <c r="AA13" s="626"/>
      <c r="AB13" s="626"/>
      <c r="AC13" s="626"/>
      <c r="AD13" s="627">
        <v>78283</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6844381</v>
      </c>
      <c r="BH13" s="624"/>
      <c r="BI13" s="624"/>
      <c r="BJ13" s="624"/>
      <c r="BK13" s="624"/>
      <c r="BL13" s="624"/>
      <c r="BM13" s="624"/>
      <c r="BN13" s="625"/>
      <c r="BO13" s="626">
        <v>41.2</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3646706</v>
      </c>
      <c r="CS13" s="624"/>
      <c r="CT13" s="624"/>
      <c r="CU13" s="624"/>
      <c r="CV13" s="624"/>
      <c r="CW13" s="624"/>
      <c r="CX13" s="624"/>
      <c r="CY13" s="625"/>
      <c r="CZ13" s="626">
        <v>12.2</v>
      </c>
      <c r="DA13" s="626"/>
      <c r="DB13" s="626"/>
      <c r="DC13" s="626"/>
      <c r="DD13" s="632">
        <v>1264767</v>
      </c>
      <c r="DE13" s="624"/>
      <c r="DF13" s="624"/>
      <c r="DG13" s="624"/>
      <c r="DH13" s="624"/>
      <c r="DI13" s="624"/>
      <c r="DJ13" s="624"/>
      <c r="DK13" s="624"/>
      <c r="DL13" s="624"/>
      <c r="DM13" s="624"/>
      <c r="DN13" s="624"/>
      <c r="DO13" s="624"/>
      <c r="DP13" s="625"/>
      <c r="DQ13" s="632">
        <v>2393557</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135576</v>
      </c>
      <c r="BH14" s="624"/>
      <c r="BI14" s="624"/>
      <c r="BJ14" s="624"/>
      <c r="BK14" s="624"/>
      <c r="BL14" s="624"/>
      <c r="BM14" s="624"/>
      <c r="BN14" s="625"/>
      <c r="BO14" s="626">
        <v>0.8</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1217527</v>
      </c>
      <c r="CS14" s="624"/>
      <c r="CT14" s="624"/>
      <c r="CU14" s="624"/>
      <c r="CV14" s="624"/>
      <c r="CW14" s="624"/>
      <c r="CX14" s="624"/>
      <c r="CY14" s="625"/>
      <c r="CZ14" s="626">
        <v>4.0999999999999996</v>
      </c>
      <c r="DA14" s="626"/>
      <c r="DB14" s="626"/>
      <c r="DC14" s="626"/>
      <c r="DD14" s="632">
        <v>90129</v>
      </c>
      <c r="DE14" s="624"/>
      <c r="DF14" s="624"/>
      <c r="DG14" s="624"/>
      <c r="DH14" s="624"/>
      <c r="DI14" s="624"/>
      <c r="DJ14" s="624"/>
      <c r="DK14" s="624"/>
      <c r="DL14" s="624"/>
      <c r="DM14" s="624"/>
      <c r="DN14" s="624"/>
      <c r="DO14" s="624"/>
      <c r="DP14" s="625"/>
      <c r="DQ14" s="632">
        <v>1118899</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65577</v>
      </c>
      <c r="S15" s="624"/>
      <c r="T15" s="624"/>
      <c r="U15" s="624"/>
      <c r="V15" s="624"/>
      <c r="W15" s="624"/>
      <c r="X15" s="624"/>
      <c r="Y15" s="625"/>
      <c r="Z15" s="626">
        <v>0.2</v>
      </c>
      <c r="AA15" s="626"/>
      <c r="AB15" s="626"/>
      <c r="AC15" s="626"/>
      <c r="AD15" s="627">
        <v>65577</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673042</v>
      </c>
      <c r="BH15" s="624"/>
      <c r="BI15" s="624"/>
      <c r="BJ15" s="624"/>
      <c r="BK15" s="624"/>
      <c r="BL15" s="624"/>
      <c r="BM15" s="624"/>
      <c r="BN15" s="625"/>
      <c r="BO15" s="626">
        <v>4</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2724927</v>
      </c>
      <c r="CS15" s="624"/>
      <c r="CT15" s="624"/>
      <c r="CU15" s="624"/>
      <c r="CV15" s="624"/>
      <c r="CW15" s="624"/>
      <c r="CX15" s="624"/>
      <c r="CY15" s="625"/>
      <c r="CZ15" s="626">
        <v>9.1</v>
      </c>
      <c r="DA15" s="626"/>
      <c r="DB15" s="626"/>
      <c r="DC15" s="626"/>
      <c r="DD15" s="632">
        <v>565017</v>
      </c>
      <c r="DE15" s="624"/>
      <c r="DF15" s="624"/>
      <c r="DG15" s="624"/>
      <c r="DH15" s="624"/>
      <c r="DI15" s="624"/>
      <c r="DJ15" s="624"/>
      <c r="DK15" s="624"/>
      <c r="DL15" s="624"/>
      <c r="DM15" s="624"/>
      <c r="DN15" s="624"/>
      <c r="DO15" s="624"/>
      <c r="DP15" s="625"/>
      <c r="DQ15" s="632">
        <v>2254310</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692442</v>
      </c>
      <c r="S16" s="624"/>
      <c r="T16" s="624"/>
      <c r="U16" s="624"/>
      <c r="V16" s="624"/>
      <c r="W16" s="624"/>
      <c r="X16" s="624"/>
      <c r="Y16" s="625"/>
      <c r="Z16" s="626">
        <v>2.2000000000000002</v>
      </c>
      <c r="AA16" s="626"/>
      <c r="AB16" s="626"/>
      <c r="AC16" s="626"/>
      <c r="AD16" s="627">
        <v>579009</v>
      </c>
      <c r="AE16" s="627"/>
      <c r="AF16" s="627"/>
      <c r="AG16" s="627"/>
      <c r="AH16" s="627"/>
      <c r="AI16" s="627"/>
      <c r="AJ16" s="627"/>
      <c r="AK16" s="627"/>
      <c r="AL16" s="628">
        <v>3.1</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579009</v>
      </c>
      <c r="S17" s="624"/>
      <c r="T17" s="624"/>
      <c r="U17" s="624"/>
      <c r="V17" s="624"/>
      <c r="W17" s="624"/>
      <c r="X17" s="624"/>
      <c r="Y17" s="625"/>
      <c r="Z17" s="626">
        <v>1.9</v>
      </c>
      <c r="AA17" s="626"/>
      <c r="AB17" s="626"/>
      <c r="AC17" s="626"/>
      <c r="AD17" s="627">
        <v>579009</v>
      </c>
      <c r="AE17" s="627"/>
      <c r="AF17" s="627"/>
      <c r="AG17" s="627"/>
      <c r="AH17" s="627"/>
      <c r="AI17" s="627"/>
      <c r="AJ17" s="627"/>
      <c r="AK17" s="627"/>
      <c r="AL17" s="628">
        <v>3.1</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2637834</v>
      </c>
      <c r="CS17" s="624"/>
      <c r="CT17" s="624"/>
      <c r="CU17" s="624"/>
      <c r="CV17" s="624"/>
      <c r="CW17" s="624"/>
      <c r="CX17" s="624"/>
      <c r="CY17" s="625"/>
      <c r="CZ17" s="626">
        <v>8.8000000000000007</v>
      </c>
      <c r="DA17" s="626"/>
      <c r="DB17" s="626"/>
      <c r="DC17" s="626"/>
      <c r="DD17" s="632" t="s">
        <v>108</v>
      </c>
      <c r="DE17" s="624"/>
      <c r="DF17" s="624"/>
      <c r="DG17" s="624"/>
      <c r="DH17" s="624"/>
      <c r="DI17" s="624"/>
      <c r="DJ17" s="624"/>
      <c r="DK17" s="624"/>
      <c r="DL17" s="624"/>
      <c r="DM17" s="624"/>
      <c r="DN17" s="624"/>
      <c r="DO17" s="624"/>
      <c r="DP17" s="625"/>
      <c r="DQ17" s="632">
        <v>2628127</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113428</v>
      </c>
      <c r="S18" s="624"/>
      <c r="T18" s="624"/>
      <c r="U18" s="624"/>
      <c r="V18" s="624"/>
      <c r="W18" s="624"/>
      <c r="X18" s="624"/>
      <c r="Y18" s="625"/>
      <c r="Z18" s="626">
        <v>0.4</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5</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833701</v>
      </c>
      <c r="BH19" s="624"/>
      <c r="BI19" s="624"/>
      <c r="BJ19" s="624"/>
      <c r="BK19" s="624"/>
      <c r="BL19" s="624"/>
      <c r="BM19" s="624"/>
      <c r="BN19" s="625"/>
      <c r="BO19" s="626">
        <v>5</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19753842</v>
      </c>
      <c r="S20" s="624"/>
      <c r="T20" s="624"/>
      <c r="U20" s="624"/>
      <c r="V20" s="624"/>
      <c r="W20" s="624"/>
      <c r="X20" s="624"/>
      <c r="Y20" s="625"/>
      <c r="Z20" s="626">
        <v>63.6</v>
      </c>
      <c r="AA20" s="626"/>
      <c r="AB20" s="626"/>
      <c r="AC20" s="626"/>
      <c r="AD20" s="627">
        <v>18807579</v>
      </c>
      <c r="AE20" s="627"/>
      <c r="AF20" s="627"/>
      <c r="AG20" s="627"/>
      <c r="AH20" s="627"/>
      <c r="AI20" s="627"/>
      <c r="AJ20" s="627"/>
      <c r="AK20" s="627"/>
      <c r="AL20" s="628">
        <v>99.4</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833701</v>
      </c>
      <c r="BH20" s="624"/>
      <c r="BI20" s="624"/>
      <c r="BJ20" s="624"/>
      <c r="BK20" s="624"/>
      <c r="BL20" s="624"/>
      <c r="BM20" s="624"/>
      <c r="BN20" s="625"/>
      <c r="BO20" s="626">
        <v>5</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30007595</v>
      </c>
      <c r="CS20" s="624"/>
      <c r="CT20" s="624"/>
      <c r="CU20" s="624"/>
      <c r="CV20" s="624"/>
      <c r="CW20" s="624"/>
      <c r="CX20" s="624"/>
      <c r="CY20" s="625"/>
      <c r="CZ20" s="626">
        <v>100</v>
      </c>
      <c r="DA20" s="626"/>
      <c r="DB20" s="626"/>
      <c r="DC20" s="626"/>
      <c r="DD20" s="632">
        <v>2351230</v>
      </c>
      <c r="DE20" s="624"/>
      <c r="DF20" s="624"/>
      <c r="DG20" s="624"/>
      <c r="DH20" s="624"/>
      <c r="DI20" s="624"/>
      <c r="DJ20" s="624"/>
      <c r="DK20" s="624"/>
      <c r="DL20" s="624"/>
      <c r="DM20" s="624"/>
      <c r="DN20" s="624"/>
      <c r="DO20" s="624"/>
      <c r="DP20" s="625"/>
      <c r="DQ20" s="632">
        <v>21046892</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16470</v>
      </c>
      <c r="S21" s="624"/>
      <c r="T21" s="624"/>
      <c r="U21" s="624"/>
      <c r="V21" s="624"/>
      <c r="W21" s="624"/>
      <c r="X21" s="624"/>
      <c r="Y21" s="625"/>
      <c r="Z21" s="626">
        <v>0.1</v>
      </c>
      <c r="AA21" s="626"/>
      <c r="AB21" s="626"/>
      <c r="AC21" s="626"/>
      <c r="AD21" s="627">
        <v>16470</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871</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324410</v>
      </c>
      <c r="S22" s="624"/>
      <c r="T22" s="624"/>
      <c r="U22" s="624"/>
      <c r="V22" s="624"/>
      <c r="W22" s="624"/>
      <c r="X22" s="624"/>
      <c r="Y22" s="625"/>
      <c r="Z22" s="626">
        <v>1</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332178</v>
      </c>
      <c r="S23" s="624"/>
      <c r="T23" s="624"/>
      <c r="U23" s="624"/>
      <c r="V23" s="624"/>
      <c r="W23" s="624"/>
      <c r="X23" s="624"/>
      <c r="Y23" s="625"/>
      <c r="Z23" s="626">
        <v>1.1000000000000001</v>
      </c>
      <c r="AA23" s="626"/>
      <c r="AB23" s="626"/>
      <c r="AC23" s="626"/>
      <c r="AD23" s="627">
        <v>85886</v>
      </c>
      <c r="AE23" s="627"/>
      <c r="AF23" s="627"/>
      <c r="AG23" s="627"/>
      <c r="AH23" s="627"/>
      <c r="AI23" s="627"/>
      <c r="AJ23" s="627"/>
      <c r="AK23" s="627"/>
      <c r="AL23" s="628">
        <v>0.5</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832830</v>
      </c>
      <c r="BH23" s="624"/>
      <c r="BI23" s="624"/>
      <c r="BJ23" s="624"/>
      <c r="BK23" s="624"/>
      <c r="BL23" s="624"/>
      <c r="BM23" s="624"/>
      <c r="BN23" s="625"/>
      <c r="BO23" s="626">
        <v>5</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81260</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16554275</v>
      </c>
      <c r="CS24" s="613"/>
      <c r="CT24" s="613"/>
      <c r="CU24" s="613"/>
      <c r="CV24" s="613"/>
      <c r="CW24" s="613"/>
      <c r="CX24" s="613"/>
      <c r="CY24" s="614"/>
      <c r="CZ24" s="650">
        <v>55.2</v>
      </c>
      <c r="DA24" s="651"/>
      <c r="DB24" s="651"/>
      <c r="DC24" s="652"/>
      <c r="DD24" s="649">
        <v>10888620</v>
      </c>
      <c r="DE24" s="613"/>
      <c r="DF24" s="613"/>
      <c r="DG24" s="613"/>
      <c r="DH24" s="613"/>
      <c r="DI24" s="613"/>
      <c r="DJ24" s="613"/>
      <c r="DK24" s="614"/>
      <c r="DL24" s="649">
        <v>10878613</v>
      </c>
      <c r="DM24" s="613"/>
      <c r="DN24" s="613"/>
      <c r="DO24" s="613"/>
      <c r="DP24" s="613"/>
      <c r="DQ24" s="613"/>
      <c r="DR24" s="613"/>
      <c r="DS24" s="613"/>
      <c r="DT24" s="613"/>
      <c r="DU24" s="613"/>
      <c r="DV24" s="614"/>
      <c r="DW24" s="617">
        <v>54.9</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4930533</v>
      </c>
      <c r="S25" s="624"/>
      <c r="T25" s="624"/>
      <c r="U25" s="624"/>
      <c r="V25" s="624"/>
      <c r="W25" s="624"/>
      <c r="X25" s="624"/>
      <c r="Y25" s="625"/>
      <c r="Z25" s="626">
        <v>15.9</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6319455</v>
      </c>
      <c r="CS25" s="655"/>
      <c r="CT25" s="655"/>
      <c r="CU25" s="655"/>
      <c r="CV25" s="655"/>
      <c r="CW25" s="655"/>
      <c r="CX25" s="655"/>
      <c r="CY25" s="656"/>
      <c r="CZ25" s="657">
        <v>21.1</v>
      </c>
      <c r="DA25" s="658"/>
      <c r="DB25" s="658"/>
      <c r="DC25" s="659"/>
      <c r="DD25" s="632">
        <v>5842872</v>
      </c>
      <c r="DE25" s="655"/>
      <c r="DF25" s="655"/>
      <c r="DG25" s="655"/>
      <c r="DH25" s="655"/>
      <c r="DI25" s="655"/>
      <c r="DJ25" s="655"/>
      <c r="DK25" s="656"/>
      <c r="DL25" s="632">
        <v>5832867</v>
      </c>
      <c r="DM25" s="655"/>
      <c r="DN25" s="655"/>
      <c r="DO25" s="655"/>
      <c r="DP25" s="655"/>
      <c r="DQ25" s="655"/>
      <c r="DR25" s="655"/>
      <c r="DS25" s="655"/>
      <c r="DT25" s="655"/>
      <c r="DU25" s="655"/>
      <c r="DV25" s="656"/>
      <c r="DW25" s="628">
        <v>29.4</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4434805</v>
      </c>
      <c r="CS26" s="624"/>
      <c r="CT26" s="624"/>
      <c r="CU26" s="624"/>
      <c r="CV26" s="624"/>
      <c r="CW26" s="624"/>
      <c r="CX26" s="624"/>
      <c r="CY26" s="625"/>
      <c r="CZ26" s="657">
        <v>14.8</v>
      </c>
      <c r="DA26" s="658"/>
      <c r="DB26" s="658"/>
      <c r="DC26" s="659"/>
      <c r="DD26" s="632">
        <v>4140733</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1835306</v>
      </c>
      <c r="S27" s="624"/>
      <c r="T27" s="624"/>
      <c r="U27" s="624"/>
      <c r="V27" s="624"/>
      <c r="W27" s="624"/>
      <c r="X27" s="624"/>
      <c r="Y27" s="625"/>
      <c r="Z27" s="626">
        <v>5.9</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16622999</v>
      </c>
      <c r="BH27" s="624"/>
      <c r="BI27" s="624"/>
      <c r="BJ27" s="624"/>
      <c r="BK27" s="624"/>
      <c r="BL27" s="624"/>
      <c r="BM27" s="624"/>
      <c r="BN27" s="625"/>
      <c r="BO27" s="626">
        <v>100</v>
      </c>
      <c r="BP27" s="626"/>
      <c r="BQ27" s="626"/>
      <c r="BR27" s="626"/>
      <c r="BS27" s="632">
        <v>219977</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7596986</v>
      </c>
      <c r="CS27" s="655"/>
      <c r="CT27" s="655"/>
      <c r="CU27" s="655"/>
      <c r="CV27" s="655"/>
      <c r="CW27" s="655"/>
      <c r="CX27" s="655"/>
      <c r="CY27" s="656"/>
      <c r="CZ27" s="657">
        <v>25.3</v>
      </c>
      <c r="DA27" s="658"/>
      <c r="DB27" s="658"/>
      <c r="DC27" s="659"/>
      <c r="DD27" s="632">
        <v>2417621</v>
      </c>
      <c r="DE27" s="655"/>
      <c r="DF27" s="655"/>
      <c r="DG27" s="655"/>
      <c r="DH27" s="655"/>
      <c r="DI27" s="655"/>
      <c r="DJ27" s="655"/>
      <c r="DK27" s="656"/>
      <c r="DL27" s="632">
        <v>2417619</v>
      </c>
      <c r="DM27" s="655"/>
      <c r="DN27" s="655"/>
      <c r="DO27" s="655"/>
      <c r="DP27" s="655"/>
      <c r="DQ27" s="655"/>
      <c r="DR27" s="655"/>
      <c r="DS27" s="655"/>
      <c r="DT27" s="655"/>
      <c r="DU27" s="655"/>
      <c r="DV27" s="656"/>
      <c r="DW27" s="628">
        <v>12.2</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25986</v>
      </c>
      <c r="S28" s="624"/>
      <c r="T28" s="624"/>
      <c r="U28" s="624"/>
      <c r="V28" s="624"/>
      <c r="W28" s="624"/>
      <c r="X28" s="624"/>
      <c r="Y28" s="625"/>
      <c r="Z28" s="626">
        <v>0.1</v>
      </c>
      <c r="AA28" s="626"/>
      <c r="AB28" s="626"/>
      <c r="AC28" s="626"/>
      <c r="AD28" s="627">
        <v>3652</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2637834</v>
      </c>
      <c r="CS28" s="624"/>
      <c r="CT28" s="624"/>
      <c r="CU28" s="624"/>
      <c r="CV28" s="624"/>
      <c r="CW28" s="624"/>
      <c r="CX28" s="624"/>
      <c r="CY28" s="625"/>
      <c r="CZ28" s="657">
        <v>8.8000000000000007</v>
      </c>
      <c r="DA28" s="658"/>
      <c r="DB28" s="658"/>
      <c r="DC28" s="659"/>
      <c r="DD28" s="632">
        <v>2628127</v>
      </c>
      <c r="DE28" s="624"/>
      <c r="DF28" s="624"/>
      <c r="DG28" s="624"/>
      <c r="DH28" s="624"/>
      <c r="DI28" s="624"/>
      <c r="DJ28" s="624"/>
      <c r="DK28" s="625"/>
      <c r="DL28" s="632">
        <v>2628127</v>
      </c>
      <c r="DM28" s="624"/>
      <c r="DN28" s="624"/>
      <c r="DO28" s="624"/>
      <c r="DP28" s="624"/>
      <c r="DQ28" s="624"/>
      <c r="DR28" s="624"/>
      <c r="DS28" s="624"/>
      <c r="DT28" s="624"/>
      <c r="DU28" s="624"/>
      <c r="DV28" s="625"/>
      <c r="DW28" s="628">
        <v>13.3</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7376</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2637469</v>
      </c>
      <c r="CS29" s="655"/>
      <c r="CT29" s="655"/>
      <c r="CU29" s="655"/>
      <c r="CV29" s="655"/>
      <c r="CW29" s="655"/>
      <c r="CX29" s="655"/>
      <c r="CY29" s="656"/>
      <c r="CZ29" s="657">
        <v>8.8000000000000007</v>
      </c>
      <c r="DA29" s="658"/>
      <c r="DB29" s="658"/>
      <c r="DC29" s="659"/>
      <c r="DD29" s="632">
        <v>2627762</v>
      </c>
      <c r="DE29" s="655"/>
      <c r="DF29" s="655"/>
      <c r="DG29" s="655"/>
      <c r="DH29" s="655"/>
      <c r="DI29" s="655"/>
      <c r="DJ29" s="655"/>
      <c r="DK29" s="656"/>
      <c r="DL29" s="632">
        <v>2627762</v>
      </c>
      <c r="DM29" s="655"/>
      <c r="DN29" s="655"/>
      <c r="DO29" s="655"/>
      <c r="DP29" s="655"/>
      <c r="DQ29" s="655"/>
      <c r="DR29" s="655"/>
      <c r="DS29" s="655"/>
      <c r="DT29" s="655"/>
      <c r="DU29" s="655"/>
      <c r="DV29" s="656"/>
      <c r="DW29" s="628">
        <v>13.3</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132057</v>
      </c>
      <c r="S30" s="624"/>
      <c r="T30" s="624"/>
      <c r="U30" s="624"/>
      <c r="V30" s="624"/>
      <c r="W30" s="624"/>
      <c r="X30" s="624"/>
      <c r="Y30" s="625"/>
      <c r="Z30" s="626">
        <v>0.4</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98.7</v>
      </c>
      <c r="BH30" s="682"/>
      <c r="BI30" s="682"/>
      <c r="BJ30" s="682"/>
      <c r="BK30" s="682"/>
      <c r="BL30" s="682"/>
      <c r="BM30" s="618">
        <v>93.8</v>
      </c>
      <c r="BN30" s="682"/>
      <c r="BO30" s="682"/>
      <c r="BP30" s="682"/>
      <c r="BQ30" s="683"/>
      <c r="BR30" s="681">
        <v>98.4</v>
      </c>
      <c r="BS30" s="682"/>
      <c r="BT30" s="682"/>
      <c r="BU30" s="682"/>
      <c r="BV30" s="682"/>
      <c r="BW30" s="682"/>
      <c r="BX30" s="618">
        <v>92.5</v>
      </c>
      <c r="BY30" s="682"/>
      <c r="BZ30" s="682"/>
      <c r="CA30" s="682"/>
      <c r="CB30" s="683"/>
      <c r="CD30" s="686"/>
      <c r="CE30" s="687"/>
      <c r="CF30" s="637" t="s">
        <v>290</v>
      </c>
      <c r="CG30" s="638"/>
      <c r="CH30" s="638"/>
      <c r="CI30" s="638"/>
      <c r="CJ30" s="638"/>
      <c r="CK30" s="638"/>
      <c r="CL30" s="638"/>
      <c r="CM30" s="638"/>
      <c r="CN30" s="638"/>
      <c r="CO30" s="638"/>
      <c r="CP30" s="638"/>
      <c r="CQ30" s="639"/>
      <c r="CR30" s="623">
        <v>2347550</v>
      </c>
      <c r="CS30" s="624"/>
      <c r="CT30" s="624"/>
      <c r="CU30" s="624"/>
      <c r="CV30" s="624"/>
      <c r="CW30" s="624"/>
      <c r="CX30" s="624"/>
      <c r="CY30" s="625"/>
      <c r="CZ30" s="657">
        <v>7.8</v>
      </c>
      <c r="DA30" s="658"/>
      <c r="DB30" s="658"/>
      <c r="DC30" s="659"/>
      <c r="DD30" s="632">
        <v>2339397</v>
      </c>
      <c r="DE30" s="624"/>
      <c r="DF30" s="624"/>
      <c r="DG30" s="624"/>
      <c r="DH30" s="624"/>
      <c r="DI30" s="624"/>
      <c r="DJ30" s="624"/>
      <c r="DK30" s="625"/>
      <c r="DL30" s="632">
        <v>2339397</v>
      </c>
      <c r="DM30" s="624"/>
      <c r="DN30" s="624"/>
      <c r="DO30" s="624"/>
      <c r="DP30" s="624"/>
      <c r="DQ30" s="624"/>
      <c r="DR30" s="624"/>
      <c r="DS30" s="624"/>
      <c r="DT30" s="624"/>
      <c r="DU30" s="624"/>
      <c r="DV30" s="625"/>
      <c r="DW30" s="628">
        <v>11.8</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973023</v>
      </c>
      <c r="S31" s="624"/>
      <c r="T31" s="624"/>
      <c r="U31" s="624"/>
      <c r="V31" s="624"/>
      <c r="W31" s="624"/>
      <c r="X31" s="624"/>
      <c r="Y31" s="625"/>
      <c r="Z31" s="626">
        <v>3.1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98.5</v>
      </c>
      <c r="BH31" s="655"/>
      <c r="BI31" s="655"/>
      <c r="BJ31" s="655"/>
      <c r="BK31" s="655"/>
      <c r="BL31" s="655"/>
      <c r="BM31" s="629">
        <v>93.3</v>
      </c>
      <c r="BN31" s="679"/>
      <c r="BO31" s="679"/>
      <c r="BP31" s="679"/>
      <c r="BQ31" s="680"/>
      <c r="BR31" s="678">
        <v>98.2</v>
      </c>
      <c r="BS31" s="655"/>
      <c r="BT31" s="655"/>
      <c r="BU31" s="655"/>
      <c r="BV31" s="655"/>
      <c r="BW31" s="655"/>
      <c r="BX31" s="629">
        <v>92</v>
      </c>
      <c r="BY31" s="679"/>
      <c r="BZ31" s="679"/>
      <c r="CA31" s="679"/>
      <c r="CB31" s="680"/>
      <c r="CD31" s="686"/>
      <c r="CE31" s="687"/>
      <c r="CF31" s="637" t="s">
        <v>294</v>
      </c>
      <c r="CG31" s="638"/>
      <c r="CH31" s="638"/>
      <c r="CI31" s="638"/>
      <c r="CJ31" s="638"/>
      <c r="CK31" s="638"/>
      <c r="CL31" s="638"/>
      <c r="CM31" s="638"/>
      <c r="CN31" s="638"/>
      <c r="CO31" s="638"/>
      <c r="CP31" s="638"/>
      <c r="CQ31" s="639"/>
      <c r="CR31" s="623">
        <v>289919</v>
      </c>
      <c r="CS31" s="655"/>
      <c r="CT31" s="655"/>
      <c r="CU31" s="655"/>
      <c r="CV31" s="655"/>
      <c r="CW31" s="655"/>
      <c r="CX31" s="655"/>
      <c r="CY31" s="656"/>
      <c r="CZ31" s="657">
        <v>1</v>
      </c>
      <c r="DA31" s="658"/>
      <c r="DB31" s="658"/>
      <c r="DC31" s="659"/>
      <c r="DD31" s="632">
        <v>288365</v>
      </c>
      <c r="DE31" s="655"/>
      <c r="DF31" s="655"/>
      <c r="DG31" s="655"/>
      <c r="DH31" s="655"/>
      <c r="DI31" s="655"/>
      <c r="DJ31" s="655"/>
      <c r="DK31" s="656"/>
      <c r="DL31" s="632">
        <v>288365</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735096</v>
      </c>
      <c r="S32" s="624"/>
      <c r="T32" s="624"/>
      <c r="U32" s="624"/>
      <c r="V32" s="624"/>
      <c r="W32" s="624"/>
      <c r="X32" s="624"/>
      <c r="Y32" s="625"/>
      <c r="Z32" s="626">
        <v>2.4</v>
      </c>
      <c r="AA32" s="626"/>
      <c r="AB32" s="626"/>
      <c r="AC32" s="626"/>
      <c r="AD32" s="627">
        <v>1195</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98.7</v>
      </c>
      <c r="BH32" s="691"/>
      <c r="BI32" s="691"/>
      <c r="BJ32" s="691"/>
      <c r="BK32" s="691"/>
      <c r="BL32" s="691"/>
      <c r="BM32" s="692">
        <v>93.9</v>
      </c>
      <c r="BN32" s="691"/>
      <c r="BO32" s="691"/>
      <c r="BP32" s="691"/>
      <c r="BQ32" s="693"/>
      <c r="BR32" s="690">
        <v>98.5</v>
      </c>
      <c r="BS32" s="691"/>
      <c r="BT32" s="691"/>
      <c r="BU32" s="691"/>
      <c r="BV32" s="691"/>
      <c r="BW32" s="691"/>
      <c r="BX32" s="692">
        <v>92.5</v>
      </c>
      <c r="BY32" s="691"/>
      <c r="BZ32" s="691"/>
      <c r="CA32" s="691"/>
      <c r="CB32" s="693"/>
      <c r="CD32" s="688"/>
      <c r="CE32" s="689"/>
      <c r="CF32" s="637" t="s">
        <v>297</v>
      </c>
      <c r="CG32" s="638"/>
      <c r="CH32" s="638"/>
      <c r="CI32" s="638"/>
      <c r="CJ32" s="638"/>
      <c r="CK32" s="638"/>
      <c r="CL32" s="638"/>
      <c r="CM32" s="638"/>
      <c r="CN32" s="638"/>
      <c r="CO32" s="638"/>
      <c r="CP32" s="638"/>
      <c r="CQ32" s="639"/>
      <c r="CR32" s="623">
        <v>365</v>
      </c>
      <c r="CS32" s="624"/>
      <c r="CT32" s="624"/>
      <c r="CU32" s="624"/>
      <c r="CV32" s="624"/>
      <c r="CW32" s="624"/>
      <c r="CX32" s="624"/>
      <c r="CY32" s="625"/>
      <c r="CZ32" s="657">
        <v>0</v>
      </c>
      <c r="DA32" s="658"/>
      <c r="DB32" s="658"/>
      <c r="DC32" s="659"/>
      <c r="DD32" s="632">
        <v>365</v>
      </c>
      <c r="DE32" s="624"/>
      <c r="DF32" s="624"/>
      <c r="DG32" s="624"/>
      <c r="DH32" s="624"/>
      <c r="DI32" s="624"/>
      <c r="DJ32" s="624"/>
      <c r="DK32" s="625"/>
      <c r="DL32" s="632">
        <v>365</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1925000</v>
      </c>
      <c r="S33" s="624"/>
      <c r="T33" s="624"/>
      <c r="U33" s="624"/>
      <c r="V33" s="624"/>
      <c r="W33" s="624"/>
      <c r="X33" s="624"/>
      <c r="Y33" s="625"/>
      <c r="Z33" s="626">
        <v>6.2</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11102090</v>
      </c>
      <c r="CS33" s="655"/>
      <c r="CT33" s="655"/>
      <c r="CU33" s="655"/>
      <c r="CV33" s="655"/>
      <c r="CW33" s="655"/>
      <c r="CX33" s="655"/>
      <c r="CY33" s="656"/>
      <c r="CZ33" s="657">
        <v>37</v>
      </c>
      <c r="DA33" s="658"/>
      <c r="DB33" s="658"/>
      <c r="DC33" s="659"/>
      <c r="DD33" s="632">
        <v>9511737</v>
      </c>
      <c r="DE33" s="655"/>
      <c r="DF33" s="655"/>
      <c r="DG33" s="655"/>
      <c r="DH33" s="655"/>
      <c r="DI33" s="655"/>
      <c r="DJ33" s="655"/>
      <c r="DK33" s="656"/>
      <c r="DL33" s="632">
        <v>7388794</v>
      </c>
      <c r="DM33" s="655"/>
      <c r="DN33" s="655"/>
      <c r="DO33" s="655"/>
      <c r="DP33" s="655"/>
      <c r="DQ33" s="655"/>
      <c r="DR33" s="655"/>
      <c r="DS33" s="655"/>
      <c r="DT33" s="655"/>
      <c r="DU33" s="655"/>
      <c r="DV33" s="656"/>
      <c r="DW33" s="628">
        <v>37.299999999999997</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4171796</v>
      </c>
      <c r="CS34" s="624"/>
      <c r="CT34" s="624"/>
      <c r="CU34" s="624"/>
      <c r="CV34" s="624"/>
      <c r="CW34" s="624"/>
      <c r="CX34" s="624"/>
      <c r="CY34" s="625"/>
      <c r="CZ34" s="657">
        <v>13.9</v>
      </c>
      <c r="DA34" s="658"/>
      <c r="DB34" s="658"/>
      <c r="DC34" s="659"/>
      <c r="DD34" s="632">
        <v>3546517</v>
      </c>
      <c r="DE34" s="624"/>
      <c r="DF34" s="624"/>
      <c r="DG34" s="624"/>
      <c r="DH34" s="624"/>
      <c r="DI34" s="624"/>
      <c r="DJ34" s="624"/>
      <c r="DK34" s="625"/>
      <c r="DL34" s="632">
        <v>3356069</v>
      </c>
      <c r="DM34" s="624"/>
      <c r="DN34" s="624"/>
      <c r="DO34" s="624"/>
      <c r="DP34" s="624"/>
      <c r="DQ34" s="624"/>
      <c r="DR34" s="624"/>
      <c r="DS34" s="624"/>
      <c r="DT34" s="624"/>
      <c r="DU34" s="624"/>
      <c r="DV34" s="625"/>
      <c r="DW34" s="628">
        <v>16.899999999999999</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911400</v>
      </c>
      <c r="S35" s="624"/>
      <c r="T35" s="624"/>
      <c r="U35" s="624"/>
      <c r="V35" s="624"/>
      <c r="W35" s="624"/>
      <c r="X35" s="624"/>
      <c r="Y35" s="625"/>
      <c r="Z35" s="626">
        <v>2.9</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4114624</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517911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194997</v>
      </c>
      <c r="CS35" s="655"/>
      <c r="CT35" s="655"/>
      <c r="CU35" s="655"/>
      <c r="CV35" s="655"/>
      <c r="CW35" s="655"/>
      <c r="CX35" s="655"/>
      <c r="CY35" s="656"/>
      <c r="CZ35" s="657">
        <v>0.6</v>
      </c>
      <c r="DA35" s="658"/>
      <c r="DB35" s="658"/>
      <c r="DC35" s="659"/>
      <c r="DD35" s="632">
        <v>181920</v>
      </c>
      <c r="DE35" s="655"/>
      <c r="DF35" s="655"/>
      <c r="DG35" s="655"/>
      <c r="DH35" s="655"/>
      <c r="DI35" s="655"/>
      <c r="DJ35" s="655"/>
      <c r="DK35" s="656"/>
      <c r="DL35" s="632">
        <v>181920</v>
      </c>
      <c r="DM35" s="655"/>
      <c r="DN35" s="655"/>
      <c r="DO35" s="655"/>
      <c r="DP35" s="655"/>
      <c r="DQ35" s="655"/>
      <c r="DR35" s="655"/>
      <c r="DS35" s="655"/>
      <c r="DT35" s="655"/>
      <c r="DU35" s="655"/>
      <c r="DV35" s="656"/>
      <c r="DW35" s="628">
        <v>0.9</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31072537</v>
      </c>
      <c r="S36" s="696"/>
      <c r="T36" s="696"/>
      <c r="U36" s="696"/>
      <c r="V36" s="696"/>
      <c r="W36" s="696"/>
      <c r="X36" s="696"/>
      <c r="Y36" s="697"/>
      <c r="Z36" s="698">
        <v>100</v>
      </c>
      <c r="AA36" s="698"/>
      <c r="AB36" s="698"/>
      <c r="AC36" s="698"/>
      <c r="AD36" s="699">
        <v>18914782</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1231744</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405852</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1849840</v>
      </c>
      <c r="CS36" s="624"/>
      <c r="CT36" s="624"/>
      <c r="CU36" s="624"/>
      <c r="CV36" s="624"/>
      <c r="CW36" s="624"/>
      <c r="CX36" s="624"/>
      <c r="CY36" s="625"/>
      <c r="CZ36" s="657">
        <v>6.2</v>
      </c>
      <c r="DA36" s="658"/>
      <c r="DB36" s="658"/>
      <c r="DC36" s="659"/>
      <c r="DD36" s="632">
        <v>1661633</v>
      </c>
      <c r="DE36" s="624"/>
      <c r="DF36" s="624"/>
      <c r="DG36" s="624"/>
      <c r="DH36" s="624"/>
      <c r="DI36" s="624"/>
      <c r="DJ36" s="624"/>
      <c r="DK36" s="625"/>
      <c r="DL36" s="632">
        <v>1245901</v>
      </c>
      <c r="DM36" s="624"/>
      <c r="DN36" s="624"/>
      <c r="DO36" s="624"/>
      <c r="DP36" s="624"/>
      <c r="DQ36" s="624"/>
      <c r="DR36" s="624"/>
      <c r="DS36" s="624"/>
      <c r="DT36" s="624"/>
      <c r="DU36" s="624"/>
      <c r="DV36" s="625"/>
      <c r="DW36" s="628">
        <v>6.3</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t="s">
        <v>213</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15128</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493286</v>
      </c>
      <c r="CS37" s="655"/>
      <c r="CT37" s="655"/>
      <c r="CU37" s="655"/>
      <c r="CV37" s="655"/>
      <c r="CW37" s="655"/>
      <c r="CX37" s="655"/>
      <c r="CY37" s="656"/>
      <c r="CZ37" s="657">
        <v>1.6</v>
      </c>
      <c r="DA37" s="658"/>
      <c r="DB37" s="658"/>
      <c r="DC37" s="659"/>
      <c r="DD37" s="632">
        <v>493286</v>
      </c>
      <c r="DE37" s="655"/>
      <c r="DF37" s="655"/>
      <c r="DG37" s="655"/>
      <c r="DH37" s="655"/>
      <c r="DI37" s="655"/>
      <c r="DJ37" s="655"/>
      <c r="DK37" s="656"/>
      <c r="DL37" s="632">
        <v>487486</v>
      </c>
      <c r="DM37" s="655"/>
      <c r="DN37" s="655"/>
      <c r="DO37" s="655"/>
      <c r="DP37" s="655"/>
      <c r="DQ37" s="655"/>
      <c r="DR37" s="655"/>
      <c r="DS37" s="655"/>
      <c r="DT37" s="655"/>
      <c r="DU37" s="655"/>
      <c r="DV37" s="656"/>
      <c r="DW37" s="628">
        <v>2.5</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25392</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4114624</v>
      </c>
      <c r="CS38" s="624"/>
      <c r="CT38" s="624"/>
      <c r="CU38" s="624"/>
      <c r="CV38" s="624"/>
      <c r="CW38" s="624"/>
      <c r="CX38" s="624"/>
      <c r="CY38" s="625"/>
      <c r="CZ38" s="657">
        <v>13.7</v>
      </c>
      <c r="DA38" s="658"/>
      <c r="DB38" s="658"/>
      <c r="DC38" s="659"/>
      <c r="DD38" s="632">
        <v>3709265</v>
      </c>
      <c r="DE38" s="624"/>
      <c r="DF38" s="624"/>
      <c r="DG38" s="624"/>
      <c r="DH38" s="624"/>
      <c r="DI38" s="624"/>
      <c r="DJ38" s="624"/>
      <c r="DK38" s="625"/>
      <c r="DL38" s="632">
        <v>2604904</v>
      </c>
      <c r="DM38" s="624"/>
      <c r="DN38" s="624"/>
      <c r="DO38" s="624"/>
      <c r="DP38" s="624"/>
      <c r="DQ38" s="624"/>
      <c r="DR38" s="624"/>
      <c r="DS38" s="624"/>
      <c r="DT38" s="624"/>
      <c r="DU38" s="624"/>
      <c r="DV38" s="625"/>
      <c r="DW38" s="628">
        <v>13.1</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100</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420833</v>
      </c>
      <c r="CS39" s="655"/>
      <c r="CT39" s="655"/>
      <c r="CU39" s="655"/>
      <c r="CV39" s="655"/>
      <c r="CW39" s="655"/>
      <c r="CX39" s="655"/>
      <c r="CY39" s="656"/>
      <c r="CZ39" s="657">
        <v>1.4</v>
      </c>
      <c r="DA39" s="658"/>
      <c r="DB39" s="658"/>
      <c r="DC39" s="659"/>
      <c r="DD39" s="632">
        <v>412402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1145764</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85</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350000</v>
      </c>
      <c r="CS40" s="624"/>
      <c r="CT40" s="624"/>
      <c r="CU40" s="624"/>
      <c r="CV40" s="624"/>
      <c r="CW40" s="624"/>
      <c r="CX40" s="624"/>
      <c r="CY40" s="625"/>
      <c r="CZ40" s="657">
        <v>1.2</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1737116</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294</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2351230</v>
      </c>
      <c r="CS42" s="624"/>
      <c r="CT42" s="624"/>
      <c r="CU42" s="624"/>
      <c r="CV42" s="624"/>
      <c r="CW42" s="624"/>
      <c r="CX42" s="624"/>
      <c r="CY42" s="625"/>
      <c r="CZ42" s="657">
        <v>7.8</v>
      </c>
      <c r="DA42" s="706"/>
      <c r="DB42" s="706"/>
      <c r="DC42" s="707"/>
      <c r="DD42" s="632">
        <v>646535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53830</v>
      </c>
      <c r="CS43" s="655"/>
      <c r="CT43" s="655"/>
      <c r="CU43" s="655"/>
      <c r="CV43" s="655"/>
      <c r="CW43" s="655"/>
      <c r="CX43" s="655"/>
      <c r="CY43" s="656"/>
      <c r="CZ43" s="657">
        <v>0.2</v>
      </c>
      <c r="DA43" s="658"/>
      <c r="DB43" s="658"/>
      <c r="DC43" s="659"/>
      <c r="DD43" s="632">
        <v>53686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2351230</v>
      </c>
      <c r="CS44" s="624"/>
      <c r="CT44" s="624"/>
      <c r="CU44" s="624"/>
      <c r="CV44" s="624"/>
      <c r="CW44" s="624"/>
      <c r="CX44" s="624"/>
      <c r="CY44" s="625"/>
      <c r="CZ44" s="657">
        <v>7.8</v>
      </c>
      <c r="DA44" s="706"/>
      <c r="DB44" s="706"/>
      <c r="DC44" s="707"/>
      <c r="DD44" s="632">
        <v>646535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1118172</v>
      </c>
      <c r="CS45" s="655"/>
      <c r="CT45" s="655"/>
      <c r="CU45" s="655"/>
      <c r="CV45" s="655"/>
      <c r="CW45" s="655"/>
      <c r="CX45" s="655"/>
      <c r="CY45" s="656"/>
      <c r="CZ45" s="657">
        <v>3.7</v>
      </c>
      <c r="DA45" s="658"/>
      <c r="DB45" s="658"/>
      <c r="DC45" s="659"/>
      <c r="DD45" s="632">
        <v>157173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1207586</v>
      </c>
      <c r="CS46" s="624"/>
      <c r="CT46" s="624"/>
      <c r="CU46" s="624"/>
      <c r="CV46" s="624"/>
      <c r="CW46" s="624"/>
      <c r="CX46" s="624"/>
      <c r="CY46" s="625"/>
      <c r="CZ46" s="657">
        <v>4</v>
      </c>
      <c r="DA46" s="706"/>
      <c r="DB46" s="706"/>
      <c r="DC46" s="707"/>
      <c r="DD46" s="632">
        <v>474450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30007595</v>
      </c>
      <c r="CS49" s="691"/>
      <c r="CT49" s="691"/>
      <c r="CU49" s="691"/>
      <c r="CV49" s="691"/>
      <c r="CW49" s="691"/>
      <c r="CX49" s="691"/>
      <c r="CY49" s="718"/>
      <c r="CZ49" s="719">
        <v>100</v>
      </c>
      <c r="DA49" s="720"/>
      <c r="DB49" s="720"/>
      <c r="DC49" s="721"/>
      <c r="DD49" s="722">
        <v>21046892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election activeCell="AF18" sqref="AF18:AJ1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30887</v>
      </c>
      <c r="R7" s="753"/>
      <c r="S7" s="753"/>
      <c r="T7" s="753"/>
      <c r="U7" s="753"/>
      <c r="V7" s="753">
        <v>29822</v>
      </c>
      <c r="W7" s="753"/>
      <c r="X7" s="753"/>
      <c r="Y7" s="753"/>
      <c r="Z7" s="753"/>
      <c r="AA7" s="753">
        <f>Q7-V7</f>
        <v>1065</v>
      </c>
      <c r="AB7" s="753"/>
      <c r="AC7" s="753"/>
      <c r="AD7" s="753"/>
      <c r="AE7" s="754"/>
      <c r="AF7" s="755">
        <v>1006</v>
      </c>
      <c r="AG7" s="756"/>
      <c r="AH7" s="756"/>
      <c r="AI7" s="756"/>
      <c r="AJ7" s="757"/>
      <c r="AK7" s="792">
        <v>67</v>
      </c>
      <c r="AL7" s="793"/>
      <c r="AM7" s="793"/>
      <c r="AN7" s="793"/>
      <c r="AO7" s="793"/>
      <c r="AP7" s="793">
        <v>26391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535</v>
      </c>
      <c r="BS7" s="796" t="s">
        <v>536</v>
      </c>
      <c r="BT7" s="797"/>
      <c r="BU7" s="797"/>
      <c r="BV7" s="797"/>
      <c r="BW7" s="797"/>
      <c r="BX7" s="797"/>
      <c r="BY7" s="797"/>
      <c r="BZ7" s="797"/>
      <c r="CA7" s="797"/>
      <c r="CB7" s="797"/>
      <c r="CC7" s="797"/>
      <c r="CD7" s="797"/>
      <c r="CE7" s="797"/>
      <c r="CF7" s="797"/>
      <c r="CG7" s="798"/>
      <c r="CH7" s="789">
        <v>1</v>
      </c>
      <c r="CI7" s="790"/>
      <c r="CJ7" s="790"/>
      <c r="CK7" s="790"/>
      <c r="CL7" s="791"/>
      <c r="CM7" s="789">
        <v>101</v>
      </c>
      <c r="CN7" s="790"/>
      <c r="CO7" s="790"/>
      <c r="CP7" s="790"/>
      <c r="CQ7" s="791"/>
      <c r="CR7" s="789">
        <v>2</v>
      </c>
      <c r="CS7" s="790"/>
      <c r="CT7" s="790"/>
      <c r="CU7" s="790"/>
      <c r="CV7" s="791"/>
      <c r="CW7" s="789">
        <v>5</v>
      </c>
      <c r="CX7" s="790"/>
      <c r="CY7" s="790"/>
      <c r="CZ7" s="790"/>
      <c r="DA7" s="791"/>
      <c r="DB7" s="789" t="s">
        <v>528</v>
      </c>
      <c r="DC7" s="790"/>
      <c r="DD7" s="790"/>
      <c r="DE7" s="790"/>
      <c r="DF7" s="791"/>
      <c r="DG7" s="789">
        <v>2370</v>
      </c>
      <c r="DH7" s="790"/>
      <c r="DI7" s="790"/>
      <c r="DJ7" s="790"/>
      <c r="DK7" s="791"/>
      <c r="DL7" s="789" t="s">
        <v>528</v>
      </c>
      <c r="DM7" s="790"/>
      <c r="DN7" s="790"/>
      <c r="DO7" s="790"/>
      <c r="DP7" s="791"/>
      <c r="DQ7" s="789" t="s">
        <v>528</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229</v>
      </c>
      <c r="R8" s="777"/>
      <c r="S8" s="777"/>
      <c r="T8" s="777"/>
      <c r="U8" s="777"/>
      <c r="V8" s="777">
        <v>229</v>
      </c>
      <c r="W8" s="777"/>
      <c r="X8" s="777"/>
      <c r="Y8" s="777"/>
      <c r="Z8" s="777"/>
      <c r="AA8" s="777" t="s">
        <v>528</v>
      </c>
      <c r="AB8" s="777"/>
      <c r="AC8" s="777"/>
      <c r="AD8" s="777"/>
      <c r="AE8" s="778"/>
      <c r="AF8" s="779" t="s">
        <v>108</v>
      </c>
      <c r="AG8" s="780"/>
      <c r="AH8" s="780"/>
      <c r="AI8" s="780"/>
      <c r="AJ8" s="781"/>
      <c r="AK8" s="782">
        <v>0</v>
      </c>
      <c r="AL8" s="783"/>
      <c r="AM8" s="783"/>
      <c r="AN8" s="783"/>
      <c r="AO8" s="783"/>
      <c r="AP8" s="783">
        <v>229</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535</v>
      </c>
      <c r="BS8" s="786" t="s">
        <v>537</v>
      </c>
      <c r="BT8" s="787"/>
      <c r="BU8" s="787"/>
      <c r="BV8" s="787"/>
      <c r="BW8" s="787"/>
      <c r="BX8" s="787"/>
      <c r="BY8" s="787"/>
      <c r="BZ8" s="787"/>
      <c r="CA8" s="787"/>
      <c r="CB8" s="787"/>
      <c r="CC8" s="787"/>
      <c r="CD8" s="787"/>
      <c r="CE8" s="787"/>
      <c r="CF8" s="787"/>
      <c r="CG8" s="788"/>
      <c r="CH8" s="799">
        <v>28</v>
      </c>
      <c r="CI8" s="800"/>
      <c r="CJ8" s="800"/>
      <c r="CK8" s="800"/>
      <c r="CL8" s="801"/>
      <c r="CM8" s="799">
        <v>354</v>
      </c>
      <c r="CN8" s="800"/>
      <c r="CO8" s="800"/>
      <c r="CP8" s="800"/>
      <c r="CQ8" s="801"/>
      <c r="CR8" s="799">
        <v>1</v>
      </c>
      <c r="CS8" s="800"/>
      <c r="CT8" s="800"/>
      <c r="CU8" s="800"/>
      <c r="CV8" s="801"/>
      <c r="CW8" s="799" t="s">
        <v>539</v>
      </c>
      <c r="CX8" s="800"/>
      <c r="CY8" s="800"/>
      <c r="CZ8" s="800"/>
      <c r="DA8" s="801"/>
      <c r="DB8" s="799" t="s">
        <v>528</v>
      </c>
      <c r="DC8" s="800"/>
      <c r="DD8" s="800"/>
      <c r="DE8" s="800"/>
      <c r="DF8" s="801"/>
      <c r="DG8" s="799" t="s">
        <v>528</v>
      </c>
      <c r="DH8" s="800"/>
      <c r="DI8" s="800"/>
      <c r="DJ8" s="800"/>
      <c r="DK8" s="801"/>
      <c r="DL8" s="799">
        <v>3123</v>
      </c>
      <c r="DM8" s="800"/>
      <c r="DN8" s="800"/>
      <c r="DO8" s="800"/>
      <c r="DP8" s="801"/>
      <c r="DQ8" s="799">
        <v>312</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538</v>
      </c>
      <c r="BT9" s="787"/>
      <c r="BU9" s="787"/>
      <c r="BV9" s="787"/>
      <c r="BW9" s="787"/>
      <c r="BX9" s="787"/>
      <c r="BY9" s="787"/>
      <c r="BZ9" s="787"/>
      <c r="CA9" s="787"/>
      <c r="CB9" s="787"/>
      <c r="CC9" s="787"/>
      <c r="CD9" s="787"/>
      <c r="CE9" s="787"/>
      <c r="CF9" s="787"/>
      <c r="CG9" s="788"/>
      <c r="CH9" s="799">
        <v>0</v>
      </c>
      <c r="CI9" s="800"/>
      <c r="CJ9" s="800"/>
      <c r="CK9" s="800"/>
      <c r="CL9" s="801"/>
      <c r="CM9" s="799">
        <v>211</v>
      </c>
      <c r="CN9" s="800"/>
      <c r="CO9" s="800"/>
      <c r="CP9" s="800"/>
      <c r="CQ9" s="801"/>
      <c r="CR9" s="799">
        <v>200</v>
      </c>
      <c r="CS9" s="800"/>
      <c r="CT9" s="800"/>
      <c r="CU9" s="800"/>
      <c r="CV9" s="801"/>
      <c r="CW9" s="799">
        <v>8</v>
      </c>
      <c r="CX9" s="800"/>
      <c r="CY9" s="800"/>
      <c r="CZ9" s="800"/>
      <c r="DA9" s="801"/>
      <c r="DB9" s="799" t="s">
        <v>528</v>
      </c>
      <c r="DC9" s="800"/>
      <c r="DD9" s="800"/>
      <c r="DE9" s="800"/>
      <c r="DF9" s="801"/>
      <c r="DG9" s="799" t="s">
        <v>528</v>
      </c>
      <c r="DH9" s="800"/>
      <c r="DI9" s="800"/>
      <c r="DJ9" s="800"/>
      <c r="DK9" s="801"/>
      <c r="DL9" s="799" t="s">
        <v>528</v>
      </c>
      <c r="DM9" s="800"/>
      <c r="DN9" s="800"/>
      <c r="DO9" s="800"/>
      <c r="DP9" s="801"/>
      <c r="DQ9" s="799" t="s">
        <v>528</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f>Q7+Q8</f>
        <v>31116</v>
      </c>
      <c r="R23" s="812"/>
      <c r="S23" s="812"/>
      <c r="T23" s="812"/>
      <c r="U23" s="812"/>
      <c r="V23" s="812">
        <f>V7+V8</f>
        <v>30051</v>
      </c>
      <c r="W23" s="812"/>
      <c r="X23" s="812"/>
      <c r="Y23" s="812"/>
      <c r="Z23" s="812"/>
      <c r="AA23" s="812">
        <f>Q23-V23</f>
        <v>1065</v>
      </c>
      <c r="AB23" s="812"/>
      <c r="AC23" s="812"/>
      <c r="AD23" s="812"/>
      <c r="AE23" s="813"/>
      <c r="AF23" s="814">
        <v>1006</v>
      </c>
      <c r="AG23" s="812"/>
      <c r="AH23" s="812"/>
      <c r="AI23" s="812"/>
      <c r="AJ23" s="815"/>
      <c r="AK23" s="816"/>
      <c r="AL23" s="817"/>
      <c r="AM23" s="817"/>
      <c r="AN23" s="817"/>
      <c r="AO23" s="817"/>
      <c r="AP23" s="812">
        <f>AP7+AP8</f>
        <v>26620</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12794</v>
      </c>
      <c r="R28" s="841"/>
      <c r="S28" s="841"/>
      <c r="T28" s="841"/>
      <c r="U28" s="841"/>
      <c r="V28" s="841">
        <v>12276</v>
      </c>
      <c r="W28" s="841"/>
      <c r="X28" s="841"/>
      <c r="Y28" s="841"/>
      <c r="Z28" s="841"/>
      <c r="AA28" s="841">
        <f>Q28-V28</f>
        <v>518</v>
      </c>
      <c r="AB28" s="841"/>
      <c r="AC28" s="841"/>
      <c r="AD28" s="841"/>
      <c r="AE28" s="842"/>
      <c r="AF28" s="843">
        <v>518</v>
      </c>
      <c r="AG28" s="841"/>
      <c r="AH28" s="841"/>
      <c r="AI28" s="841"/>
      <c r="AJ28" s="844"/>
      <c r="AK28" s="845">
        <v>1396</v>
      </c>
      <c r="AL28" s="836"/>
      <c r="AM28" s="836"/>
      <c r="AN28" s="836"/>
      <c r="AO28" s="836"/>
      <c r="AP28" s="836" t="s">
        <v>528</v>
      </c>
      <c r="AQ28" s="836"/>
      <c r="AR28" s="836"/>
      <c r="AS28" s="836"/>
      <c r="AT28" s="836"/>
      <c r="AU28" s="836" t="s">
        <v>528</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6388</v>
      </c>
      <c r="R29" s="777"/>
      <c r="S29" s="777"/>
      <c r="T29" s="777"/>
      <c r="U29" s="777"/>
      <c r="V29" s="777">
        <v>6128</v>
      </c>
      <c r="W29" s="777"/>
      <c r="X29" s="777"/>
      <c r="Y29" s="777"/>
      <c r="Z29" s="777"/>
      <c r="AA29" s="777">
        <f>Q29-V29</f>
        <v>260</v>
      </c>
      <c r="AB29" s="777"/>
      <c r="AC29" s="777"/>
      <c r="AD29" s="777"/>
      <c r="AE29" s="778"/>
      <c r="AF29" s="779">
        <v>260</v>
      </c>
      <c r="AG29" s="780"/>
      <c r="AH29" s="780"/>
      <c r="AI29" s="780"/>
      <c r="AJ29" s="781"/>
      <c r="AK29" s="848">
        <v>1000</v>
      </c>
      <c r="AL29" s="849"/>
      <c r="AM29" s="849"/>
      <c r="AN29" s="849"/>
      <c r="AO29" s="849"/>
      <c r="AP29" s="849" t="s">
        <v>528</v>
      </c>
      <c r="AQ29" s="849"/>
      <c r="AR29" s="849"/>
      <c r="AS29" s="849"/>
      <c r="AT29" s="849"/>
      <c r="AU29" s="849" t="s">
        <v>528</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1023</v>
      </c>
      <c r="R30" s="777"/>
      <c r="S30" s="777"/>
      <c r="T30" s="777"/>
      <c r="U30" s="777"/>
      <c r="V30" s="777">
        <v>1015</v>
      </c>
      <c r="W30" s="777"/>
      <c r="X30" s="777"/>
      <c r="Y30" s="777"/>
      <c r="Z30" s="777"/>
      <c r="AA30" s="777">
        <f>Q30-V30</f>
        <v>8</v>
      </c>
      <c r="AB30" s="777"/>
      <c r="AC30" s="777"/>
      <c r="AD30" s="777"/>
      <c r="AE30" s="778"/>
      <c r="AF30" s="779">
        <v>8</v>
      </c>
      <c r="AG30" s="780"/>
      <c r="AH30" s="780"/>
      <c r="AI30" s="780"/>
      <c r="AJ30" s="781"/>
      <c r="AK30" s="848">
        <v>157</v>
      </c>
      <c r="AL30" s="849"/>
      <c r="AM30" s="849"/>
      <c r="AN30" s="849"/>
      <c r="AO30" s="849"/>
      <c r="AP30" s="849" t="s">
        <v>528</v>
      </c>
      <c r="AQ30" s="849"/>
      <c r="AR30" s="849"/>
      <c r="AS30" s="849"/>
      <c r="AT30" s="849"/>
      <c r="AU30" s="849" t="s">
        <v>528</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4285</v>
      </c>
      <c r="R31" s="777"/>
      <c r="S31" s="777"/>
      <c r="T31" s="777"/>
      <c r="U31" s="777"/>
      <c r="V31" s="777">
        <v>4148</v>
      </c>
      <c r="W31" s="777"/>
      <c r="X31" s="777"/>
      <c r="Y31" s="777"/>
      <c r="Z31" s="777"/>
      <c r="AA31" s="777">
        <f>Q31-V31</f>
        <v>137</v>
      </c>
      <c r="AB31" s="777"/>
      <c r="AC31" s="777"/>
      <c r="AD31" s="777"/>
      <c r="AE31" s="778"/>
      <c r="AF31" s="779">
        <v>133</v>
      </c>
      <c r="AG31" s="780"/>
      <c r="AH31" s="780"/>
      <c r="AI31" s="780"/>
      <c r="AJ31" s="781"/>
      <c r="AK31" s="848">
        <v>1232</v>
      </c>
      <c r="AL31" s="849"/>
      <c r="AM31" s="849"/>
      <c r="AN31" s="849"/>
      <c r="AO31" s="849"/>
      <c r="AP31" s="849">
        <v>17684</v>
      </c>
      <c r="AQ31" s="849"/>
      <c r="AR31" s="849"/>
      <c r="AS31" s="849"/>
      <c r="AT31" s="849"/>
      <c r="AU31" s="849">
        <v>11743</v>
      </c>
      <c r="AV31" s="849"/>
      <c r="AW31" s="849"/>
      <c r="AX31" s="849"/>
      <c r="AY31" s="849"/>
      <c r="AZ31" s="850" t="s">
        <v>528</v>
      </c>
      <c r="BA31" s="850"/>
      <c r="BB31" s="850"/>
      <c r="BC31" s="850"/>
      <c r="BD31" s="850"/>
      <c r="BE31" s="846" t="s">
        <v>529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919</v>
      </c>
      <c r="AG63" s="860"/>
      <c r="AH63" s="860"/>
      <c r="AI63" s="860"/>
      <c r="AJ63" s="861"/>
      <c r="AK63" s="862"/>
      <c r="AL63" s="857"/>
      <c r="AM63" s="857"/>
      <c r="AN63" s="857"/>
      <c r="AO63" s="857"/>
      <c r="AP63" s="860">
        <f>SUM(AP28:AT31)</f>
        <v>17684</v>
      </c>
      <c r="AQ63" s="860"/>
      <c r="AR63" s="860"/>
      <c r="AS63" s="860"/>
      <c r="AT63" s="860"/>
      <c r="AU63" s="860">
        <f>SUM(AU28:AY31)</f>
        <v>11743</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383</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384</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530</v>
      </c>
      <c r="C68" s="888"/>
      <c r="D68" s="888"/>
      <c r="E68" s="888"/>
      <c r="F68" s="888"/>
      <c r="G68" s="888"/>
      <c r="H68" s="888"/>
      <c r="I68" s="888"/>
      <c r="J68" s="888"/>
      <c r="K68" s="888"/>
      <c r="L68" s="888"/>
      <c r="M68" s="888"/>
      <c r="N68" s="888"/>
      <c r="O68" s="888"/>
      <c r="P68" s="889"/>
      <c r="Q68" s="890">
        <v>2251</v>
      </c>
      <c r="R68" s="884"/>
      <c r="S68" s="884"/>
      <c r="T68" s="884"/>
      <c r="U68" s="884"/>
      <c r="V68" s="884">
        <v>2136</v>
      </c>
      <c r="W68" s="884"/>
      <c r="X68" s="884"/>
      <c r="Y68" s="884"/>
      <c r="Z68" s="884"/>
      <c r="AA68" s="884">
        <f>Q68-V68</f>
        <v>115</v>
      </c>
      <c r="AB68" s="884"/>
      <c r="AC68" s="884"/>
      <c r="AD68" s="884"/>
      <c r="AE68" s="884"/>
      <c r="AF68" s="884">
        <v>115</v>
      </c>
      <c r="AG68" s="884"/>
      <c r="AH68" s="884"/>
      <c r="AI68" s="884"/>
      <c r="AJ68" s="884"/>
      <c r="AK68" s="884">
        <v>180</v>
      </c>
      <c r="AL68" s="884"/>
      <c r="AM68" s="884"/>
      <c r="AN68" s="884"/>
      <c r="AO68" s="884"/>
      <c r="AP68" s="884">
        <v>5604</v>
      </c>
      <c r="AQ68" s="884"/>
      <c r="AR68" s="884"/>
      <c r="AS68" s="884"/>
      <c r="AT68" s="884"/>
      <c r="AU68" s="884">
        <v>2141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531</v>
      </c>
      <c r="C69" s="892"/>
      <c r="D69" s="892"/>
      <c r="E69" s="892"/>
      <c r="F69" s="892"/>
      <c r="G69" s="892"/>
      <c r="H69" s="892"/>
      <c r="I69" s="892"/>
      <c r="J69" s="892"/>
      <c r="K69" s="892"/>
      <c r="L69" s="892"/>
      <c r="M69" s="892"/>
      <c r="N69" s="892"/>
      <c r="O69" s="892"/>
      <c r="P69" s="893"/>
      <c r="Q69" s="894">
        <v>8</v>
      </c>
      <c r="R69" s="849"/>
      <c r="S69" s="849"/>
      <c r="T69" s="849"/>
      <c r="U69" s="849"/>
      <c r="V69" s="849">
        <v>7</v>
      </c>
      <c r="W69" s="849"/>
      <c r="X69" s="849"/>
      <c r="Y69" s="849"/>
      <c r="Z69" s="849"/>
      <c r="AA69" s="849">
        <f t="shared" ref="AA69:AA72" si="0">Q69-V69</f>
        <v>1</v>
      </c>
      <c r="AB69" s="849"/>
      <c r="AC69" s="849"/>
      <c r="AD69" s="849"/>
      <c r="AE69" s="849"/>
      <c r="AF69" s="849">
        <v>1</v>
      </c>
      <c r="AG69" s="849"/>
      <c r="AH69" s="849"/>
      <c r="AI69" s="849"/>
      <c r="AJ69" s="849"/>
      <c r="AK69" s="849" t="s">
        <v>528</v>
      </c>
      <c r="AL69" s="849"/>
      <c r="AM69" s="849"/>
      <c r="AN69" s="849"/>
      <c r="AO69" s="849"/>
      <c r="AP69" s="849" t="s">
        <v>528</v>
      </c>
      <c r="AQ69" s="849"/>
      <c r="AR69" s="849"/>
      <c r="AS69" s="849"/>
      <c r="AT69" s="849"/>
      <c r="AU69" s="849" t="s">
        <v>528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532</v>
      </c>
      <c r="C70" s="892"/>
      <c r="D70" s="892"/>
      <c r="E70" s="892"/>
      <c r="F70" s="892"/>
      <c r="G70" s="892"/>
      <c r="H70" s="892"/>
      <c r="I70" s="892"/>
      <c r="J70" s="892"/>
      <c r="K70" s="892"/>
      <c r="L70" s="892"/>
      <c r="M70" s="892"/>
      <c r="N70" s="892"/>
      <c r="O70" s="892"/>
      <c r="P70" s="893"/>
      <c r="Q70" s="894">
        <v>2223</v>
      </c>
      <c r="R70" s="849"/>
      <c r="S70" s="849"/>
      <c r="T70" s="849"/>
      <c r="U70" s="849"/>
      <c r="V70" s="849">
        <v>2156</v>
      </c>
      <c r="W70" s="849"/>
      <c r="X70" s="849"/>
      <c r="Y70" s="849"/>
      <c r="Z70" s="849"/>
      <c r="AA70" s="849">
        <f t="shared" si="0"/>
        <v>67</v>
      </c>
      <c r="AB70" s="849"/>
      <c r="AC70" s="849"/>
      <c r="AD70" s="849"/>
      <c r="AE70" s="849"/>
      <c r="AF70" s="849">
        <v>67</v>
      </c>
      <c r="AG70" s="849"/>
      <c r="AH70" s="849"/>
      <c r="AI70" s="849"/>
      <c r="AJ70" s="849"/>
      <c r="AK70" s="849">
        <v>5</v>
      </c>
      <c r="AL70" s="849"/>
      <c r="AM70" s="849"/>
      <c r="AN70" s="849"/>
      <c r="AO70" s="849"/>
      <c r="AP70" s="849" t="s">
        <v>528</v>
      </c>
      <c r="AQ70" s="849"/>
      <c r="AR70" s="849"/>
      <c r="AS70" s="849"/>
      <c r="AT70" s="849"/>
      <c r="AU70" s="849" t="s">
        <v>528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533</v>
      </c>
      <c r="C71" s="892"/>
      <c r="D71" s="892"/>
      <c r="E71" s="892"/>
      <c r="F71" s="892"/>
      <c r="G71" s="892"/>
      <c r="H71" s="892"/>
      <c r="I71" s="892"/>
      <c r="J71" s="892"/>
      <c r="K71" s="892"/>
      <c r="L71" s="892"/>
      <c r="M71" s="892"/>
      <c r="N71" s="892"/>
      <c r="O71" s="892"/>
      <c r="P71" s="893"/>
      <c r="Q71" s="894">
        <v>804096</v>
      </c>
      <c r="R71" s="849"/>
      <c r="S71" s="849"/>
      <c r="T71" s="849"/>
      <c r="U71" s="849"/>
      <c r="V71" s="849">
        <v>792077</v>
      </c>
      <c r="W71" s="849"/>
      <c r="X71" s="849"/>
      <c r="Y71" s="849"/>
      <c r="Z71" s="849"/>
      <c r="AA71" s="849">
        <f t="shared" si="0"/>
        <v>12019</v>
      </c>
      <c r="AB71" s="849"/>
      <c r="AC71" s="849"/>
      <c r="AD71" s="849"/>
      <c r="AE71" s="849"/>
      <c r="AF71" s="849">
        <v>12019</v>
      </c>
      <c r="AG71" s="849"/>
      <c r="AH71" s="849"/>
      <c r="AI71" s="849"/>
      <c r="AJ71" s="849"/>
      <c r="AK71" s="849">
        <v>3394</v>
      </c>
      <c r="AL71" s="849"/>
      <c r="AM71" s="849"/>
      <c r="AN71" s="849"/>
      <c r="AO71" s="849"/>
      <c r="AP71" s="849" t="s">
        <v>528</v>
      </c>
      <c r="AQ71" s="849"/>
      <c r="AR71" s="849"/>
      <c r="AS71" s="849"/>
      <c r="AT71" s="849"/>
      <c r="AU71" s="849" t="s">
        <v>528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534</v>
      </c>
      <c r="C72" s="892"/>
      <c r="D72" s="892"/>
      <c r="E72" s="892"/>
      <c r="F72" s="892"/>
      <c r="G72" s="892"/>
      <c r="H72" s="892"/>
      <c r="I72" s="892"/>
      <c r="J72" s="892"/>
      <c r="K72" s="892"/>
      <c r="L72" s="892"/>
      <c r="M72" s="892"/>
      <c r="N72" s="892"/>
      <c r="O72" s="892"/>
      <c r="P72" s="893"/>
      <c r="Q72" s="894">
        <v>4194</v>
      </c>
      <c r="R72" s="849"/>
      <c r="S72" s="849"/>
      <c r="T72" s="849"/>
      <c r="U72" s="849"/>
      <c r="V72" s="849">
        <v>4077</v>
      </c>
      <c r="W72" s="849"/>
      <c r="X72" s="849"/>
      <c r="Y72" s="849"/>
      <c r="Z72" s="849"/>
      <c r="AA72" s="849">
        <f t="shared" si="0"/>
        <v>117</v>
      </c>
      <c r="AB72" s="849"/>
      <c r="AC72" s="849"/>
      <c r="AD72" s="849"/>
      <c r="AE72" s="849"/>
      <c r="AF72" s="849">
        <v>117</v>
      </c>
      <c r="AG72" s="849"/>
      <c r="AH72" s="849"/>
      <c r="AI72" s="849"/>
      <c r="AJ72" s="849"/>
      <c r="AK72" s="849">
        <v>110</v>
      </c>
      <c r="AL72" s="849"/>
      <c r="AM72" s="849"/>
      <c r="AN72" s="849"/>
      <c r="AO72" s="849"/>
      <c r="AP72" s="849" t="s">
        <v>528</v>
      </c>
      <c r="AQ72" s="849"/>
      <c r="AR72" s="849"/>
      <c r="AS72" s="849"/>
      <c r="AT72" s="849"/>
      <c r="AU72" s="849" t="s">
        <v>528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385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SUM(AF68:AJ72)</f>
        <v>12319</v>
      </c>
      <c r="AG88" s="860"/>
      <c r="AH88" s="860"/>
      <c r="AI88" s="860"/>
      <c r="AJ88" s="860"/>
      <c r="AK88" s="857"/>
      <c r="AL88" s="857"/>
      <c r="AM88" s="857"/>
      <c r="AN88" s="857"/>
      <c r="AO88" s="857"/>
      <c r="AP88" s="860">
        <f>SUM(AP68:AT72)</f>
        <v>5604</v>
      </c>
      <c r="AQ88" s="860"/>
      <c r="AR88" s="860"/>
      <c r="AS88" s="860"/>
      <c r="AT88" s="860"/>
      <c r="AU88" s="860">
        <f>SUM(AU68:AY72)</f>
        <v>2141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386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SUM(CR7:CV9)</f>
        <v>203</v>
      </c>
      <c r="CS102" s="868"/>
      <c r="CT102" s="868"/>
      <c r="CU102" s="868"/>
      <c r="CV102" s="911"/>
      <c r="CW102" s="910">
        <f t="shared" ref="CW102" si="1">SUM(CW7:DA9)</f>
        <v>13</v>
      </c>
      <c r="CX102" s="868"/>
      <c r="CY102" s="868"/>
      <c r="CZ102" s="868"/>
      <c r="DA102" s="911"/>
      <c r="DB102" s="910" t="s">
        <v>528</v>
      </c>
      <c r="DC102" s="868"/>
      <c r="DD102" s="868"/>
      <c r="DE102" s="868"/>
      <c r="DF102" s="911"/>
      <c r="DG102" s="910">
        <f t="shared" ref="DG102" si="2">SUM(DG7:DK9)</f>
        <v>2370</v>
      </c>
      <c r="DH102" s="868"/>
      <c r="DI102" s="868"/>
      <c r="DJ102" s="868"/>
      <c r="DK102" s="911"/>
      <c r="DL102" s="910">
        <f t="shared" ref="DL102" si="3">SUM(DL7:DP9)</f>
        <v>3123</v>
      </c>
      <c r="DM102" s="868"/>
      <c r="DN102" s="868"/>
      <c r="DO102" s="868"/>
      <c r="DP102" s="911"/>
      <c r="DQ102" s="910">
        <f t="shared" ref="DQ102" si="4">SUM(DQ7:DU9)</f>
        <v>312</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394</v>
      </c>
      <c r="AB109" s="913"/>
      <c r="AC109" s="913"/>
      <c r="AD109" s="913"/>
      <c r="AE109" s="914"/>
      <c r="AF109" s="912" t="s">
        <v>284</v>
      </c>
      <c r="AG109" s="913"/>
      <c r="AH109" s="913"/>
      <c r="AI109" s="913"/>
      <c r="AJ109" s="914"/>
      <c r="AK109" s="912" t="s">
        <v>283</v>
      </c>
      <c r="AL109" s="913"/>
      <c r="AM109" s="913"/>
      <c r="AN109" s="913"/>
      <c r="AO109" s="914"/>
      <c r="AP109" s="912" t="s">
        <v>395</v>
      </c>
      <c r="AQ109" s="913"/>
      <c r="AR109" s="913"/>
      <c r="AS109" s="913"/>
      <c r="AT109" s="915"/>
      <c r="AU109" s="934" t="s">
        <v>393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394</v>
      </c>
      <c r="BR109" s="913"/>
      <c r="BS109" s="913"/>
      <c r="BT109" s="913"/>
      <c r="BU109" s="914"/>
      <c r="BV109" s="912" t="s">
        <v>284</v>
      </c>
      <c r="BW109" s="913"/>
      <c r="BX109" s="913"/>
      <c r="BY109" s="913"/>
      <c r="BZ109" s="914"/>
      <c r="CA109" s="912" t="s">
        <v>283</v>
      </c>
      <c r="CB109" s="913"/>
      <c r="CC109" s="913"/>
      <c r="CD109" s="913"/>
      <c r="CE109" s="914"/>
      <c r="CF109" s="935" t="s">
        <v>395</v>
      </c>
      <c r="CG109" s="935"/>
      <c r="CH109" s="935"/>
      <c r="CI109" s="935"/>
      <c r="CJ109" s="935"/>
      <c r="CK109" s="912" t="s">
        <v>396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394</v>
      </c>
      <c r="DH109" s="913"/>
      <c r="DI109" s="913"/>
      <c r="DJ109" s="913"/>
      <c r="DK109" s="914"/>
      <c r="DL109" s="912" t="s">
        <v>284</v>
      </c>
      <c r="DM109" s="913"/>
      <c r="DN109" s="913"/>
      <c r="DO109" s="913"/>
      <c r="DP109" s="914"/>
      <c r="DQ109" s="912" t="s">
        <v>283</v>
      </c>
      <c r="DR109" s="913"/>
      <c r="DS109" s="913"/>
      <c r="DT109" s="913"/>
      <c r="DU109" s="914"/>
      <c r="DV109" s="912" t="s">
        <v>395</v>
      </c>
      <c r="DW109" s="913"/>
      <c r="DX109" s="913"/>
      <c r="DY109" s="913"/>
      <c r="DZ109" s="915"/>
    </row>
    <row r="110" spans="1:131" s="197" customFormat="1" ht="26.25" customHeight="1" x14ac:dyDescent="0.15">
      <c r="A110" s="916" t="s">
        <v>397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2682665</v>
      </c>
      <c r="AB110" s="920"/>
      <c r="AC110" s="920"/>
      <c r="AD110" s="920"/>
      <c r="AE110" s="921"/>
      <c r="AF110" s="922">
        <v>2657422</v>
      </c>
      <c r="AG110" s="920"/>
      <c r="AH110" s="920"/>
      <c r="AI110" s="920"/>
      <c r="AJ110" s="921"/>
      <c r="AK110" s="922">
        <v>2637469</v>
      </c>
      <c r="AL110" s="920"/>
      <c r="AM110" s="920"/>
      <c r="AN110" s="920"/>
      <c r="AO110" s="921"/>
      <c r="AP110" s="923">
        <v>15.8</v>
      </c>
      <c r="AQ110" s="924"/>
      <c r="AR110" s="924"/>
      <c r="AS110" s="924"/>
      <c r="AT110" s="925"/>
      <c r="AU110" s="926" t="s">
        <v>60</v>
      </c>
      <c r="AV110" s="927"/>
      <c r="AW110" s="927"/>
      <c r="AX110" s="927"/>
      <c r="AY110" s="928"/>
      <c r="AZ110" s="970" t="s">
        <v>398</v>
      </c>
      <c r="BA110" s="917"/>
      <c r="BB110" s="917"/>
      <c r="BC110" s="917"/>
      <c r="BD110" s="917"/>
      <c r="BE110" s="917"/>
      <c r="BF110" s="917"/>
      <c r="BG110" s="917"/>
      <c r="BH110" s="917"/>
      <c r="BI110" s="917"/>
      <c r="BJ110" s="917"/>
      <c r="BK110" s="917"/>
      <c r="BL110" s="917"/>
      <c r="BM110" s="917"/>
      <c r="BN110" s="917"/>
      <c r="BO110" s="917"/>
      <c r="BP110" s="918"/>
      <c r="BQ110" s="956">
        <v>27085356</v>
      </c>
      <c r="BR110" s="957"/>
      <c r="BS110" s="957"/>
      <c r="BT110" s="957"/>
      <c r="BU110" s="957"/>
      <c r="BV110" s="957">
        <v>27042892</v>
      </c>
      <c r="BW110" s="957"/>
      <c r="BX110" s="957"/>
      <c r="BY110" s="957"/>
      <c r="BZ110" s="957"/>
      <c r="CA110" s="957">
        <v>26620342</v>
      </c>
      <c r="CB110" s="957"/>
      <c r="CC110" s="957"/>
      <c r="CD110" s="957"/>
      <c r="CE110" s="957"/>
      <c r="CF110" s="971">
        <v>159.9</v>
      </c>
      <c r="CG110" s="972"/>
      <c r="CH110" s="972"/>
      <c r="CI110" s="972"/>
      <c r="CJ110" s="972"/>
      <c r="CK110" s="973" t="s">
        <v>399</v>
      </c>
      <c r="CL110" s="974"/>
      <c r="CM110" s="953" t="s">
        <v>400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401</v>
      </c>
      <c r="DH110" s="957"/>
      <c r="DI110" s="957"/>
      <c r="DJ110" s="957"/>
      <c r="DK110" s="957"/>
      <c r="DL110" s="957" t="s">
        <v>401</v>
      </c>
      <c r="DM110" s="957"/>
      <c r="DN110" s="957"/>
      <c r="DO110" s="957"/>
      <c r="DP110" s="957"/>
      <c r="DQ110" s="957" t="s">
        <v>401</v>
      </c>
      <c r="DR110" s="957"/>
      <c r="DS110" s="957"/>
      <c r="DT110" s="957"/>
      <c r="DU110" s="957"/>
      <c r="DV110" s="958" t="s">
        <v>401</v>
      </c>
      <c r="DW110" s="958"/>
      <c r="DX110" s="958"/>
      <c r="DY110" s="958"/>
      <c r="DZ110" s="959"/>
    </row>
    <row r="111" spans="1:131" s="197" customFormat="1" ht="26.25" customHeight="1" x14ac:dyDescent="0.15">
      <c r="A111" s="960" t="s">
        <v>402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401</v>
      </c>
      <c r="AB111" s="964"/>
      <c r="AC111" s="964"/>
      <c r="AD111" s="964"/>
      <c r="AE111" s="965"/>
      <c r="AF111" s="966" t="s">
        <v>401</v>
      </c>
      <c r="AG111" s="964"/>
      <c r="AH111" s="964"/>
      <c r="AI111" s="964"/>
      <c r="AJ111" s="965"/>
      <c r="AK111" s="966" t="s">
        <v>401</v>
      </c>
      <c r="AL111" s="964"/>
      <c r="AM111" s="964"/>
      <c r="AN111" s="964"/>
      <c r="AO111" s="965"/>
      <c r="AP111" s="967" t="s">
        <v>401</v>
      </c>
      <c r="AQ111" s="968"/>
      <c r="AR111" s="968"/>
      <c r="AS111" s="968"/>
      <c r="AT111" s="969"/>
      <c r="AU111" s="929"/>
      <c r="AV111" s="930"/>
      <c r="AW111" s="930"/>
      <c r="AX111" s="930"/>
      <c r="AY111" s="931"/>
      <c r="AZ111" s="979" t="s">
        <v>403</v>
      </c>
      <c r="BA111" s="980"/>
      <c r="BB111" s="980"/>
      <c r="BC111" s="980"/>
      <c r="BD111" s="980"/>
      <c r="BE111" s="980"/>
      <c r="BF111" s="980"/>
      <c r="BG111" s="980"/>
      <c r="BH111" s="980"/>
      <c r="BI111" s="980"/>
      <c r="BJ111" s="980"/>
      <c r="BK111" s="980"/>
      <c r="BL111" s="980"/>
      <c r="BM111" s="980"/>
      <c r="BN111" s="980"/>
      <c r="BO111" s="980"/>
      <c r="BP111" s="981"/>
      <c r="BQ111" s="949">
        <v>6992410</v>
      </c>
      <c r="BR111" s="950"/>
      <c r="BS111" s="950"/>
      <c r="BT111" s="950"/>
      <c r="BU111" s="950"/>
      <c r="BV111" s="950">
        <v>6637899</v>
      </c>
      <c r="BW111" s="950"/>
      <c r="BX111" s="950"/>
      <c r="BY111" s="950"/>
      <c r="BZ111" s="950"/>
      <c r="CA111" s="950">
        <v>6202677</v>
      </c>
      <c r="CB111" s="950"/>
      <c r="CC111" s="950"/>
      <c r="CD111" s="950"/>
      <c r="CE111" s="950"/>
      <c r="CF111" s="944">
        <v>37.299999999999997</v>
      </c>
      <c r="CG111" s="945"/>
      <c r="CH111" s="945"/>
      <c r="CI111" s="945"/>
      <c r="CJ111" s="945"/>
      <c r="CK111" s="975"/>
      <c r="CL111" s="976"/>
      <c r="CM111" s="946" t="s">
        <v>404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405</v>
      </c>
      <c r="DH111" s="950"/>
      <c r="DI111" s="950"/>
      <c r="DJ111" s="950"/>
      <c r="DK111" s="950"/>
      <c r="DL111" s="950" t="s">
        <v>405</v>
      </c>
      <c r="DM111" s="950"/>
      <c r="DN111" s="950"/>
      <c r="DO111" s="950"/>
      <c r="DP111" s="950"/>
      <c r="DQ111" s="950" t="s">
        <v>405</v>
      </c>
      <c r="DR111" s="950"/>
      <c r="DS111" s="950"/>
      <c r="DT111" s="950"/>
      <c r="DU111" s="950"/>
      <c r="DV111" s="951" t="s">
        <v>405</v>
      </c>
      <c r="DW111" s="951"/>
      <c r="DX111" s="951"/>
      <c r="DY111" s="951"/>
      <c r="DZ111" s="952"/>
    </row>
    <row r="112" spans="1:131" s="197" customFormat="1" ht="26.25" customHeight="1" x14ac:dyDescent="0.15">
      <c r="A112" s="982" t="s">
        <v>406</v>
      </c>
      <c r="B112" s="983"/>
      <c r="C112" s="980" t="s">
        <v>407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405</v>
      </c>
      <c r="AB112" s="989"/>
      <c r="AC112" s="989"/>
      <c r="AD112" s="989"/>
      <c r="AE112" s="990"/>
      <c r="AF112" s="991" t="s">
        <v>405</v>
      </c>
      <c r="AG112" s="989"/>
      <c r="AH112" s="989"/>
      <c r="AI112" s="989"/>
      <c r="AJ112" s="990"/>
      <c r="AK112" s="991" t="s">
        <v>405</v>
      </c>
      <c r="AL112" s="989"/>
      <c r="AM112" s="989"/>
      <c r="AN112" s="989"/>
      <c r="AO112" s="990"/>
      <c r="AP112" s="992" t="s">
        <v>405</v>
      </c>
      <c r="AQ112" s="993"/>
      <c r="AR112" s="993"/>
      <c r="AS112" s="993"/>
      <c r="AT112" s="994"/>
      <c r="AU112" s="929"/>
      <c r="AV112" s="930"/>
      <c r="AW112" s="930"/>
      <c r="AX112" s="930"/>
      <c r="AY112" s="931"/>
      <c r="AZ112" s="979" t="s">
        <v>408</v>
      </c>
      <c r="BA112" s="980"/>
      <c r="BB112" s="980"/>
      <c r="BC112" s="980"/>
      <c r="BD112" s="980"/>
      <c r="BE112" s="980"/>
      <c r="BF112" s="980"/>
      <c r="BG112" s="980"/>
      <c r="BH112" s="980"/>
      <c r="BI112" s="980"/>
      <c r="BJ112" s="980"/>
      <c r="BK112" s="980"/>
      <c r="BL112" s="980"/>
      <c r="BM112" s="980"/>
      <c r="BN112" s="980"/>
      <c r="BO112" s="980"/>
      <c r="BP112" s="981"/>
      <c r="BQ112" s="949">
        <v>12273801</v>
      </c>
      <c r="BR112" s="950"/>
      <c r="BS112" s="950"/>
      <c r="BT112" s="950"/>
      <c r="BU112" s="950"/>
      <c r="BV112" s="950">
        <v>11874673</v>
      </c>
      <c r="BW112" s="950"/>
      <c r="BX112" s="950"/>
      <c r="BY112" s="950"/>
      <c r="BZ112" s="950"/>
      <c r="CA112" s="950">
        <v>11742501</v>
      </c>
      <c r="CB112" s="950"/>
      <c r="CC112" s="950"/>
      <c r="CD112" s="950"/>
      <c r="CE112" s="950"/>
      <c r="CF112" s="944">
        <v>70.5</v>
      </c>
      <c r="CG112" s="945"/>
      <c r="CH112" s="945"/>
      <c r="CI112" s="945"/>
      <c r="CJ112" s="945"/>
      <c r="CK112" s="975"/>
      <c r="CL112" s="976"/>
      <c r="CM112" s="946" t="s">
        <v>409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405</v>
      </c>
      <c r="DH112" s="950"/>
      <c r="DI112" s="950"/>
      <c r="DJ112" s="950"/>
      <c r="DK112" s="950"/>
      <c r="DL112" s="950" t="s">
        <v>405</v>
      </c>
      <c r="DM112" s="950"/>
      <c r="DN112" s="950"/>
      <c r="DO112" s="950"/>
      <c r="DP112" s="950"/>
      <c r="DQ112" s="950" t="s">
        <v>405</v>
      </c>
      <c r="DR112" s="950"/>
      <c r="DS112" s="950"/>
      <c r="DT112" s="950"/>
      <c r="DU112" s="950"/>
      <c r="DV112" s="951" t="s">
        <v>405</v>
      </c>
      <c r="DW112" s="951"/>
      <c r="DX112" s="951"/>
      <c r="DY112" s="951"/>
      <c r="DZ112" s="952"/>
    </row>
    <row r="113" spans="1:130" s="197" customFormat="1" ht="26.25" customHeight="1" x14ac:dyDescent="0.15">
      <c r="A113" s="984"/>
      <c r="B113" s="985"/>
      <c r="C113" s="980" t="s">
        <v>410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948344</v>
      </c>
      <c r="AB113" s="964"/>
      <c r="AC113" s="964"/>
      <c r="AD113" s="964"/>
      <c r="AE113" s="965"/>
      <c r="AF113" s="966">
        <v>895036</v>
      </c>
      <c r="AG113" s="964"/>
      <c r="AH113" s="964"/>
      <c r="AI113" s="964"/>
      <c r="AJ113" s="965"/>
      <c r="AK113" s="966">
        <v>899414</v>
      </c>
      <c r="AL113" s="964"/>
      <c r="AM113" s="964"/>
      <c r="AN113" s="964"/>
      <c r="AO113" s="965"/>
      <c r="AP113" s="967">
        <v>5.4</v>
      </c>
      <c r="AQ113" s="968"/>
      <c r="AR113" s="968"/>
      <c r="AS113" s="968"/>
      <c r="AT113" s="969"/>
      <c r="AU113" s="929"/>
      <c r="AV113" s="930"/>
      <c r="AW113" s="930"/>
      <c r="AX113" s="930"/>
      <c r="AY113" s="931"/>
      <c r="AZ113" s="979" t="s">
        <v>411</v>
      </c>
      <c r="BA113" s="980"/>
      <c r="BB113" s="980"/>
      <c r="BC113" s="980"/>
      <c r="BD113" s="980"/>
      <c r="BE113" s="980"/>
      <c r="BF113" s="980"/>
      <c r="BG113" s="980"/>
      <c r="BH113" s="980"/>
      <c r="BI113" s="980"/>
      <c r="BJ113" s="980"/>
      <c r="BK113" s="980"/>
      <c r="BL113" s="980"/>
      <c r="BM113" s="980"/>
      <c r="BN113" s="980"/>
      <c r="BO113" s="980"/>
      <c r="BP113" s="981"/>
      <c r="BQ113" s="949">
        <v>2184261</v>
      </c>
      <c r="BR113" s="950"/>
      <c r="BS113" s="950"/>
      <c r="BT113" s="950"/>
      <c r="BU113" s="950"/>
      <c r="BV113" s="950">
        <v>2163102</v>
      </c>
      <c r="BW113" s="950"/>
      <c r="BX113" s="950"/>
      <c r="BY113" s="950"/>
      <c r="BZ113" s="950"/>
      <c r="CA113" s="950">
        <v>2140621</v>
      </c>
      <c r="CB113" s="950"/>
      <c r="CC113" s="950"/>
      <c r="CD113" s="950"/>
      <c r="CE113" s="950"/>
      <c r="CF113" s="944">
        <v>12.9</v>
      </c>
      <c r="CG113" s="945"/>
      <c r="CH113" s="945"/>
      <c r="CI113" s="945"/>
      <c r="CJ113" s="945"/>
      <c r="CK113" s="975"/>
      <c r="CL113" s="976"/>
      <c r="CM113" s="946" t="s">
        <v>412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405</v>
      </c>
      <c r="DH113" s="989"/>
      <c r="DI113" s="989"/>
      <c r="DJ113" s="989"/>
      <c r="DK113" s="990"/>
      <c r="DL113" s="991" t="s">
        <v>405</v>
      </c>
      <c r="DM113" s="989"/>
      <c r="DN113" s="989"/>
      <c r="DO113" s="989"/>
      <c r="DP113" s="990"/>
      <c r="DQ113" s="991" t="s">
        <v>405</v>
      </c>
      <c r="DR113" s="989"/>
      <c r="DS113" s="989"/>
      <c r="DT113" s="989"/>
      <c r="DU113" s="990"/>
      <c r="DV113" s="992" t="s">
        <v>405</v>
      </c>
      <c r="DW113" s="993"/>
      <c r="DX113" s="993"/>
      <c r="DY113" s="993"/>
      <c r="DZ113" s="994"/>
    </row>
    <row r="114" spans="1:130" s="197" customFormat="1" ht="26.25" customHeight="1" x14ac:dyDescent="0.15">
      <c r="A114" s="984"/>
      <c r="B114" s="985"/>
      <c r="C114" s="980" t="s">
        <v>413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17164</v>
      </c>
      <c r="AB114" s="989"/>
      <c r="AC114" s="989"/>
      <c r="AD114" s="989"/>
      <c r="AE114" s="990"/>
      <c r="AF114" s="991">
        <v>21837</v>
      </c>
      <c r="AG114" s="989"/>
      <c r="AH114" s="989"/>
      <c r="AI114" s="989"/>
      <c r="AJ114" s="990"/>
      <c r="AK114" s="991">
        <v>34575</v>
      </c>
      <c r="AL114" s="989"/>
      <c r="AM114" s="989"/>
      <c r="AN114" s="989"/>
      <c r="AO114" s="990"/>
      <c r="AP114" s="992">
        <v>0.2</v>
      </c>
      <c r="AQ114" s="993"/>
      <c r="AR114" s="993"/>
      <c r="AS114" s="993"/>
      <c r="AT114" s="994"/>
      <c r="AU114" s="929"/>
      <c r="AV114" s="930"/>
      <c r="AW114" s="930"/>
      <c r="AX114" s="930"/>
      <c r="AY114" s="931"/>
      <c r="AZ114" s="979" t="s">
        <v>414</v>
      </c>
      <c r="BA114" s="980"/>
      <c r="BB114" s="980"/>
      <c r="BC114" s="980"/>
      <c r="BD114" s="980"/>
      <c r="BE114" s="980"/>
      <c r="BF114" s="980"/>
      <c r="BG114" s="980"/>
      <c r="BH114" s="980"/>
      <c r="BI114" s="980"/>
      <c r="BJ114" s="980"/>
      <c r="BK114" s="980"/>
      <c r="BL114" s="980"/>
      <c r="BM114" s="980"/>
      <c r="BN114" s="980"/>
      <c r="BO114" s="980"/>
      <c r="BP114" s="981"/>
      <c r="BQ114" s="949">
        <v>4415788</v>
      </c>
      <c r="BR114" s="950"/>
      <c r="BS114" s="950"/>
      <c r="BT114" s="950"/>
      <c r="BU114" s="950"/>
      <c r="BV114" s="950">
        <v>3712500</v>
      </c>
      <c r="BW114" s="950"/>
      <c r="BX114" s="950"/>
      <c r="BY114" s="950"/>
      <c r="BZ114" s="950"/>
      <c r="CA114" s="950">
        <v>3647373</v>
      </c>
      <c r="CB114" s="950"/>
      <c r="CC114" s="950"/>
      <c r="CD114" s="950"/>
      <c r="CE114" s="950"/>
      <c r="CF114" s="944">
        <v>21.9</v>
      </c>
      <c r="CG114" s="945"/>
      <c r="CH114" s="945"/>
      <c r="CI114" s="945"/>
      <c r="CJ114" s="945"/>
      <c r="CK114" s="975"/>
      <c r="CL114" s="976"/>
      <c r="CM114" s="946" t="s">
        <v>415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405</v>
      </c>
      <c r="DH114" s="989"/>
      <c r="DI114" s="989"/>
      <c r="DJ114" s="989"/>
      <c r="DK114" s="990"/>
      <c r="DL114" s="991" t="s">
        <v>405</v>
      </c>
      <c r="DM114" s="989"/>
      <c r="DN114" s="989"/>
      <c r="DO114" s="989"/>
      <c r="DP114" s="990"/>
      <c r="DQ114" s="991" t="s">
        <v>405</v>
      </c>
      <c r="DR114" s="989"/>
      <c r="DS114" s="989"/>
      <c r="DT114" s="989"/>
      <c r="DU114" s="990"/>
      <c r="DV114" s="992" t="s">
        <v>405</v>
      </c>
      <c r="DW114" s="993"/>
      <c r="DX114" s="993"/>
      <c r="DY114" s="993"/>
      <c r="DZ114" s="994"/>
    </row>
    <row r="115" spans="1:130" s="197" customFormat="1" ht="26.25" customHeight="1" x14ac:dyDescent="0.15">
      <c r="A115" s="984"/>
      <c r="B115" s="985"/>
      <c r="C115" s="980" t="s">
        <v>416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139052</v>
      </c>
      <c r="AB115" s="964"/>
      <c r="AC115" s="964"/>
      <c r="AD115" s="964"/>
      <c r="AE115" s="965"/>
      <c r="AF115" s="966">
        <v>243033</v>
      </c>
      <c r="AG115" s="964"/>
      <c r="AH115" s="964"/>
      <c r="AI115" s="964"/>
      <c r="AJ115" s="965"/>
      <c r="AK115" s="966">
        <v>420331</v>
      </c>
      <c r="AL115" s="964"/>
      <c r="AM115" s="964"/>
      <c r="AN115" s="964"/>
      <c r="AO115" s="965"/>
      <c r="AP115" s="967">
        <v>2.5</v>
      </c>
      <c r="AQ115" s="968"/>
      <c r="AR115" s="968"/>
      <c r="AS115" s="968"/>
      <c r="AT115" s="969"/>
      <c r="AU115" s="929"/>
      <c r="AV115" s="930"/>
      <c r="AW115" s="930"/>
      <c r="AX115" s="930"/>
      <c r="AY115" s="931"/>
      <c r="AZ115" s="979" t="s">
        <v>417</v>
      </c>
      <c r="BA115" s="980"/>
      <c r="BB115" s="980"/>
      <c r="BC115" s="980"/>
      <c r="BD115" s="980"/>
      <c r="BE115" s="980"/>
      <c r="BF115" s="980"/>
      <c r="BG115" s="980"/>
      <c r="BH115" s="980"/>
      <c r="BI115" s="980"/>
      <c r="BJ115" s="980"/>
      <c r="BK115" s="980"/>
      <c r="BL115" s="980"/>
      <c r="BM115" s="980"/>
      <c r="BN115" s="980"/>
      <c r="BO115" s="980"/>
      <c r="BP115" s="981"/>
      <c r="BQ115" s="949">
        <v>381808</v>
      </c>
      <c r="BR115" s="950"/>
      <c r="BS115" s="950"/>
      <c r="BT115" s="950"/>
      <c r="BU115" s="950"/>
      <c r="BV115" s="950">
        <v>347061</v>
      </c>
      <c r="BW115" s="950"/>
      <c r="BX115" s="950"/>
      <c r="BY115" s="950"/>
      <c r="BZ115" s="950"/>
      <c r="CA115" s="950">
        <v>312314</v>
      </c>
      <c r="CB115" s="950"/>
      <c r="CC115" s="950"/>
      <c r="CD115" s="950"/>
      <c r="CE115" s="950"/>
      <c r="CF115" s="944">
        <v>1.9</v>
      </c>
      <c r="CG115" s="945"/>
      <c r="CH115" s="945"/>
      <c r="CI115" s="945"/>
      <c r="CJ115" s="945"/>
      <c r="CK115" s="975"/>
      <c r="CL115" s="976"/>
      <c r="CM115" s="979" t="s">
        <v>418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1536112</v>
      </c>
      <c r="DH115" s="989"/>
      <c r="DI115" s="989"/>
      <c r="DJ115" s="989"/>
      <c r="DK115" s="990"/>
      <c r="DL115" s="991">
        <v>1547385</v>
      </c>
      <c r="DM115" s="989"/>
      <c r="DN115" s="989"/>
      <c r="DO115" s="989"/>
      <c r="DP115" s="990"/>
      <c r="DQ115" s="991">
        <v>1556040</v>
      </c>
      <c r="DR115" s="989"/>
      <c r="DS115" s="989"/>
      <c r="DT115" s="989"/>
      <c r="DU115" s="990"/>
      <c r="DV115" s="992">
        <v>9.3000000000000007</v>
      </c>
      <c r="DW115" s="993"/>
      <c r="DX115" s="993"/>
      <c r="DY115" s="993"/>
      <c r="DZ115" s="994"/>
    </row>
    <row r="116" spans="1:130" s="197" customFormat="1" ht="26.25" customHeight="1" x14ac:dyDescent="0.15">
      <c r="A116" s="986"/>
      <c r="B116" s="987"/>
      <c r="C116" s="1001" t="s">
        <v>419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1173</v>
      </c>
      <c r="AB116" s="989"/>
      <c r="AC116" s="989"/>
      <c r="AD116" s="989"/>
      <c r="AE116" s="990"/>
      <c r="AF116" s="991">
        <v>343</v>
      </c>
      <c r="AG116" s="989"/>
      <c r="AH116" s="989"/>
      <c r="AI116" s="989"/>
      <c r="AJ116" s="990"/>
      <c r="AK116" s="991">
        <v>303</v>
      </c>
      <c r="AL116" s="989"/>
      <c r="AM116" s="989"/>
      <c r="AN116" s="989"/>
      <c r="AO116" s="990"/>
      <c r="AP116" s="992">
        <v>0</v>
      </c>
      <c r="AQ116" s="993"/>
      <c r="AR116" s="993"/>
      <c r="AS116" s="993"/>
      <c r="AT116" s="994"/>
      <c r="AU116" s="929"/>
      <c r="AV116" s="930"/>
      <c r="AW116" s="930"/>
      <c r="AX116" s="930"/>
      <c r="AY116" s="931"/>
      <c r="AZ116" s="979" t="s">
        <v>420</v>
      </c>
      <c r="BA116" s="980"/>
      <c r="BB116" s="980"/>
      <c r="BC116" s="980"/>
      <c r="BD116" s="980"/>
      <c r="BE116" s="980"/>
      <c r="BF116" s="980"/>
      <c r="BG116" s="980"/>
      <c r="BH116" s="980"/>
      <c r="BI116" s="980"/>
      <c r="BJ116" s="980"/>
      <c r="BK116" s="980"/>
      <c r="BL116" s="980"/>
      <c r="BM116" s="980"/>
      <c r="BN116" s="980"/>
      <c r="BO116" s="980"/>
      <c r="BP116" s="981"/>
      <c r="BQ116" s="949" t="s">
        <v>405</v>
      </c>
      <c r="BR116" s="950"/>
      <c r="BS116" s="950"/>
      <c r="BT116" s="950"/>
      <c r="BU116" s="950"/>
      <c r="BV116" s="950" t="s">
        <v>405</v>
      </c>
      <c r="BW116" s="950"/>
      <c r="BX116" s="950"/>
      <c r="BY116" s="950"/>
      <c r="BZ116" s="950"/>
      <c r="CA116" s="950" t="s">
        <v>405</v>
      </c>
      <c r="CB116" s="950"/>
      <c r="CC116" s="950"/>
      <c r="CD116" s="950"/>
      <c r="CE116" s="950"/>
      <c r="CF116" s="944" t="s">
        <v>405</v>
      </c>
      <c r="CG116" s="945"/>
      <c r="CH116" s="945"/>
      <c r="CI116" s="945"/>
      <c r="CJ116" s="945"/>
      <c r="CK116" s="975"/>
      <c r="CL116" s="976"/>
      <c r="CM116" s="946" t="s">
        <v>421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405</v>
      </c>
      <c r="DH116" s="989"/>
      <c r="DI116" s="989"/>
      <c r="DJ116" s="989"/>
      <c r="DK116" s="990"/>
      <c r="DL116" s="991" t="s">
        <v>405</v>
      </c>
      <c r="DM116" s="989"/>
      <c r="DN116" s="989"/>
      <c r="DO116" s="989"/>
      <c r="DP116" s="990"/>
      <c r="DQ116" s="991" t="s">
        <v>405</v>
      </c>
      <c r="DR116" s="989"/>
      <c r="DS116" s="989"/>
      <c r="DT116" s="989"/>
      <c r="DU116" s="990"/>
      <c r="DV116" s="992" t="s">
        <v>405</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422</v>
      </c>
      <c r="Z117" s="914"/>
      <c r="AA117" s="1026">
        <v>3788398</v>
      </c>
      <c r="AB117" s="996"/>
      <c r="AC117" s="996"/>
      <c r="AD117" s="996"/>
      <c r="AE117" s="997"/>
      <c r="AF117" s="995">
        <v>3817671</v>
      </c>
      <c r="AG117" s="996"/>
      <c r="AH117" s="996"/>
      <c r="AI117" s="996"/>
      <c r="AJ117" s="997"/>
      <c r="AK117" s="995">
        <v>3992092</v>
      </c>
      <c r="AL117" s="996"/>
      <c r="AM117" s="996"/>
      <c r="AN117" s="996"/>
      <c r="AO117" s="997"/>
      <c r="AP117" s="998"/>
      <c r="AQ117" s="999"/>
      <c r="AR117" s="999"/>
      <c r="AS117" s="999"/>
      <c r="AT117" s="1000"/>
      <c r="AU117" s="929"/>
      <c r="AV117" s="930"/>
      <c r="AW117" s="930"/>
      <c r="AX117" s="930"/>
      <c r="AY117" s="931"/>
      <c r="AZ117" s="1025" t="s">
        <v>423</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396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394</v>
      </c>
      <c r="AB118" s="913"/>
      <c r="AC118" s="913"/>
      <c r="AD118" s="913"/>
      <c r="AE118" s="914"/>
      <c r="AF118" s="912" t="s">
        <v>284</v>
      </c>
      <c r="AG118" s="913"/>
      <c r="AH118" s="913"/>
      <c r="AI118" s="913"/>
      <c r="AJ118" s="914"/>
      <c r="AK118" s="912" t="s">
        <v>283</v>
      </c>
      <c r="AL118" s="913"/>
      <c r="AM118" s="913"/>
      <c r="AN118" s="913"/>
      <c r="AO118" s="914"/>
      <c r="AP118" s="1020" t="s">
        <v>395</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425</v>
      </c>
      <c r="BP118" s="1024"/>
      <c r="BQ118" s="1015">
        <v>53333424</v>
      </c>
      <c r="BR118" s="1016"/>
      <c r="BS118" s="1016"/>
      <c r="BT118" s="1016"/>
      <c r="BU118" s="1016"/>
      <c r="BV118" s="1016">
        <v>51778127</v>
      </c>
      <c r="BW118" s="1016"/>
      <c r="BX118" s="1016"/>
      <c r="BY118" s="1016"/>
      <c r="BZ118" s="1016"/>
      <c r="CA118" s="1016">
        <v>50665828</v>
      </c>
      <c r="CB118" s="1016"/>
      <c r="CC118" s="1016"/>
      <c r="CD118" s="1016"/>
      <c r="CE118" s="1016"/>
      <c r="CF118" s="1017"/>
      <c r="CG118" s="1018"/>
      <c r="CH118" s="1018"/>
      <c r="CI118" s="1018"/>
      <c r="CJ118" s="1019"/>
      <c r="CK118" s="975"/>
      <c r="CL118" s="976"/>
      <c r="CM118" s="946" t="s">
        <v>426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399</v>
      </c>
      <c r="B119" s="974"/>
      <c r="C119" s="953" t="s">
        <v>400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427</v>
      </c>
      <c r="AV119" s="1008"/>
      <c r="AW119" s="1008"/>
      <c r="AX119" s="1008"/>
      <c r="AY119" s="1009"/>
      <c r="AZ119" s="970" t="s">
        <v>428</v>
      </c>
      <c r="BA119" s="917"/>
      <c r="BB119" s="917"/>
      <c r="BC119" s="917"/>
      <c r="BD119" s="917"/>
      <c r="BE119" s="917"/>
      <c r="BF119" s="917"/>
      <c r="BG119" s="917"/>
      <c r="BH119" s="917"/>
      <c r="BI119" s="917"/>
      <c r="BJ119" s="917"/>
      <c r="BK119" s="917"/>
      <c r="BL119" s="917"/>
      <c r="BM119" s="917"/>
      <c r="BN119" s="917"/>
      <c r="BO119" s="917"/>
      <c r="BP119" s="918"/>
      <c r="BQ119" s="956">
        <v>1741327</v>
      </c>
      <c r="BR119" s="957"/>
      <c r="BS119" s="957"/>
      <c r="BT119" s="957"/>
      <c r="BU119" s="957"/>
      <c r="BV119" s="957">
        <v>1938590</v>
      </c>
      <c r="BW119" s="957"/>
      <c r="BX119" s="957"/>
      <c r="BY119" s="957"/>
      <c r="BZ119" s="957"/>
      <c r="CA119" s="957">
        <v>2275267</v>
      </c>
      <c r="CB119" s="957"/>
      <c r="CC119" s="957"/>
      <c r="CD119" s="957"/>
      <c r="CE119" s="957"/>
      <c r="CF119" s="971">
        <v>13.7</v>
      </c>
      <c r="CG119" s="972"/>
      <c r="CH119" s="972"/>
      <c r="CI119" s="972"/>
      <c r="CJ119" s="972"/>
      <c r="CK119" s="977"/>
      <c r="CL119" s="978"/>
      <c r="CM119" s="1034" t="s">
        <v>429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5456298</v>
      </c>
      <c r="DH119" s="1028"/>
      <c r="DI119" s="1028"/>
      <c r="DJ119" s="1028"/>
      <c r="DK119" s="1029"/>
      <c r="DL119" s="1030">
        <v>5090514</v>
      </c>
      <c r="DM119" s="1028"/>
      <c r="DN119" s="1028"/>
      <c r="DO119" s="1028"/>
      <c r="DP119" s="1029"/>
      <c r="DQ119" s="1030">
        <v>4646637</v>
      </c>
      <c r="DR119" s="1028"/>
      <c r="DS119" s="1028"/>
      <c r="DT119" s="1028"/>
      <c r="DU119" s="1029"/>
      <c r="DV119" s="1031">
        <v>27.9</v>
      </c>
      <c r="DW119" s="1032"/>
      <c r="DX119" s="1032"/>
      <c r="DY119" s="1032"/>
      <c r="DZ119" s="1033"/>
    </row>
    <row r="120" spans="1:130" s="197" customFormat="1" ht="26.25" customHeight="1" x14ac:dyDescent="0.15">
      <c r="A120" s="1005"/>
      <c r="B120" s="976"/>
      <c r="C120" s="946" t="s">
        <v>404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430</v>
      </c>
      <c r="BA120" s="980"/>
      <c r="BB120" s="980"/>
      <c r="BC120" s="980"/>
      <c r="BD120" s="980"/>
      <c r="BE120" s="980"/>
      <c r="BF120" s="980"/>
      <c r="BG120" s="980"/>
      <c r="BH120" s="980"/>
      <c r="BI120" s="980"/>
      <c r="BJ120" s="980"/>
      <c r="BK120" s="980"/>
      <c r="BL120" s="980"/>
      <c r="BM120" s="980"/>
      <c r="BN120" s="980"/>
      <c r="BO120" s="980"/>
      <c r="BP120" s="981"/>
      <c r="BQ120" s="949">
        <v>6002088</v>
      </c>
      <c r="BR120" s="950"/>
      <c r="BS120" s="950"/>
      <c r="BT120" s="950"/>
      <c r="BU120" s="950"/>
      <c r="BV120" s="950">
        <v>5682345</v>
      </c>
      <c r="BW120" s="950"/>
      <c r="BX120" s="950"/>
      <c r="BY120" s="950"/>
      <c r="BZ120" s="950"/>
      <c r="CA120" s="950">
        <v>5722861</v>
      </c>
      <c r="CB120" s="950"/>
      <c r="CC120" s="950"/>
      <c r="CD120" s="950"/>
      <c r="CE120" s="950"/>
      <c r="CF120" s="944">
        <v>34.4</v>
      </c>
      <c r="CG120" s="945"/>
      <c r="CH120" s="945"/>
      <c r="CI120" s="945"/>
      <c r="CJ120" s="945"/>
      <c r="CK120" s="1043" t="s">
        <v>431</v>
      </c>
      <c r="CL120" s="1044"/>
      <c r="CM120" s="1044"/>
      <c r="CN120" s="1044"/>
      <c r="CO120" s="1045"/>
      <c r="CP120" s="1051" t="s">
        <v>379</v>
      </c>
      <c r="CQ120" s="1052"/>
      <c r="CR120" s="1052"/>
      <c r="CS120" s="1052"/>
      <c r="CT120" s="1052"/>
      <c r="CU120" s="1052"/>
      <c r="CV120" s="1052"/>
      <c r="CW120" s="1052"/>
      <c r="CX120" s="1052"/>
      <c r="CY120" s="1052"/>
      <c r="CZ120" s="1052"/>
      <c r="DA120" s="1052"/>
      <c r="DB120" s="1052"/>
      <c r="DC120" s="1052"/>
      <c r="DD120" s="1052"/>
      <c r="DE120" s="1052"/>
      <c r="DF120" s="1053"/>
      <c r="DG120" s="956">
        <v>12273801</v>
      </c>
      <c r="DH120" s="957"/>
      <c r="DI120" s="957"/>
      <c r="DJ120" s="957"/>
      <c r="DK120" s="957"/>
      <c r="DL120" s="957">
        <v>11874673</v>
      </c>
      <c r="DM120" s="957"/>
      <c r="DN120" s="957"/>
      <c r="DO120" s="957"/>
      <c r="DP120" s="957"/>
      <c r="DQ120" s="957">
        <v>11742501</v>
      </c>
      <c r="DR120" s="957"/>
      <c r="DS120" s="957"/>
      <c r="DT120" s="957"/>
      <c r="DU120" s="957"/>
      <c r="DV120" s="958">
        <v>70.5</v>
      </c>
      <c r="DW120" s="958"/>
      <c r="DX120" s="958"/>
      <c r="DY120" s="958"/>
      <c r="DZ120" s="959"/>
    </row>
    <row r="121" spans="1:130" s="197" customFormat="1" ht="26.25" customHeight="1" x14ac:dyDescent="0.15">
      <c r="A121" s="1005"/>
      <c r="B121" s="976"/>
      <c r="C121" s="1040" t="s">
        <v>432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433</v>
      </c>
      <c r="BA121" s="1001"/>
      <c r="BB121" s="1001"/>
      <c r="BC121" s="1001"/>
      <c r="BD121" s="1001"/>
      <c r="BE121" s="1001"/>
      <c r="BF121" s="1001"/>
      <c r="BG121" s="1001"/>
      <c r="BH121" s="1001"/>
      <c r="BI121" s="1001"/>
      <c r="BJ121" s="1001"/>
      <c r="BK121" s="1001"/>
      <c r="BL121" s="1001"/>
      <c r="BM121" s="1001"/>
      <c r="BN121" s="1001"/>
      <c r="BO121" s="1001"/>
      <c r="BP121" s="1002"/>
      <c r="BQ121" s="1015">
        <v>26916122</v>
      </c>
      <c r="BR121" s="1016"/>
      <c r="BS121" s="1016"/>
      <c r="BT121" s="1016"/>
      <c r="BU121" s="1016"/>
      <c r="BV121" s="1016">
        <v>26691817</v>
      </c>
      <c r="BW121" s="1016"/>
      <c r="BX121" s="1016"/>
      <c r="BY121" s="1016"/>
      <c r="BZ121" s="1016"/>
      <c r="CA121" s="1016">
        <v>26246037</v>
      </c>
      <c r="CB121" s="1016"/>
      <c r="CC121" s="1016"/>
      <c r="CD121" s="1016"/>
      <c r="CE121" s="1016"/>
      <c r="CF121" s="1054">
        <v>157.69999999999999</v>
      </c>
      <c r="CG121" s="1055"/>
      <c r="CH121" s="1055"/>
      <c r="CI121" s="1055"/>
      <c r="CJ121" s="1055"/>
      <c r="CK121" s="1046"/>
      <c r="CL121" s="1047"/>
      <c r="CM121" s="1047"/>
      <c r="CN121" s="1047"/>
      <c r="CO121" s="1048"/>
      <c r="CP121" s="1037" t="s">
        <v>377</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x14ac:dyDescent="0.15">
      <c r="A122" s="1005"/>
      <c r="B122" s="976"/>
      <c r="C122" s="946" t="s">
        <v>415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434</v>
      </c>
      <c r="BP122" s="1024"/>
      <c r="BQ122" s="1064">
        <v>34659537</v>
      </c>
      <c r="BR122" s="1065"/>
      <c r="BS122" s="1065"/>
      <c r="BT122" s="1065"/>
      <c r="BU122" s="1065"/>
      <c r="BV122" s="1065">
        <v>34312752</v>
      </c>
      <c r="BW122" s="1065"/>
      <c r="BX122" s="1065"/>
      <c r="BY122" s="1065"/>
      <c r="BZ122" s="1065"/>
      <c r="CA122" s="1065">
        <v>34244165</v>
      </c>
      <c r="CB122" s="1065"/>
      <c r="CC122" s="1065"/>
      <c r="CD122" s="1065"/>
      <c r="CE122" s="1065"/>
      <c r="CF122" s="1017"/>
      <c r="CG122" s="1018"/>
      <c r="CH122" s="1018"/>
      <c r="CI122" s="1018"/>
      <c r="CJ122" s="1019"/>
      <c r="CK122" s="1046"/>
      <c r="CL122" s="1047"/>
      <c r="CM122" s="1047"/>
      <c r="CN122" s="1047"/>
      <c r="CO122" s="1048"/>
      <c r="CP122" s="1037" t="s">
        <v>435</v>
      </c>
      <c r="CQ122" s="1038"/>
      <c r="CR122" s="1038"/>
      <c r="CS122" s="1038"/>
      <c r="CT122" s="1038"/>
      <c r="CU122" s="1038"/>
      <c r="CV122" s="1038"/>
      <c r="CW122" s="1038"/>
      <c r="CX122" s="1038"/>
      <c r="CY122" s="1038"/>
      <c r="CZ122" s="1038"/>
      <c r="DA122" s="1038"/>
      <c r="DB122" s="1038"/>
      <c r="DC122" s="1038"/>
      <c r="DD122" s="1038"/>
      <c r="DE122" s="1038"/>
      <c r="DF122" s="1039"/>
      <c r="DG122" s="949" t="s">
        <v>436</v>
      </c>
      <c r="DH122" s="950"/>
      <c r="DI122" s="950"/>
      <c r="DJ122" s="950"/>
      <c r="DK122" s="950"/>
      <c r="DL122" s="950" t="s">
        <v>436</v>
      </c>
      <c r="DM122" s="950"/>
      <c r="DN122" s="950"/>
      <c r="DO122" s="950"/>
      <c r="DP122" s="950"/>
      <c r="DQ122" s="950" t="s">
        <v>436</v>
      </c>
      <c r="DR122" s="950"/>
      <c r="DS122" s="950"/>
      <c r="DT122" s="950"/>
      <c r="DU122" s="950"/>
      <c r="DV122" s="951" t="s">
        <v>436</v>
      </c>
      <c r="DW122" s="951"/>
      <c r="DX122" s="951"/>
      <c r="DY122" s="951"/>
      <c r="DZ122" s="952"/>
    </row>
    <row r="123" spans="1:130" s="197" customFormat="1" ht="26.25" customHeight="1" thickBot="1" x14ac:dyDescent="0.2">
      <c r="A123" s="1005"/>
      <c r="B123" s="976"/>
      <c r="C123" s="946" t="s">
        <v>421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436</v>
      </c>
      <c r="AB123" s="989"/>
      <c r="AC123" s="989"/>
      <c r="AD123" s="989"/>
      <c r="AE123" s="990"/>
      <c r="AF123" s="991" t="s">
        <v>436</v>
      </c>
      <c r="AG123" s="989"/>
      <c r="AH123" s="989"/>
      <c r="AI123" s="989"/>
      <c r="AJ123" s="990"/>
      <c r="AK123" s="991" t="s">
        <v>436</v>
      </c>
      <c r="AL123" s="989"/>
      <c r="AM123" s="989"/>
      <c r="AN123" s="989"/>
      <c r="AO123" s="990"/>
      <c r="AP123" s="992" t="s">
        <v>436</v>
      </c>
      <c r="AQ123" s="993"/>
      <c r="AR123" s="993"/>
      <c r="AS123" s="993"/>
      <c r="AT123" s="994"/>
      <c r="AU123" s="1061" t="s">
        <v>437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113</v>
      </c>
      <c r="BR123" s="1057"/>
      <c r="BS123" s="1057"/>
      <c r="BT123" s="1057"/>
      <c r="BU123" s="1057"/>
      <c r="BV123" s="1057">
        <v>107.5</v>
      </c>
      <c r="BW123" s="1057"/>
      <c r="BX123" s="1057"/>
      <c r="BY123" s="1057"/>
      <c r="BZ123" s="1057"/>
      <c r="CA123" s="1057">
        <v>98.6</v>
      </c>
      <c r="CB123" s="1057"/>
      <c r="CC123" s="1057"/>
      <c r="CD123" s="1057"/>
      <c r="CE123" s="1057"/>
      <c r="CF123" s="1058"/>
      <c r="CG123" s="1059"/>
      <c r="CH123" s="1059"/>
      <c r="CI123" s="1059"/>
      <c r="CJ123" s="1060"/>
      <c r="CK123" s="1046"/>
      <c r="CL123" s="1047"/>
      <c r="CM123" s="1047"/>
      <c r="CN123" s="1047"/>
      <c r="CO123" s="1048"/>
      <c r="CP123" s="1037" t="s">
        <v>438</v>
      </c>
      <c r="CQ123" s="1038"/>
      <c r="CR123" s="1038"/>
      <c r="CS123" s="1038"/>
      <c r="CT123" s="1038"/>
      <c r="CU123" s="1038"/>
      <c r="CV123" s="1038"/>
      <c r="CW123" s="1038"/>
      <c r="CX123" s="1038"/>
      <c r="CY123" s="1038"/>
      <c r="CZ123" s="1038"/>
      <c r="DA123" s="1038"/>
      <c r="DB123" s="1038"/>
      <c r="DC123" s="1038"/>
      <c r="DD123" s="1038"/>
      <c r="DE123" s="1038"/>
      <c r="DF123" s="1039"/>
      <c r="DG123" s="988" t="s">
        <v>436</v>
      </c>
      <c r="DH123" s="989"/>
      <c r="DI123" s="989"/>
      <c r="DJ123" s="989"/>
      <c r="DK123" s="990"/>
      <c r="DL123" s="991" t="s">
        <v>436</v>
      </c>
      <c r="DM123" s="989"/>
      <c r="DN123" s="989"/>
      <c r="DO123" s="989"/>
      <c r="DP123" s="990"/>
      <c r="DQ123" s="991" t="s">
        <v>436</v>
      </c>
      <c r="DR123" s="989"/>
      <c r="DS123" s="989"/>
      <c r="DT123" s="989"/>
      <c r="DU123" s="990"/>
      <c r="DV123" s="992" t="s">
        <v>436</v>
      </c>
      <c r="DW123" s="993"/>
      <c r="DX123" s="993"/>
      <c r="DY123" s="993"/>
      <c r="DZ123" s="994"/>
    </row>
    <row r="124" spans="1:130" s="197" customFormat="1" ht="26.25" customHeight="1" x14ac:dyDescent="0.15">
      <c r="A124" s="1005"/>
      <c r="B124" s="976"/>
      <c r="C124" s="946" t="s">
        <v>424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436</v>
      </c>
      <c r="AB124" s="989"/>
      <c r="AC124" s="989"/>
      <c r="AD124" s="989"/>
      <c r="AE124" s="990"/>
      <c r="AF124" s="991" t="s">
        <v>436</v>
      </c>
      <c r="AG124" s="989"/>
      <c r="AH124" s="989"/>
      <c r="AI124" s="989"/>
      <c r="AJ124" s="990"/>
      <c r="AK124" s="991" t="s">
        <v>436</v>
      </c>
      <c r="AL124" s="989"/>
      <c r="AM124" s="989"/>
      <c r="AN124" s="989"/>
      <c r="AO124" s="990"/>
      <c r="AP124" s="992" t="s">
        <v>436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439</v>
      </c>
      <c r="CQ124" s="1038"/>
      <c r="CR124" s="1038"/>
      <c r="CS124" s="1038"/>
      <c r="CT124" s="1038"/>
      <c r="CU124" s="1038"/>
      <c r="CV124" s="1038"/>
      <c r="CW124" s="1038"/>
      <c r="CX124" s="1038"/>
      <c r="CY124" s="1038"/>
      <c r="CZ124" s="1038"/>
      <c r="DA124" s="1038"/>
      <c r="DB124" s="1038"/>
      <c r="DC124" s="1038"/>
      <c r="DD124" s="1038"/>
      <c r="DE124" s="1038"/>
      <c r="DF124" s="1039"/>
      <c r="DG124" s="1027" t="s">
        <v>436</v>
      </c>
      <c r="DH124" s="1028"/>
      <c r="DI124" s="1028"/>
      <c r="DJ124" s="1028"/>
      <c r="DK124" s="1029"/>
      <c r="DL124" s="1030" t="s">
        <v>436</v>
      </c>
      <c r="DM124" s="1028"/>
      <c r="DN124" s="1028"/>
      <c r="DO124" s="1028"/>
      <c r="DP124" s="1029"/>
      <c r="DQ124" s="1030" t="s">
        <v>436</v>
      </c>
      <c r="DR124" s="1028"/>
      <c r="DS124" s="1028"/>
      <c r="DT124" s="1028"/>
      <c r="DU124" s="1029"/>
      <c r="DV124" s="1031" t="s">
        <v>436</v>
      </c>
      <c r="DW124" s="1032"/>
      <c r="DX124" s="1032"/>
      <c r="DY124" s="1032"/>
      <c r="DZ124" s="1033"/>
    </row>
    <row r="125" spans="1:130" s="197" customFormat="1" ht="26.25" customHeight="1" thickBot="1" x14ac:dyDescent="0.2">
      <c r="A125" s="1005"/>
      <c r="B125" s="976"/>
      <c r="C125" s="946" t="s">
        <v>426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436</v>
      </c>
      <c r="AB125" s="989"/>
      <c r="AC125" s="989"/>
      <c r="AD125" s="989"/>
      <c r="AE125" s="990"/>
      <c r="AF125" s="991" t="s">
        <v>436</v>
      </c>
      <c r="AG125" s="989"/>
      <c r="AH125" s="989"/>
      <c r="AI125" s="989"/>
      <c r="AJ125" s="990"/>
      <c r="AK125" s="991" t="s">
        <v>436</v>
      </c>
      <c r="AL125" s="989"/>
      <c r="AM125" s="989"/>
      <c r="AN125" s="989"/>
      <c r="AO125" s="990"/>
      <c r="AP125" s="992" t="s">
        <v>436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440</v>
      </c>
      <c r="CL125" s="1044"/>
      <c r="CM125" s="1044"/>
      <c r="CN125" s="1044"/>
      <c r="CO125" s="1045"/>
      <c r="CP125" s="970" t="s">
        <v>441</v>
      </c>
      <c r="CQ125" s="917"/>
      <c r="CR125" s="917"/>
      <c r="CS125" s="917"/>
      <c r="CT125" s="917"/>
      <c r="CU125" s="917"/>
      <c r="CV125" s="917"/>
      <c r="CW125" s="917"/>
      <c r="CX125" s="917"/>
      <c r="CY125" s="917"/>
      <c r="CZ125" s="917"/>
      <c r="DA125" s="917"/>
      <c r="DB125" s="917"/>
      <c r="DC125" s="917"/>
      <c r="DD125" s="917"/>
      <c r="DE125" s="917"/>
      <c r="DF125" s="918"/>
      <c r="DG125" s="956" t="s">
        <v>436</v>
      </c>
      <c r="DH125" s="957"/>
      <c r="DI125" s="957"/>
      <c r="DJ125" s="957"/>
      <c r="DK125" s="957"/>
      <c r="DL125" s="957" t="s">
        <v>436</v>
      </c>
      <c r="DM125" s="957"/>
      <c r="DN125" s="957"/>
      <c r="DO125" s="957"/>
      <c r="DP125" s="957"/>
      <c r="DQ125" s="957" t="s">
        <v>436</v>
      </c>
      <c r="DR125" s="957"/>
      <c r="DS125" s="957"/>
      <c r="DT125" s="957"/>
      <c r="DU125" s="957"/>
      <c r="DV125" s="958" t="s">
        <v>436</v>
      </c>
      <c r="DW125" s="958"/>
      <c r="DX125" s="958"/>
      <c r="DY125" s="958"/>
      <c r="DZ125" s="959"/>
    </row>
    <row r="126" spans="1:130" s="197" customFormat="1" ht="26.25" customHeight="1" x14ac:dyDescent="0.15">
      <c r="A126" s="1005"/>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139052</v>
      </c>
      <c r="AB126" s="989"/>
      <c r="AC126" s="989"/>
      <c r="AD126" s="989"/>
      <c r="AE126" s="990"/>
      <c r="AF126" s="991">
        <v>243033</v>
      </c>
      <c r="AG126" s="989"/>
      <c r="AH126" s="989"/>
      <c r="AI126" s="989"/>
      <c r="AJ126" s="990"/>
      <c r="AK126" s="991">
        <v>420331</v>
      </c>
      <c r="AL126" s="989"/>
      <c r="AM126" s="989"/>
      <c r="AN126" s="989"/>
      <c r="AO126" s="990"/>
      <c r="AP126" s="992">
        <v>2.5</v>
      </c>
      <c r="AQ126" s="993"/>
      <c r="AR126" s="993"/>
      <c r="AS126" s="993"/>
      <c r="AT126" s="994"/>
      <c r="AU126" s="233"/>
      <c r="AV126" s="233"/>
      <c r="AW126" s="233"/>
      <c r="AX126" s="1066" t="s">
        <v>442</v>
      </c>
      <c r="AY126" s="1067"/>
      <c r="AZ126" s="1067"/>
      <c r="BA126" s="1067"/>
      <c r="BB126" s="1067"/>
      <c r="BC126" s="1067"/>
      <c r="BD126" s="1067"/>
      <c r="BE126" s="1068"/>
      <c r="BF126" s="1082" t="s">
        <v>443</v>
      </c>
      <c r="BG126" s="1067"/>
      <c r="BH126" s="1067"/>
      <c r="BI126" s="1067"/>
      <c r="BJ126" s="1067"/>
      <c r="BK126" s="1067"/>
      <c r="BL126" s="1068"/>
      <c r="BM126" s="1082" t="s">
        <v>444</v>
      </c>
      <c r="BN126" s="1067"/>
      <c r="BO126" s="1067"/>
      <c r="BP126" s="1067"/>
      <c r="BQ126" s="1067"/>
      <c r="BR126" s="1067"/>
      <c r="BS126" s="1068"/>
      <c r="BT126" s="1082" t="s">
        <v>445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446</v>
      </c>
      <c r="CQ126" s="980"/>
      <c r="CR126" s="980"/>
      <c r="CS126" s="980"/>
      <c r="CT126" s="980"/>
      <c r="CU126" s="980"/>
      <c r="CV126" s="980"/>
      <c r="CW126" s="980"/>
      <c r="CX126" s="980"/>
      <c r="CY126" s="980"/>
      <c r="CZ126" s="980"/>
      <c r="DA126" s="980"/>
      <c r="DB126" s="980"/>
      <c r="DC126" s="980"/>
      <c r="DD126" s="980"/>
      <c r="DE126" s="980"/>
      <c r="DF126" s="981"/>
      <c r="DG126" s="949" t="s">
        <v>436</v>
      </c>
      <c r="DH126" s="950"/>
      <c r="DI126" s="950"/>
      <c r="DJ126" s="950"/>
      <c r="DK126" s="950"/>
      <c r="DL126" s="950" t="s">
        <v>436</v>
      </c>
      <c r="DM126" s="950"/>
      <c r="DN126" s="950"/>
      <c r="DO126" s="950"/>
      <c r="DP126" s="950"/>
      <c r="DQ126" s="950" t="s">
        <v>436</v>
      </c>
      <c r="DR126" s="950"/>
      <c r="DS126" s="950"/>
      <c r="DT126" s="950"/>
      <c r="DU126" s="950"/>
      <c r="DV126" s="951" t="s">
        <v>436</v>
      </c>
      <c r="DW126" s="951"/>
      <c r="DX126" s="951"/>
      <c r="DY126" s="951"/>
      <c r="DZ126" s="952"/>
    </row>
    <row r="127" spans="1:130" s="197" customFormat="1" ht="26.25" customHeight="1" thickBot="1" x14ac:dyDescent="0.2">
      <c r="A127" s="1006"/>
      <c r="B127" s="978"/>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436</v>
      </c>
      <c r="AB127" s="989"/>
      <c r="AC127" s="989"/>
      <c r="AD127" s="989"/>
      <c r="AE127" s="990"/>
      <c r="AF127" s="991" t="s">
        <v>436</v>
      </c>
      <c r="AG127" s="989"/>
      <c r="AH127" s="989"/>
      <c r="AI127" s="989"/>
      <c r="AJ127" s="990"/>
      <c r="AK127" s="991" t="s">
        <v>436</v>
      </c>
      <c r="AL127" s="989"/>
      <c r="AM127" s="989"/>
      <c r="AN127" s="989"/>
      <c r="AO127" s="990"/>
      <c r="AP127" s="992" t="s">
        <v>436</v>
      </c>
      <c r="AQ127" s="993"/>
      <c r="AR127" s="993"/>
      <c r="AS127" s="993"/>
      <c r="AT127" s="994"/>
      <c r="AU127" s="233"/>
      <c r="AV127" s="233"/>
      <c r="AW127" s="233"/>
      <c r="AX127" s="916" t="s">
        <v>448</v>
      </c>
      <c r="AY127" s="917"/>
      <c r="AZ127" s="917"/>
      <c r="BA127" s="917"/>
      <c r="BB127" s="917"/>
      <c r="BC127" s="917"/>
      <c r="BD127" s="917"/>
      <c r="BE127" s="918"/>
      <c r="BF127" s="1071" t="s">
        <v>436</v>
      </c>
      <c r="BG127" s="1072"/>
      <c r="BH127" s="1072"/>
      <c r="BI127" s="1072"/>
      <c r="BJ127" s="1072"/>
      <c r="BK127" s="1072"/>
      <c r="BL127" s="1081"/>
      <c r="BM127" s="1071">
        <v>12.56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449</v>
      </c>
      <c r="CQ127" s="1075"/>
      <c r="CR127" s="1075"/>
      <c r="CS127" s="1075"/>
      <c r="CT127" s="1075"/>
      <c r="CU127" s="1075"/>
      <c r="CV127" s="1075"/>
      <c r="CW127" s="1075"/>
      <c r="CX127" s="1075"/>
      <c r="CY127" s="1075"/>
      <c r="CZ127" s="1075"/>
      <c r="DA127" s="1075"/>
      <c r="DB127" s="1075"/>
      <c r="DC127" s="1075"/>
      <c r="DD127" s="1075"/>
      <c r="DE127" s="1075"/>
      <c r="DF127" s="1076"/>
      <c r="DG127" s="1077">
        <v>381808</v>
      </c>
      <c r="DH127" s="1078"/>
      <c r="DI127" s="1078"/>
      <c r="DJ127" s="1078"/>
      <c r="DK127" s="1078"/>
      <c r="DL127" s="1078">
        <v>347061</v>
      </c>
      <c r="DM127" s="1078"/>
      <c r="DN127" s="1078"/>
      <c r="DO127" s="1078"/>
      <c r="DP127" s="1078"/>
      <c r="DQ127" s="1078">
        <v>312314</v>
      </c>
      <c r="DR127" s="1078"/>
      <c r="DS127" s="1078"/>
      <c r="DT127" s="1078"/>
      <c r="DU127" s="1078"/>
      <c r="DV127" s="1079">
        <v>1.9</v>
      </c>
      <c r="DW127" s="1079"/>
      <c r="DX127" s="1079"/>
      <c r="DY127" s="1079"/>
      <c r="DZ127" s="1080"/>
    </row>
    <row r="128" spans="1:130" s="197" customFormat="1" ht="26.25" customHeight="1" x14ac:dyDescent="0.15">
      <c r="A128" s="1101" t="s">
        <v>450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451</v>
      </c>
      <c r="X128" s="1103"/>
      <c r="Y128" s="1103"/>
      <c r="Z128" s="1104"/>
      <c r="AA128" s="1119">
        <v>808079</v>
      </c>
      <c r="AB128" s="1120"/>
      <c r="AC128" s="1120"/>
      <c r="AD128" s="1120"/>
      <c r="AE128" s="1121"/>
      <c r="AF128" s="1122">
        <v>814841</v>
      </c>
      <c r="AG128" s="1120"/>
      <c r="AH128" s="1120"/>
      <c r="AI128" s="1120"/>
      <c r="AJ128" s="1121"/>
      <c r="AK128" s="1122">
        <v>804597</v>
      </c>
      <c r="AL128" s="1120"/>
      <c r="AM128" s="1120"/>
      <c r="AN128" s="1120"/>
      <c r="AO128" s="1121"/>
      <c r="AP128" s="1123"/>
      <c r="AQ128" s="1124"/>
      <c r="AR128" s="1124"/>
      <c r="AS128" s="1124"/>
      <c r="AT128" s="1125"/>
      <c r="AU128" s="235"/>
      <c r="AV128" s="235"/>
      <c r="AW128" s="235"/>
      <c r="AX128" s="1084" t="s">
        <v>452</v>
      </c>
      <c r="AY128" s="980"/>
      <c r="AZ128" s="980"/>
      <c r="BA128" s="980"/>
      <c r="BB128" s="980"/>
      <c r="BC128" s="980"/>
      <c r="BD128" s="980"/>
      <c r="BE128" s="981"/>
      <c r="BF128" s="1096" t="s">
        <v>453</v>
      </c>
      <c r="BG128" s="1097"/>
      <c r="BH128" s="1097"/>
      <c r="BI128" s="1097"/>
      <c r="BJ128" s="1097"/>
      <c r="BK128" s="1097"/>
      <c r="BL128" s="1098"/>
      <c r="BM128" s="1096">
        <v>17.559999999999999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454</v>
      </c>
      <c r="X129" s="1091"/>
      <c r="Y129" s="1091"/>
      <c r="Z129" s="1092"/>
      <c r="AA129" s="988">
        <v>18666077</v>
      </c>
      <c r="AB129" s="989"/>
      <c r="AC129" s="989"/>
      <c r="AD129" s="989"/>
      <c r="AE129" s="990"/>
      <c r="AF129" s="991">
        <v>18465475</v>
      </c>
      <c r="AG129" s="989"/>
      <c r="AH129" s="989"/>
      <c r="AI129" s="989"/>
      <c r="AJ129" s="990"/>
      <c r="AK129" s="991">
        <v>18709677</v>
      </c>
      <c r="AL129" s="989"/>
      <c r="AM129" s="989"/>
      <c r="AN129" s="989"/>
      <c r="AO129" s="990"/>
      <c r="AP129" s="1093"/>
      <c r="AQ129" s="1094"/>
      <c r="AR129" s="1094"/>
      <c r="AS129" s="1094"/>
      <c r="AT129" s="1095"/>
      <c r="AU129" s="235"/>
      <c r="AV129" s="235"/>
      <c r="AW129" s="235"/>
      <c r="AX129" s="1084" t="s">
        <v>455</v>
      </c>
      <c r="AY129" s="980"/>
      <c r="AZ129" s="980"/>
      <c r="BA129" s="980"/>
      <c r="BB129" s="980"/>
      <c r="BC129" s="980"/>
      <c r="BD129" s="980"/>
      <c r="BE129" s="981"/>
      <c r="BF129" s="1085">
        <v>5.5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457</v>
      </c>
      <c r="X130" s="1091"/>
      <c r="Y130" s="1091"/>
      <c r="Z130" s="1092"/>
      <c r="AA130" s="988">
        <v>2147207</v>
      </c>
      <c r="AB130" s="989"/>
      <c r="AC130" s="989"/>
      <c r="AD130" s="989"/>
      <c r="AE130" s="990"/>
      <c r="AF130" s="991">
        <v>2228041</v>
      </c>
      <c r="AG130" s="989"/>
      <c r="AH130" s="989"/>
      <c r="AI130" s="989"/>
      <c r="AJ130" s="990"/>
      <c r="AK130" s="991">
        <v>2063304</v>
      </c>
      <c r="AL130" s="989"/>
      <c r="AM130" s="989"/>
      <c r="AN130" s="989"/>
      <c r="AO130" s="990"/>
      <c r="AP130" s="1093"/>
      <c r="AQ130" s="1094"/>
      <c r="AR130" s="1094"/>
      <c r="AS130" s="1094"/>
      <c r="AT130" s="1095"/>
      <c r="AU130" s="235"/>
      <c r="AV130" s="235"/>
      <c r="AW130" s="235"/>
      <c r="AX130" s="1143" t="s">
        <v>458</v>
      </c>
      <c r="AY130" s="1075"/>
      <c r="AZ130" s="1075"/>
      <c r="BA130" s="1075"/>
      <c r="BB130" s="1075"/>
      <c r="BC130" s="1075"/>
      <c r="BD130" s="1075"/>
      <c r="BE130" s="1076"/>
      <c r="BF130" s="1105">
        <v>98.6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459</v>
      </c>
      <c r="X131" s="1114"/>
      <c r="Y131" s="1114"/>
      <c r="Z131" s="1115"/>
      <c r="AA131" s="1027">
        <v>16518870</v>
      </c>
      <c r="AB131" s="1028"/>
      <c r="AC131" s="1028"/>
      <c r="AD131" s="1028"/>
      <c r="AE131" s="1029"/>
      <c r="AF131" s="1030">
        <v>16237434</v>
      </c>
      <c r="AG131" s="1028"/>
      <c r="AH131" s="1028"/>
      <c r="AI131" s="1028"/>
      <c r="AJ131" s="1029"/>
      <c r="AK131" s="1030">
        <v>16646373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461</v>
      </c>
      <c r="W132" s="1131"/>
      <c r="X132" s="1131"/>
      <c r="Y132" s="1131"/>
      <c r="Z132" s="1132"/>
      <c r="AA132" s="1133">
        <v>5.0433958260000002</v>
      </c>
      <c r="AB132" s="1134"/>
      <c r="AC132" s="1134"/>
      <c r="AD132" s="1134"/>
      <c r="AE132" s="1135"/>
      <c r="AF132" s="1136">
        <v>4.7716221660000002</v>
      </c>
      <c r="AG132" s="1134"/>
      <c r="AH132" s="1134"/>
      <c r="AI132" s="1134"/>
      <c r="AJ132" s="1135"/>
      <c r="AK132" s="1136">
        <v>6.7533690369999997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462</v>
      </c>
      <c r="W133" s="1138"/>
      <c r="X133" s="1138"/>
      <c r="Y133" s="1138"/>
      <c r="Z133" s="1139"/>
      <c r="AA133" s="1140">
        <v>5.3</v>
      </c>
      <c r="AB133" s="1141"/>
      <c r="AC133" s="1141"/>
      <c r="AD133" s="1141"/>
      <c r="AE133" s="1142"/>
      <c r="AF133" s="1140">
        <v>4.9000000000000004</v>
      </c>
      <c r="AG133" s="1141"/>
      <c r="AH133" s="1141"/>
      <c r="AI133" s="1141"/>
      <c r="AJ133" s="1142"/>
      <c r="AK133" s="1140">
        <v>5.5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47" t="s">
        <v>465</v>
      </c>
      <c r="L7" s="254"/>
      <c r="M7" s="255" t="s">
        <v>466</v>
      </c>
      <c r="N7" s="256"/>
    </row>
    <row r="8" spans="1:16" x14ac:dyDescent="0.15">
      <c r="A8" s="248"/>
      <c r="B8" s="244"/>
      <c r="C8" s="244"/>
      <c r="D8" s="244"/>
      <c r="E8" s="244"/>
      <c r="F8" s="244"/>
      <c r="G8" s="257"/>
      <c r="H8" s="258"/>
      <c r="I8" s="258"/>
      <c r="J8" s="259"/>
      <c r="K8" s="1148"/>
      <c r="L8" s="260" t="s">
        <v>467</v>
      </c>
      <c r="M8" s="261" t="s">
        <v>468</v>
      </c>
      <c r="N8" s="262" t="s">
        <v>469</v>
      </c>
    </row>
    <row r="9" spans="1:16" x14ac:dyDescent="0.15">
      <c r="A9" s="248"/>
      <c r="B9" s="244"/>
      <c r="C9" s="244"/>
      <c r="D9" s="244"/>
      <c r="E9" s="244"/>
      <c r="F9" s="244"/>
      <c r="G9" s="1149" t="s">
        <v>470</v>
      </c>
      <c r="H9" s="1150"/>
      <c r="I9" s="1150"/>
      <c r="J9" s="1151"/>
      <c r="K9" s="263">
        <v>6319455</v>
      </c>
      <c r="L9" s="264">
        <v>63262</v>
      </c>
      <c r="M9" s="265">
        <v>57752</v>
      </c>
      <c r="N9" s="266">
        <v>9.5</v>
      </c>
    </row>
    <row r="10" spans="1:16" x14ac:dyDescent="0.15">
      <c r="A10" s="248"/>
      <c r="B10" s="244"/>
      <c r="C10" s="244"/>
      <c r="D10" s="244"/>
      <c r="E10" s="244"/>
      <c r="F10" s="244"/>
      <c r="G10" s="1149" t="s">
        <v>471</v>
      </c>
      <c r="H10" s="1150"/>
      <c r="I10" s="1150"/>
      <c r="J10" s="1151"/>
      <c r="K10" s="267">
        <v>368725</v>
      </c>
      <c r="L10" s="268">
        <v>3691</v>
      </c>
      <c r="M10" s="269">
        <v>3854</v>
      </c>
      <c r="N10" s="270">
        <v>-4.2</v>
      </c>
    </row>
    <row r="11" spans="1:16" ht="13.5" customHeight="1" x14ac:dyDescent="0.15">
      <c r="A11" s="248"/>
      <c r="B11" s="244"/>
      <c r="C11" s="244"/>
      <c r="D11" s="244"/>
      <c r="E11" s="244"/>
      <c r="F11" s="244"/>
      <c r="G11" s="1149" t="s">
        <v>472</v>
      </c>
      <c r="H11" s="1150"/>
      <c r="I11" s="1150"/>
      <c r="J11" s="1151"/>
      <c r="K11" s="267">
        <v>89567</v>
      </c>
      <c r="L11" s="268">
        <v>897</v>
      </c>
      <c r="M11" s="269">
        <v>3128</v>
      </c>
      <c r="N11" s="270">
        <v>-71.3</v>
      </c>
    </row>
    <row r="12" spans="1:16" ht="13.5" customHeight="1" x14ac:dyDescent="0.15">
      <c r="A12" s="248"/>
      <c r="B12" s="244"/>
      <c r="C12" s="244"/>
      <c r="D12" s="244"/>
      <c r="E12" s="244"/>
      <c r="F12" s="244"/>
      <c r="G12" s="1149" t="s">
        <v>473</v>
      </c>
      <c r="H12" s="1150"/>
      <c r="I12" s="1150"/>
      <c r="J12" s="1151"/>
      <c r="K12" s="267" t="s">
        <v>474</v>
      </c>
      <c r="L12" s="268" t="s">
        <v>474</v>
      </c>
      <c r="M12" s="269">
        <v>608</v>
      </c>
      <c r="N12" s="270" t="s">
        <v>474</v>
      </c>
    </row>
    <row r="13" spans="1:16" ht="13.5" customHeight="1" x14ac:dyDescent="0.15">
      <c r="A13" s="248"/>
      <c r="B13" s="244"/>
      <c r="C13" s="244"/>
      <c r="D13" s="244"/>
      <c r="E13" s="244"/>
      <c r="F13" s="244"/>
      <c r="G13" s="1149" t="s">
        <v>475</v>
      </c>
      <c r="H13" s="1150"/>
      <c r="I13" s="1150"/>
      <c r="J13" s="1151"/>
      <c r="K13" s="267" t="s">
        <v>474</v>
      </c>
      <c r="L13" s="268" t="s">
        <v>474</v>
      </c>
      <c r="M13" s="269">
        <v>0</v>
      </c>
      <c r="N13" s="270" t="s">
        <v>474</v>
      </c>
    </row>
    <row r="14" spans="1:16" ht="13.5" customHeight="1" x14ac:dyDescent="0.15">
      <c r="A14" s="248"/>
      <c r="B14" s="244"/>
      <c r="C14" s="244"/>
      <c r="D14" s="244"/>
      <c r="E14" s="244"/>
      <c r="F14" s="244"/>
      <c r="G14" s="1149" t="s">
        <v>476</v>
      </c>
      <c r="H14" s="1150"/>
      <c r="I14" s="1150"/>
      <c r="J14" s="1151"/>
      <c r="K14" s="267">
        <v>279771</v>
      </c>
      <c r="L14" s="268">
        <v>2801</v>
      </c>
      <c r="M14" s="269">
        <v>2455</v>
      </c>
      <c r="N14" s="270">
        <v>14.1</v>
      </c>
    </row>
    <row r="15" spans="1:16" ht="13.5" customHeight="1" x14ac:dyDescent="0.15">
      <c r="A15" s="248"/>
      <c r="B15" s="244"/>
      <c r="C15" s="244"/>
      <c r="D15" s="244"/>
      <c r="E15" s="244"/>
      <c r="F15" s="244"/>
      <c r="G15" s="1149" t="s">
        <v>477</v>
      </c>
      <c r="H15" s="1150"/>
      <c r="I15" s="1150"/>
      <c r="J15" s="1151"/>
      <c r="K15" s="267">
        <v>53830</v>
      </c>
      <c r="L15" s="268">
        <v>539</v>
      </c>
      <c r="M15" s="269">
        <v>1040</v>
      </c>
      <c r="N15" s="270">
        <v>-48.2</v>
      </c>
    </row>
    <row r="16" spans="1:16" x14ac:dyDescent="0.15">
      <c r="A16" s="248"/>
      <c r="B16" s="244"/>
      <c r="C16" s="244"/>
      <c r="D16" s="244"/>
      <c r="E16" s="244"/>
      <c r="F16" s="244"/>
      <c r="G16" s="1152" t="s">
        <v>478</v>
      </c>
      <c r="H16" s="1153"/>
      <c r="I16" s="1153"/>
      <c r="J16" s="1154"/>
      <c r="K16" s="268">
        <v>-539611</v>
      </c>
      <c r="L16" s="268">
        <v>-5402</v>
      </c>
      <c r="M16" s="269">
        <v>-5417</v>
      </c>
      <c r="N16" s="270">
        <v>-0.3</v>
      </c>
    </row>
    <row r="17" spans="1:16" x14ac:dyDescent="0.15">
      <c r="A17" s="248"/>
      <c r="B17" s="244"/>
      <c r="C17" s="244"/>
      <c r="D17" s="244"/>
      <c r="E17" s="244"/>
      <c r="F17" s="244"/>
      <c r="G17" s="1152" t="s">
        <v>167</v>
      </c>
      <c r="H17" s="1153"/>
      <c r="I17" s="1153"/>
      <c r="J17" s="1154"/>
      <c r="K17" s="268">
        <v>6571737</v>
      </c>
      <c r="L17" s="268">
        <v>65787</v>
      </c>
      <c r="M17" s="269">
        <v>63420</v>
      </c>
      <c r="N17" s="270">
        <v>3.7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44" t="s">
        <v>483</v>
      </c>
      <c r="H21" s="1145"/>
      <c r="I21" s="1145"/>
      <c r="J21" s="1146"/>
      <c r="K21" s="280">
        <v>6.23</v>
      </c>
      <c r="L21" s="281">
        <v>6.06</v>
      </c>
      <c r="M21" s="282">
        <v>0.17</v>
      </c>
      <c r="N21" s="249"/>
      <c r="O21" s="283"/>
      <c r="P21" s="279"/>
    </row>
    <row r="22" spans="1:16" s="284" customFormat="1" x14ac:dyDescent="0.15">
      <c r="A22" s="279"/>
      <c r="B22" s="249"/>
      <c r="C22" s="249"/>
      <c r="D22" s="249"/>
      <c r="E22" s="249"/>
      <c r="F22" s="249"/>
      <c r="G22" s="1144" t="s">
        <v>484</v>
      </c>
      <c r="H22" s="1145"/>
      <c r="I22" s="1145"/>
      <c r="J22" s="1146"/>
      <c r="K22" s="285">
        <v>100.7</v>
      </c>
      <c r="L22" s="286">
        <v>99.7</v>
      </c>
      <c r="M22" s="287">
        <v>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47" t="s">
        <v>465</v>
      </c>
      <c r="L30" s="254"/>
      <c r="M30" s="255" t="s">
        <v>466</v>
      </c>
      <c r="N30" s="256"/>
    </row>
    <row r="31" spans="1:16" x14ac:dyDescent="0.15">
      <c r="A31" s="248"/>
      <c r="B31" s="244"/>
      <c r="C31" s="244"/>
      <c r="D31" s="244"/>
      <c r="E31" s="244"/>
      <c r="F31" s="244"/>
      <c r="G31" s="257"/>
      <c r="H31" s="258"/>
      <c r="I31" s="258"/>
      <c r="J31" s="259"/>
      <c r="K31" s="1148"/>
      <c r="L31" s="260" t="s">
        <v>467</v>
      </c>
      <c r="M31" s="261" t="s">
        <v>468</v>
      </c>
      <c r="N31" s="262" t="s">
        <v>469</v>
      </c>
    </row>
    <row r="32" spans="1:16" ht="27" customHeight="1" x14ac:dyDescent="0.15">
      <c r="A32" s="248"/>
      <c r="B32" s="244"/>
      <c r="C32" s="244"/>
      <c r="D32" s="244"/>
      <c r="E32" s="244"/>
      <c r="F32" s="244"/>
      <c r="G32" s="1160" t="s">
        <v>488</v>
      </c>
      <c r="H32" s="1161"/>
      <c r="I32" s="1161"/>
      <c r="J32" s="1162"/>
      <c r="K32" s="294">
        <v>2637469</v>
      </c>
      <c r="L32" s="294">
        <v>26403</v>
      </c>
      <c r="M32" s="295">
        <v>31722</v>
      </c>
      <c r="N32" s="296">
        <v>-16.8</v>
      </c>
    </row>
    <row r="33" spans="1:16" ht="13.5" customHeight="1" x14ac:dyDescent="0.15">
      <c r="A33" s="248"/>
      <c r="B33" s="244"/>
      <c r="C33" s="244"/>
      <c r="D33" s="244"/>
      <c r="E33" s="244"/>
      <c r="F33" s="244"/>
      <c r="G33" s="1160" t="s">
        <v>489</v>
      </c>
      <c r="H33" s="1161"/>
      <c r="I33" s="1161"/>
      <c r="J33" s="1162"/>
      <c r="K33" s="294" t="s">
        <v>474</v>
      </c>
      <c r="L33" s="294" t="s">
        <v>474</v>
      </c>
      <c r="M33" s="295">
        <v>0</v>
      </c>
      <c r="N33" s="296" t="s">
        <v>474</v>
      </c>
    </row>
    <row r="34" spans="1:16" ht="27" customHeight="1" x14ac:dyDescent="0.15">
      <c r="A34" s="248"/>
      <c r="B34" s="244"/>
      <c r="C34" s="244"/>
      <c r="D34" s="244"/>
      <c r="E34" s="244"/>
      <c r="F34" s="244"/>
      <c r="G34" s="1160" t="s">
        <v>490</v>
      </c>
      <c r="H34" s="1161"/>
      <c r="I34" s="1161"/>
      <c r="J34" s="1162"/>
      <c r="K34" s="294" t="s">
        <v>474</v>
      </c>
      <c r="L34" s="294" t="s">
        <v>474</v>
      </c>
      <c r="M34" s="295">
        <v>57</v>
      </c>
      <c r="N34" s="296" t="s">
        <v>474</v>
      </c>
    </row>
    <row r="35" spans="1:16" ht="27" customHeight="1" x14ac:dyDescent="0.15">
      <c r="A35" s="248"/>
      <c r="B35" s="244"/>
      <c r="C35" s="244"/>
      <c r="D35" s="244"/>
      <c r="E35" s="244"/>
      <c r="F35" s="244"/>
      <c r="G35" s="1160" t="s">
        <v>491</v>
      </c>
      <c r="H35" s="1161"/>
      <c r="I35" s="1161"/>
      <c r="J35" s="1162"/>
      <c r="K35" s="294">
        <v>899414</v>
      </c>
      <c r="L35" s="294">
        <v>9004</v>
      </c>
      <c r="M35" s="295">
        <v>7092</v>
      </c>
      <c r="N35" s="296">
        <v>27</v>
      </c>
    </row>
    <row r="36" spans="1:16" ht="27" customHeight="1" x14ac:dyDescent="0.15">
      <c r="A36" s="248"/>
      <c r="B36" s="244"/>
      <c r="C36" s="244"/>
      <c r="D36" s="244"/>
      <c r="E36" s="244"/>
      <c r="F36" s="244"/>
      <c r="G36" s="1160" t="s">
        <v>492</v>
      </c>
      <c r="H36" s="1161"/>
      <c r="I36" s="1161"/>
      <c r="J36" s="1162"/>
      <c r="K36" s="294">
        <v>34575</v>
      </c>
      <c r="L36" s="294">
        <v>346</v>
      </c>
      <c r="M36" s="295">
        <v>1180</v>
      </c>
      <c r="N36" s="296">
        <v>-70.7</v>
      </c>
    </row>
    <row r="37" spans="1:16" ht="13.5" customHeight="1" x14ac:dyDescent="0.15">
      <c r="A37" s="248"/>
      <c r="B37" s="244"/>
      <c r="C37" s="244"/>
      <c r="D37" s="244"/>
      <c r="E37" s="244"/>
      <c r="F37" s="244"/>
      <c r="G37" s="1160" t="s">
        <v>493</v>
      </c>
      <c r="H37" s="1161"/>
      <c r="I37" s="1161"/>
      <c r="J37" s="1162"/>
      <c r="K37" s="294">
        <v>420331</v>
      </c>
      <c r="L37" s="294">
        <v>4208</v>
      </c>
      <c r="M37" s="295">
        <v>1206</v>
      </c>
      <c r="N37" s="296">
        <v>248.9</v>
      </c>
    </row>
    <row r="38" spans="1:16" ht="27" customHeight="1" x14ac:dyDescent="0.15">
      <c r="A38" s="248"/>
      <c r="B38" s="244"/>
      <c r="C38" s="244"/>
      <c r="D38" s="244"/>
      <c r="E38" s="244"/>
      <c r="F38" s="244"/>
      <c r="G38" s="1163" t="s">
        <v>494</v>
      </c>
      <c r="H38" s="1164"/>
      <c r="I38" s="1164"/>
      <c r="J38" s="1165"/>
      <c r="K38" s="297">
        <v>303</v>
      </c>
      <c r="L38" s="297">
        <v>3</v>
      </c>
      <c r="M38" s="298">
        <v>3</v>
      </c>
      <c r="N38" s="299">
        <v>0</v>
      </c>
      <c r="O38" s="293"/>
    </row>
    <row r="39" spans="1:16" x14ac:dyDescent="0.15">
      <c r="A39" s="248"/>
      <c r="B39" s="244"/>
      <c r="C39" s="244"/>
      <c r="D39" s="244"/>
      <c r="E39" s="244"/>
      <c r="F39" s="244"/>
      <c r="G39" s="1163" t="s">
        <v>495</v>
      </c>
      <c r="H39" s="1164"/>
      <c r="I39" s="1164"/>
      <c r="J39" s="1165"/>
      <c r="K39" s="300">
        <v>-804597</v>
      </c>
      <c r="L39" s="300">
        <v>-8055</v>
      </c>
      <c r="M39" s="301">
        <v>-6973</v>
      </c>
      <c r="N39" s="302">
        <v>15.5</v>
      </c>
      <c r="O39" s="293"/>
    </row>
    <row r="40" spans="1:16" ht="27" customHeight="1" x14ac:dyDescent="0.15">
      <c r="A40" s="248"/>
      <c r="B40" s="244"/>
      <c r="C40" s="244"/>
      <c r="D40" s="244"/>
      <c r="E40" s="244"/>
      <c r="F40" s="244"/>
      <c r="G40" s="1160" t="s">
        <v>496</v>
      </c>
      <c r="H40" s="1161"/>
      <c r="I40" s="1161"/>
      <c r="J40" s="1162"/>
      <c r="K40" s="300">
        <v>-2063304</v>
      </c>
      <c r="L40" s="300">
        <v>-20655</v>
      </c>
      <c r="M40" s="301">
        <v>-25524</v>
      </c>
      <c r="N40" s="302">
        <v>-19.100000000000001</v>
      </c>
      <c r="O40" s="293"/>
    </row>
    <row r="41" spans="1:16" x14ac:dyDescent="0.15">
      <c r="A41" s="248"/>
      <c r="B41" s="244"/>
      <c r="C41" s="244"/>
      <c r="D41" s="244"/>
      <c r="E41" s="244"/>
      <c r="F41" s="244"/>
      <c r="G41" s="1166" t="s">
        <v>278</v>
      </c>
      <c r="H41" s="1167"/>
      <c r="I41" s="1167"/>
      <c r="J41" s="1168"/>
      <c r="K41" s="294">
        <v>1124191</v>
      </c>
      <c r="L41" s="300">
        <v>11254</v>
      </c>
      <c r="M41" s="301">
        <v>8763</v>
      </c>
      <c r="N41" s="302">
        <v>28.4</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55" t="s">
        <v>465</v>
      </c>
      <c r="J49" s="1157" t="s">
        <v>500</v>
      </c>
      <c r="K49" s="1158"/>
      <c r="L49" s="1158"/>
      <c r="M49" s="1158"/>
      <c r="N49" s="1159"/>
    </row>
    <row r="50" spans="1:14" x14ac:dyDescent="0.15">
      <c r="A50" s="248"/>
      <c r="B50" s="244"/>
      <c r="C50" s="244"/>
      <c r="D50" s="244"/>
      <c r="E50" s="244"/>
      <c r="F50" s="244"/>
      <c r="G50" s="312"/>
      <c r="H50" s="313"/>
      <c r="I50" s="1156"/>
      <c r="J50" s="314" t="s">
        <v>501</v>
      </c>
      <c r="K50" s="315" t="s">
        <v>502</v>
      </c>
      <c r="L50" s="316" t="s">
        <v>503</v>
      </c>
      <c r="M50" s="317" t="s">
        <v>504</v>
      </c>
      <c r="N50" s="318" t="s">
        <v>505</v>
      </c>
    </row>
    <row r="51" spans="1:14" x14ac:dyDescent="0.15">
      <c r="A51" s="248"/>
      <c r="B51" s="244"/>
      <c r="C51" s="244"/>
      <c r="D51" s="244"/>
      <c r="E51" s="244"/>
      <c r="F51" s="244"/>
      <c r="G51" s="310" t="s">
        <v>506</v>
      </c>
      <c r="H51" s="311"/>
      <c r="I51" s="319">
        <v>2374951</v>
      </c>
      <c r="J51" s="320">
        <v>24191</v>
      </c>
      <c r="K51" s="321">
        <v>-32.4</v>
      </c>
      <c r="L51" s="322">
        <v>41433</v>
      </c>
      <c r="M51" s="323">
        <v>-19.2</v>
      </c>
      <c r="N51" s="324">
        <v>-13.2</v>
      </c>
    </row>
    <row r="52" spans="1:14" x14ac:dyDescent="0.15">
      <c r="A52" s="248"/>
      <c r="B52" s="244"/>
      <c r="C52" s="244"/>
      <c r="D52" s="244"/>
      <c r="E52" s="244"/>
      <c r="F52" s="244"/>
      <c r="G52" s="325"/>
      <c r="H52" s="326" t="s">
        <v>507</v>
      </c>
      <c r="I52" s="327">
        <v>1247961</v>
      </c>
      <c r="J52" s="328">
        <v>12712</v>
      </c>
      <c r="K52" s="329">
        <v>-34.1</v>
      </c>
      <c r="L52" s="330">
        <v>22351</v>
      </c>
      <c r="M52" s="331">
        <v>-23.1</v>
      </c>
      <c r="N52" s="332">
        <v>-11</v>
      </c>
    </row>
    <row r="53" spans="1:14" x14ac:dyDescent="0.15">
      <c r="A53" s="248"/>
      <c r="B53" s="244"/>
      <c r="C53" s="244"/>
      <c r="D53" s="244"/>
      <c r="E53" s="244"/>
      <c r="F53" s="244"/>
      <c r="G53" s="310" t="s">
        <v>508</v>
      </c>
      <c r="H53" s="311"/>
      <c r="I53" s="319">
        <v>2237402</v>
      </c>
      <c r="J53" s="320">
        <v>22541</v>
      </c>
      <c r="K53" s="321">
        <v>-6.8</v>
      </c>
      <c r="L53" s="322">
        <v>43493</v>
      </c>
      <c r="M53" s="323">
        <v>5</v>
      </c>
      <c r="N53" s="324">
        <v>-11.8</v>
      </c>
    </row>
    <row r="54" spans="1:14" x14ac:dyDescent="0.15">
      <c r="A54" s="248"/>
      <c r="B54" s="244"/>
      <c r="C54" s="244"/>
      <c r="D54" s="244"/>
      <c r="E54" s="244"/>
      <c r="F54" s="244"/>
      <c r="G54" s="325"/>
      <c r="H54" s="326" t="s">
        <v>507</v>
      </c>
      <c r="I54" s="327">
        <v>1554378</v>
      </c>
      <c r="J54" s="328">
        <v>15660</v>
      </c>
      <c r="K54" s="329">
        <v>23.2</v>
      </c>
      <c r="L54" s="330">
        <v>23254</v>
      </c>
      <c r="M54" s="331">
        <v>4</v>
      </c>
      <c r="N54" s="332">
        <v>19.2</v>
      </c>
    </row>
    <row r="55" spans="1:14" x14ac:dyDescent="0.15">
      <c r="A55" s="248"/>
      <c r="B55" s="244"/>
      <c r="C55" s="244"/>
      <c r="D55" s="244"/>
      <c r="E55" s="244"/>
      <c r="F55" s="244"/>
      <c r="G55" s="310" t="s">
        <v>509</v>
      </c>
      <c r="H55" s="311"/>
      <c r="I55" s="319">
        <v>1948825</v>
      </c>
      <c r="J55" s="320">
        <v>19616</v>
      </c>
      <c r="K55" s="321">
        <v>-13</v>
      </c>
      <c r="L55" s="322">
        <v>50840</v>
      </c>
      <c r="M55" s="323">
        <v>16.899999999999999</v>
      </c>
      <c r="N55" s="324">
        <v>-29.9</v>
      </c>
    </row>
    <row r="56" spans="1:14" x14ac:dyDescent="0.15">
      <c r="A56" s="248"/>
      <c r="B56" s="244"/>
      <c r="C56" s="244"/>
      <c r="D56" s="244"/>
      <c r="E56" s="244"/>
      <c r="F56" s="244"/>
      <c r="G56" s="325"/>
      <c r="H56" s="326" t="s">
        <v>507</v>
      </c>
      <c r="I56" s="327">
        <v>396217</v>
      </c>
      <c r="J56" s="328">
        <v>3988</v>
      </c>
      <c r="K56" s="329">
        <v>-74.5</v>
      </c>
      <c r="L56" s="330">
        <v>25367</v>
      </c>
      <c r="M56" s="331">
        <v>9.1</v>
      </c>
      <c r="N56" s="332">
        <v>-83.6</v>
      </c>
    </row>
    <row r="57" spans="1:14" x14ac:dyDescent="0.15">
      <c r="A57" s="248"/>
      <c r="B57" s="244"/>
      <c r="C57" s="244"/>
      <c r="D57" s="244"/>
      <c r="E57" s="244"/>
      <c r="F57" s="244"/>
      <c r="G57" s="310" t="s">
        <v>510</v>
      </c>
      <c r="H57" s="311"/>
      <c r="I57" s="319">
        <v>2096333</v>
      </c>
      <c r="J57" s="320">
        <v>21060</v>
      </c>
      <c r="K57" s="321">
        <v>7.4</v>
      </c>
      <c r="L57" s="322">
        <v>53605</v>
      </c>
      <c r="M57" s="323">
        <v>5.4</v>
      </c>
      <c r="N57" s="324">
        <v>2</v>
      </c>
    </row>
    <row r="58" spans="1:14" x14ac:dyDescent="0.15">
      <c r="A58" s="248"/>
      <c r="B58" s="244"/>
      <c r="C58" s="244"/>
      <c r="D58" s="244"/>
      <c r="E58" s="244"/>
      <c r="F58" s="244"/>
      <c r="G58" s="325"/>
      <c r="H58" s="326" t="s">
        <v>507</v>
      </c>
      <c r="I58" s="327">
        <v>869120</v>
      </c>
      <c r="J58" s="328">
        <v>8731</v>
      </c>
      <c r="K58" s="329">
        <v>118.9</v>
      </c>
      <c r="L58" s="330">
        <v>28343</v>
      </c>
      <c r="M58" s="331">
        <v>11.7</v>
      </c>
      <c r="N58" s="332">
        <v>107.2</v>
      </c>
    </row>
    <row r="59" spans="1:14" x14ac:dyDescent="0.15">
      <c r="A59" s="248"/>
      <c r="B59" s="244"/>
      <c r="C59" s="244"/>
      <c r="D59" s="244"/>
      <c r="E59" s="244"/>
      <c r="F59" s="244"/>
      <c r="G59" s="310" t="s">
        <v>511</v>
      </c>
      <c r="H59" s="311"/>
      <c r="I59" s="319">
        <v>2351230</v>
      </c>
      <c r="J59" s="320">
        <v>23537</v>
      </c>
      <c r="K59" s="321">
        <v>11.8</v>
      </c>
      <c r="L59" s="322">
        <v>44267</v>
      </c>
      <c r="M59" s="323">
        <v>-17.399999999999999</v>
      </c>
      <c r="N59" s="324">
        <v>29.2</v>
      </c>
    </row>
    <row r="60" spans="1:14" x14ac:dyDescent="0.15">
      <c r="A60" s="248"/>
      <c r="B60" s="244"/>
      <c r="C60" s="244"/>
      <c r="D60" s="244"/>
      <c r="E60" s="244"/>
      <c r="F60" s="244"/>
      <c r="G60" s="325"/>
      <c r="H60" s="326" t="s">
        <v>507</v>
      </c>
      <c r="I60" s="333">
        <v>1207586</v>
      </c>
      <c r="J60" s="328">
        <v>12089</v>
      </c>
      <c r="K60" s="329">
        <v>38.5</v>
      </c>
      <c r="L60" s="330">
        <v>26161</v>
      </c>
      <c r="M60" s="331">
        <v>-7.7</v>
      </c>
      <c r="N60" s="332">
        <v>46.2</v>
      </c>
    </row>
    <row r="61" spans="1:14" x14ac:dyDescent="0.15">
      <c r="A61" s="248"/>
      <c r="B61" s="244"/>
      <c r="C61" s="244"/>
      <c r="D61" s="244"/>
      <c r="E61" s="244"/>
      <c r="F61" s="244"/>
      <c r="G61" s="310" t="s">
        <v>512</v>
      </c>
      <c r="H61" s="334"/>
      <c r="I61" s="335">
        <v>2201748</v>
      </c>
      <c r="J61" s="336">
        <v>22189</v>
      </c>
      <c r="K61" s="337">
        <v>-6.6</v>
      </c>
      <c r="L61" s="338">
        <v>46728</v>
      </c>
      <c r="M61" s="339">
        <v>-1.9</v>
      </c>
      <c r="N61" s="324">
        <v>-4.7</v>
      </c>
    </row>
    <row r="62" spans="1:14" x14ac:dyDescent="0.15">
      <c r="A62" s="248"/>
      <c r="B62" s="244"/>
      <c r="C62" s="244"/>
      <c r="D62" s="244"/>
      <c r="E62" s="244"/>
      <c r="F62" s="244"/>
      <c r="G62" s="325"/>
      <c r="H62" s="326" t="s">
        <v>507</v>
      </c>
      <c r="I62" s="327">
        <v>1055052</v>
      </c>
      <c r="J62" s="328">
        <v>10636</v>
      </c>
      <c r="K62" s="329">
        <v>14.4</v>
      </c>
      <c r="L62" s="330">
        <v>25095</v>
      </c>
      <c r="M62" s="331">
        <v>-1.2</v>
      </c>
      <c r="N62" s="332">
        <v>15.6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69" t="s">
        <v>3</v>
      </c>
      <c r="D47" s="1169"/>
      <c r="E47" s="1170"/>
      <c r="F47" s="11">
        <v>0.31</v>
      </c>
      <c r="G47" s="12">
        <v>2.73</v>
      </c>
      <c r="H47" s="12">
        <v>3.98</v>
      </c>
      <c r="I47" s="12">
        <v>4.45</v>
      </c>
      <c r="J47" s="13">
        <v>6.58</v>
      </c>
    </row>
    <row r="48" spans="2:10" ht="57.75" customHeight="1" x14ac:dyDescent="0.15">
      <c r="B48" s="14"/>
      <c r="C48" s="1171" t="s">
        <v>4</v>
      </c>
      <c r="D48" s="1171"/>
      <c r="E48" s="1172"/>
      <c r="F48" s="15">
        <v>4.1500000000000004</v>
      </c>
      <c r="G48" s="16">
        <v>4.47</v>
      </c>
      <c r="H48" s="16">
        <v>5.0599999999999996</v>
      </c>
      <c r="I48" s="16">
        <v>5.15</v>
      </c>
      <c r="J48" s="17">
        <v>5.38</v>
      </c>
    </row>
    <row r="49" spans="2:10" ht="57.75" customHeight="1" thickBot="1" x14ac:dyDescent="0.2">
      <c r="B49" s="18"/>
      <c r="C49" s="1173" t="s">
        <v>5</v>
      </c>
      <c r="D49" s="1173"/>
      <c r="E49" s="1174"/>
      <c r="F49" s="19" t="s">
        <v>519</v>
      </c>
      <c r="G49" s="20">
        <v>2.77</v>
      </c>
      <c r="H49" s="20">
        <v>1.98</v>
      </c>
      <c r="I49" s="20">
        <v>0.47</v>
      </c>
      <c r="J49" s="21">
        <v>2.48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2017-05-01T23:52:22Z</cp:lastPrinted>
  <dcterms:created xsi:type="dcterms:W3CDTF">2017-02-15T18:03:45Z</dcterms:created>
  <dcterms:modified xsi:type="dcterms:W3CDTF">2017-08-22T06:05:20Z</dcterms:modified>
</cp:coreProperties>
</file>