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P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<sst xmlns="http://schemas.openxmlformats.org/spreadsheetml/2006/main" count="240" uniqueCount="125">
  <si>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</si>
  <si>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</si>
  <si>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</si>
  <si>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</si>
  <si>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</si>
  <si>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</si>
  <si>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</si>
  <si>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</si>
  <si>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</si>
  <si>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</si>
  <si>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</si>
  <si>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</si>
  <si>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</si>
  <si>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</si>
  <si>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</si>
  <si>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</si>
  <si>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</si>
  <si>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</si>
  <si>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</si>
  <si>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</si>
  <si>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</si>
  <si>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</si>
  <si>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</si>
  <si>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</si>
  <si>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</si>
  <si>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</si>
  <si>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</si>
  <si>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</si>
  <si>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</si>
  <si>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</si>
  <si>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</si>
  <si>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</si>
  <si>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</si>
  <si>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</si>
  <si>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</si>
  <si>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</si>
  <si>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</si>
  <si>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</si>
  <si>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</si>
  <si>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</si>
  <si>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</si>
  <si>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</si>
  <si>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</si>
  <si>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</si>
  <si>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</si>
  <si>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</si>
  <si>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</si>
  <si>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</si>
  <si>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</si>
  <si>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</si>
  <si>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</si>
  <si>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</si>
  <si>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</si>
  <si>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</si>
  <si>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</si>
  <si>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</si>
  <si>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</si>
  <si>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</si>
  <si>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</si>
  <si>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</si>
  <si>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</si>
  <si>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</si>
  <si>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</si>
  <si>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</si>
  <si>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</si>
  <si>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</si>
  <si>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</si>
  <si>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</si>
  <si>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</si>
  <si>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</si>
  <si>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</si>
  <si>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</si>
  <si>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</si>
  <si>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</si>
  <si>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</si>
  <si>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</si>
  <si>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</si>
  <si>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</si>
  <si>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</si>
  <si>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</si>
  <si>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</si>
  <si>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</si>
  <si>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</si>
  <si>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</si>
  <si>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</si>
  <si>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</si>
  <si>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</si>
  <si>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</si>
  <si>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</si>
  <si>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</si>
  <si>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</si>
  <si>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</si>
  <si>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</si>
  <si>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</si>
  <si>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</si>
  <si>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</si>
  <si>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</si>
  <si>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</si>
  <si>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</si>
  <si>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</si>
  <si>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</si>
  <si>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</si>
  <si>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</si>
  <si>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</si>
  <si>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</si>
  <si>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</si>
  <si>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</si>
  <si>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</si>
  <si>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</si>
  <si>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伊勢原市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</si>
  <si>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</si>
  <si>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</si>
  <si>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</si>
  <si>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</si>
  <si>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</si>
  <si>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</si>
  <si>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</si>
  <si>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</si>
  <si>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</si>
  <si>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</si>
  <si>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</si>
  <si>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</si>
  <si>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処理場施設の老朽化に伴い改築更新を計画的に行っている状況です。管渠についても老朽化による不明水対策が必要であり、地震対策とあわせて整備を行う方針です。今後は処理場、ポンプ場及び管渠についてストックマネジメント計画を策定し、長寿命化対策事業を進めるため国の交付金など財源確保に努めます。</t>
    <rPh sb="31" eb="33">
      <t>カンキョ</t>
    </rPh>
    <rPh sb="38" eb="41">
      <t>ロウキュウカ</t>
    </rPh>
    <rPh sb="44" eb="46">
      <t>フメイ</t>
    </rPh>
    <rPh sb="46" eb="47">
      <t>スイ</t>
    </rPh>
    <rPh sb="47" eb="49">
      <t>タイサク</t>
    </rPh>
    <rPh sb="50" eb="52">
      <t>ヒツヨウ</t>
    </rPh>
    <rPh sb="56" eb="58">
      <t>ジシン</t>
    </rPh>
    <rPh sb="58" eb="60">
      <t>タイサク</t>
    </rPh>
    <rPh sb="65" eb="67">
      <t>セイビ</t>
    </rPh>
    <rPh sb="68" eb="69">
      <t>オコナ</t>
    </rPh>
    <rPh sb="70" eb="72">
      <t>ホウシン</t>
    </rPh>
    <rPh sb="107" eb="109">
      <t>サクテイ</t>
    </rPh>
    <rPh sb="111" eb="115">
      <t>チョウジュミョウカ</t>
    </rPh>
    <rPh sb="115" eb="117">
      <t>タイサク</t>
    </rPh>
    <rPh sb="117" eb="119">
      <t>ジギョウ</t>
    </rPh>
    <rPh sb="120" eb="121">
      <t>スス</t>
    </rPh>
    <rPh sb="125" eb="126">
      <t>クニ</t>
    </rPh>
    <rPh sb="127" eb="130">
      <t>コウフキン</t>
    </rPh>
    <rPh sb="132" eb="134">
      <t>ザイゲン</t>
    </rPh>
    <rPh sb="134" eb="136">
      <t>カクホ</t>
    </rPh>
    <rPh sb="137" eb="138">
      <t>ツト</t>
    </rPh>
    <phoneticPr fontId="4"/>
  </si>
  <si>
    <t>平成２６年度に下水道使用料の料金改定を行ったことや、供用開始に伴い、接続件数は増加傾向にあり、下水道使用料収入については一定の効果が得られています。収益的収支比率は右肩上がりとなり、企業債残高対事業規模比率についても類似団体内において低い水準となっています。しかしながら、一般家庭の節水傾向は続き、水量の伸びが期待できないことから大幅な増収が見込めない状況です。
　経費回収率は前年度と比較すると前年度を下回っていますが、使用料収入として算入していた他市負担金を別立てとし、算式の変更を行ったことによるものです。
　汚水処理原価は類似団体と比較すると高くなっていますが、これは老朽化に伴い管渠の破損などにより不明水が多くなっていることが要因であると推測されます。今後も国の交付金を活用しながら地震対策や老朽化対策に取り組んでいきます。
　水洗化率については上昇傾向にありますが、引き続き供用開始後の普及活動を強化していきます。</t>
    <rPh sb="0" eb="2">
      <t>ヘイセイ</t>
    </rPh>
    <rPh sb="4" eb="6">
      <t>ネンド</t>
    </rPh>
    <rPh sb="7" eb="10">
      <t>ゲスイドウ</t>
    </rPh>
    <rPh sb="10" eb="13">
      <t>シヨウリョウ</t>
    </rPh>
    <rPh sb="14" eb="16">
      <t>リョウキン</t>
    </rPh>
    <rPh sb="16" eb="18">
      <t>カイテイ</t>
    </rPh>
    <rPh sb="19" eb="20">
      <t>オコナ</t>
    </rPh>
    <rPh sb="74" eb="77">
      <t>シュウエキテキ</t>
    </rPh>
    <rPh sb="77" eb="79">
      <t>シュウシ</t>
    </rPh>
    <rPh sb="79" eb="81">
      <t>ヒリツ</t>
    </rPh>
    <rPh sb="82" eb="84">
      <t>ミギカタ</t>
    </rPh>
    <rPh sb="84" eb="85">
      <t>ア</t>
    </rPh>
    <rPh sb="91" eb="94">
      <t>キギョウサイ</t>
    </rPh>
    <rPh sb="94" eb="96">
      <t>ザンダカ</t>
    </rPh>
    <rPh sb="96" eb="97">
      <t>タイ</t>
    </rPh>
    <rPh sb="97" eb="99">
      <t>ジギョウ</t>
    </rPh>
    <rPh sb="99" eb="101">
      <t>キボ</t>
    </rPh>
    <rPh sb="101" eb="103">
      <t>ヒリツ</t>
    </rPh>
    <rPh sb="108" eb="110">
      <t>ルイジ</t>
    </rPh>
    <rPh sb="110" eb="112">
      <t>ダンタイ</t>
    </rPh>
    <rPh sb="112" eb="113">
      <t>ナイ</t>
    </rPh>
    <rPh sb="117" eb="118">
      <t>ヒク</t>
    </rPh>
    <rPh sb="119" eb="121">
      <t>スイジュン</t>
    </rPh>
    <rPh sb="146" eb="147">
      <t>ツヅ</t>
    </rPh>
    <rPh sb="189" eb="192">
      <t>ゼンネンド</t>
    </rPh>
    <rPh sb="193" eb="195">
      <t>ヒカク</t>
    </rPh>
    <rPh sb="198" eb="201">
      <t>ゼンネンド</t>
    </rPh>
    <rPh sb="202" eb="204">
      <t>シタマワ</t>
    </rPh>
    <rPh sb="211" eb="214">
      <t>シヨウリョウ</t>
    </rPh>
    <rPh sb="214" eb="216">
      <t>シュウニュウ</t>
    </rPh>
    <rPh sb="219" eb="221">
      <t>サンニュウ</t>
    </rPh>
    <rPh sb="225" eb="227">
      <t>タシ</t>
    </rPh>
    <rPh sb="227" eb="230">
      <t>フタンキン</t>
    </rPh>
    <rPh sb="231" eb="233">
      <t>ベツダ</t>
    </rPh>
    <rPh sb="237" eb="239">
      <t>サンシキ</t>
    </rPh>
    <rPh sb="240" eb="242">
      <t>ヘンコウ</t>
    </rPh>
    <rPh sb="243" eb="244">
      <t>オコナ</t>
    </rPh>
    <rPh sb="331" eb="332">
      <t>イマ</t>
    </rPh>
    <rPh sb="389" eb="390">
      <t>ヒ</t>
    </rPh>
    <rPh sb="391" eb="392">
      <t>ツヅ</t>
    </rPh>
    <phoneticPr fontId="4"/>
  </si>
  <si>
    <t>管渠整備についてはアクションプランに基づき平成37年度までに市街化区域の整備概成を目標に進めています。整備にあたっては、骨格となる幹線を先行整備し、水洗化の意向が高い地域やマンションなど優先的に枝線整備を実施するなど、意向型面整備により、早期に使用料収入の確保を目指します。
　今後も地震対策や改築更新、下水道普及促進など事業費の増大が懸念されます。平成２８年度には、「伊勢原市公共下水道経営健全化計画」を策定し、歳出の削減と歳入の確保を図り、目標とする経営指標を定めました。一般会計からの繰入金の縮減に努め経費回収率の向上を目指すため、経費削減は引き続き行っていきますが、それでもなお不足する部分は平成２９年度において使用料改定を検討しました。</t>
    <rPh sb="0" eb="2">
      <t>カンキョ</t>
    </rPh>
    <rPh sb="2" eb="4">
      <t>セイビ</t>
    </rPh>
    <rPh sb="18" eb="19">
      <t>モト</t>
    </rPh>
    <rPh sb="65" eb="67">
      <t>カンセン</t>
    </rPh>
    <rPh sb="109" eb="112">
      <t>イコウガタ</t>
    </rPh>
    <rPh sb="112" eb="113">
      <t>メン</t>
    </rPh>
    <rPh sb="113" eb="115">
      <t>セイビ</t>
    </rPh>
    <rPh sb="139" eb="141">
      <t>コンゴ</t>
    </rPh>
    <rPh sb="155" eb="157">
      <t>フキュウ</t>
    </rPh>
    <rPh sb="157" eb="159">
      <t>ソクシン</t>
    </rPh>
    <rPh sb="161" eb="164">
      <t>ジギョウヒ</t>
    </rPh>
    <rPh sb="165" eb="167">
      <t>ゾウダイ</t>
    </rPh>
    <rPh sb="168" eb="170">
      <t>ケネン</t>
    </rPh>
    <rPh sb="207" eb="209">
      <t>サイシュツ</t>
    </rPh>
    <rPh sb="210" eb="212">
      <t>サクゲン</t>
    </rPh>
    <rPh sb="213" eb="215">
      <t>サイニュウ</t>
    </rPh>
    <rPh sb="216" eb="218">
      <t>カクホ</t>
    </rPh>
    <rPh sb="219" eb="220">
      <t>ハカ</t>
    </rPh>
    <rPh sb="238" eb="240">
      <t>イッパン</t>
    </rPh>
    <rPh sb="240" eb="242">
      <t>カイケイ</t>
    </rPh>
    <rPh sb="245" eb="248">
      <t>クリイレキン</t>
    </rPh>
    <rPh sb="249" eb="251">
      <t>シュクゲン</t>
    </rPh>
    <rPh sb="252" eb="253">
      <t>ツト</t>
    </rPh>
    <rPh sb="254" eb="256">
      <t>ケイヒ</t>
    </rPh>
    <rPh sb="256" eb="259">
      <t>カイシュウリツ</t>
    </rPh>
    <rPh sb="260" eb="262">
      <t>コウジョウ</t>
    </rPh>
    <rPh sb="263" eb="265">
      <t>メザ</t>
    </rPh>
    <rPh sb="269" eb="271">
      <t>ケイヒ</t>
    </rPh>
    <rPh sb="271" eb="273">
      <t>サクゲン</t>
    </rPh>
    <rPh sb="274" eb="275">
      <t>ヒ</t>
    </rPh>
    <rPh sb="276" eb="277">
      <t>ツヅ</t>
    </rPh>
    <rPh sb="278" eb="279">
      <t>オコナ</t>
    </rPh>
    <rPh sb="293" eb="295">
      <t>フソク</t>
    </rPh>
    <rPh sb="297" eb="299">
      <t>ブブン</t>
    </rPh>
    <rPh sb="300" eb="302">
      <t>ヘイセイ</t>
    </rPh>
    <rPh sb="304" eb="306">
      <t>ネンド</t>
    </rPh>
    <rPh sb="310" eb="313">
      <t>シヨウリョウ</t>
    </rPh>
    <rPh sb="313" eb="315">
      <t>カイテイ</t>
    </rPh>
    <rPh sb="316" eb="3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</si>
</sst>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1.05</c:v>
                </c:pt>
                <c:pt idx="4" formatCode="#,##0.00;&quot;△&quot;#,##0.00;&quot;-&quot;">
                  <c:v>0.87</c:v>
                </c:pt>
              </c:numCache>
            </c:numRef>
          </c:val>
        </c:ser>
        <c:dLbls>
          <c:showLegendKey val="0"/>
          <c:showVal val="0"/>
          <c:showCatName val="0"/>
          <c:showSerName val="0"/>
          <c:showPercent val="0"/>
          <c:showBubbleSize val="0"/>
        </c:dLbls>
        <c:gapWidth val="150"/>
        <c:axId val="221442048"/>
        <c:axId val="2214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221442048"/>
        <c:axId val="221443968"/>
      </c:lineChart>
      <c:dateAx>
        <c:axId val="221442048"/>
        <c:scaling>
          <c:orientation val="minMax"/>
        </c:scaling>
        <c:delete val="1"/>
        <c:axPos val="b"/>
        <c:numFmt formatCode="ge" sourceLinked="1"/>
        <c:majorTickMark val="none"/>
        <c:minorTickMark val="none"/>
        <c:tickLblPos val="none"/>
        <c:crossAx val="221443968"/>
        <c:crosses val="autoZero"/>
        <c:auto val="1"/>
        <c:lblOffset val="100"/>
        <c:baseTimeUnit val="years"/>
      </c:dateAx>
      <c:valAx>
        <c:axId val="221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90.99</c:v>
                </c:pt>
                <c:pt idx="1">
                  <c:v>89.69</c:v>
                </c:pt>
                <c:pt idx="2">
                  <c:v>91.52</c:v>
                </c:pt>
                <c:pt idx="3">
                  <c:v>92.27</c:v>
                </c:pt>
                <c:pt idx="4">
                  <c:v>94.42</c:v>
                </c:pt>
              </c:numCache>
            </c:numRef>
          </c:val>
        </c:ser>
        <c:dLbls>
          <c:showLegendKey val="0"/>
          <c:showVal val="0"/>
          <c:showCatName val="0"/>
          <c:showSerName val="0"/>
          <c:showPercent val="0"/>
          <c:showBubbleSize val="0"/>
        </c:dLbls>
        <c:gapWidth val="150"/>
        <c:axId val="234538496"/>
        <c:axId val="2345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234538496"/>
        <c:axId val="234540416"/>
      </c:lineChart>
      <c:dateAx>
        <c:axId val="234538496"/>
        <c:scaling>
          <c:orientation val="minMax"/>
        </c:scaling>
        <c:delete val="1"/>
        <c:axPos val="b"/>
        <c:numFmt formatCode="ge" sourceLinked="1"/>
        <c:majorTickMark val="none"/>
        <c:minorTickMark val="none"/>
        <c:tickLblPos val="none"/>
        <c:crossAx val="234540416"/>
        <c:crosses val="autoZero"/>
        <c:auto val="1"/>
        <c:lblOffset val="100"/>
        <c:baseTimeUnit val="years"/>
      </c:dateAx>
      <c:valAx>
        <c:axId val="234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92.22</c:v>
                </c:pt>
                <c:pt idx="1">
                  <c:v>93.38</c:v>
                </c:pt>
                <c:pt idx="2">
                  <c:v>94.09</c:v>
                </c:pt>
                <c:pt idx="3">
                  <c:v>94.32</c:v>
                </c:pt>
                <c:pt idx="4">
                  <c:v>95.57</c:v>
                </c:pt>
              </c:numCache>
            </c:numRef>
          </c:val>
        </c:ser>
        <c:dLbls>
          <c:showLegendKey val="0"/>
          <c:showVal val="0"/>
          <c:showCatName val="0"/>
          <c:showSerName val="0"/>
          <c:showPercent val="0"/>
          <c:showBubbleSize val="0"/>
        </c:dLbls>
        <c:gapWidth val="150"/>
        <c:axId val="234837120"/>
        <c:axId val="23483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234837120"/>
        <c:axId val="234839040"/>
      </c:lineChart>
      <c:dateAx>
        <c:axId val="234837120"/>
        <c:scaling>
          <c:orientation val="minMax"/>
        </c:scaling>
        <c:delete val="1"/>
        <c:axPos val="b"/>
        <c:numFmt formatCode="ge" sourceLinked="1"/>
        <c:majorTickMark val="none"/>
        <c:minorTickMark val="none"/>
        <c:tickLblPos val="none"/>
        <c:crossAx val="234839040"/>
        <c:crosses val="autoZero"/>
        <c:auto val="1"/>
        <c:lblOffset val="100"/>
        <c:baseTimeUnit val="years"/>
      </c:dateAx>
      <c:valAx>
        <c:axId val="23483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67.95</c:v>
                </c:pt>
                <c:pt idx="1">
                  <c:v>69.010000000000005</c:v>
                </c:pt>
                <c:pt idx="2">
                  <c:v>74.069999999999993</c:v>
                </c:pt>
                <c:pt idx="3">
                  <c:v>74.599999999999994</c:v>
                </c:pt>
                <c:pt idx="4">
                  <c:v>77.7</c:v>
                </c:pt>
              </c:numCache>
            </c:numRef>
          </c:val>
        </c:ser>
        <c:dLbls>
          <c:showLegendKey val="0"/>
          <c:showVal val="0"/>
          <c:showCatName val="0"/>
          <c:showSerName val="0"/>
          <c:showPercent val="0"/>
          <c:showBubbleSize val="0"/>
        </c:dLbls>
        <c:gapWidth val="150"/>
        <c:axId val="222380800"/>
        <c:axId val="2223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380800"/>
        <c:axId val="222382720"/>
      </c:lineChart>
      <c:dateAx>
        <c:axId val="222380800"/>
        <c:scaling>
          <c:orientation val="minMax"/>
        </c:scaling>
        <c:delete val="1"/>
        <c:axPos val="b"/>
        <c:numFmt formatCode="ge" sourceLinked="1"/>
        <c:majorTickMark val="none"/>
        <c:minorTickMark val="none"/>
        <c:tickLblPos val="none"/>
        <c:crossAx val="222382720"/>
        <c:crosses val="autoZero"/>
        <c:auto val="1"/>
        <c:lblOffset val="100"/>
        <c:baseTimeUnit val="years"/>
      </c:dateAx>
      <c:valAx>
        <c:axId val="222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2400896"/>
        <c:axId val="2224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2400896"/>
        <c:axId val="222402816"/>
      </c:lineChart>
      <c:dateAx>
        <c:axId val="222400896"/>
        <c:scaling>
          <c:orientation val="minMax"/>
        </c:scaling>
        <c:delete val="1"/>
        <c:axPos val="b"/>
        <c:numFmt formatCode="ge" sourceLinked="1"/>
        <c:majorTickMark val="none"/>
        <c:minorTickMark val="none"/>
        <c:tickLblPos val="none"/>
        <c:crossAx val="222402816"/>
        <c:crosses val="autoZero"/>
        <c:auto val="1"/>
        <c:lblOffset val="100"/>
        <c:baseTimeUnit val="years"/>
      </c:dateAx>
      <c:valAx>
        <c:axId val="2224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293504"/>
        <c:axId val="2302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293504"/>
        <c:axId val="230295424"/>
      </c:lineChart>
      <c:dateAx>
        <c:axId val="230293504"/>
        <c:scaling>
          <c:orientation val="minMax"/>
        </c:scaling>
        <c:delete val="1"/>
        <c:axPos val="b"/>
        <c:numFmt formatCode="ge" sourceLinked="1"/>
        <c:majorTickMark val="none"/>
        <c:minorTickMark val="none"/>
        <c:tickLblPos val="none"/>
        <c:crossAx val="230295424"/>
        <c:crosses val="autoZero"/>
        <c:auto val="1"/>
        <c:lblOffset val="100"/>
        <c:baseTimeUnit val="years"/>
      </c:dateAx>
      <c:valAx>
        <c:axId val="2302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31904"/>
        <c:axId val="2303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31904"/>
        <c:axId val="230333824"/>
      </c:lineChart>
      <c:dateAx>
        <c:axId val="230331904"/>
        <c:scaling>
          <c:orientation val="minMax"/>
        </c:scaling>
        <c:delete val="1"/>
        <c:axPos val="b"/>
        <c:numFmt formatCode="ge" sourceLinked="1"/>
        <c:majorTickMark val="none"/>
        <c:minorTickMark val="none"/>
        <c:tickLblPos val="none"/>
        <c:crossAx val="230333824"/>
        <c:crosses val="autoZero"/>
        <c:auto val="1"/>
        <c:lblOffset val="100"/>
        <c:baseTimeUnit val="years"/>
      </c:dateAx>
      <c:valAx>
        <c:axId val="2303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0354304"/>
        <c:axId val="230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0354304"/>
        <c:axId val="230700544"/>
      </c:lineChart>
      <c:dateAx>
        <c:axId val="230354304"/>
        <c:scaling>
          <c:orientation val="minMax"/>
        </c:scaling>
        <c:delete val="1"/>
        <c:axPos val="b"/>
        <c:numFmt formatCode="ge" sourceLinked="1"/>
        <c:majorTickMark val="none"/>
        <c:minorTickMark val="none"/>
        <c:tickLblPos val="none"/>
        <c:crossAx val="230700544"/>
        <c:crosses val="autoZero"/>
        <c:auto val="1"/>
        <c:lblOffset val="100"/>
        <c:baseTimeUnit val="years"/>
      </c:dateAx>
      <c:valAx>
        <c:axId val="230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842.47</c:v>
                </c:pt>
                <c:pt idx="1">
                  <c:v>764.96</c:v>
                </c:pt>
                <c:pt idx="2">
                  <c:v>678.42</c:v>
                </c:pt>
                <c:pt idx="3">
                  <c:v>653.04</c:v>
                </c:pt>
                <c:pt idx="4">
                  <c:v>579.72</c:v>
                </c:pt>
              </c:numCache>
            </c:numRef>
          </c:val>
        </c:ser>
        <c:dLbls>
          <c:showLegendKey val="0"/>
          <c:showVal val="0"/>
          <c:showCatName val="0"/>
          <c:showSerName val="0"/>
          <c:showPercent val="0"/>
          <c:showBubbleSize val="0"/>
        </c:dLbls>
        <c:gapWidth val="150"/>
        <c:axId val="234425344"/>
        <c:axId val="234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234425344"/>
        <c:axId val="234427520"/>
      </c:lineChart>
      <c:dateAx>
        <c:axId val="234425344"/>
        <c:scaling>
          <c:orientation val="minMax"/>
        </c:scaling>
        <c:delete val="1"/>
        <c:axPos val="b"/>
        <c:numFmt formatCode="ge" sourceLinked="1"/>
        <c:majorTickMark val="none"/>
        <c:minorTickMark val="none"/>
        <c:tickLblPos val="none"/>
        <c:crossAx val="234427520"/>
        <c:crosses val="autoZero"/>
        <c:auto val="1"/>
        <c:lblOffset val="100"/>
        <c:baseTimeUnit val="years"/>
      </c:dateAx>
      <c:valAx>
        <c:axId val="2344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70.180000000000007</c:v>
                </c:pt>
                <c:pt idx="1">
                  <c:v>70.89</c:v>
                </c:pt>
                <c:pt idx="2">
                  <c:v>79.16</c:v>
                </c:pt>
                <c:pt idx="3">
                  <c:v>79.09</c:v>
                </c:pt>
                <c:pt idx="4">
                  <c:v>68.83</c:v>
                </c:pt>
              </c:numCache>
            </c:numRef>
          </c:val>
        </c:ser>
        <c:dLbls>
          <c:showLegendKey val="0"/>
          <c:showVal val="0"/>
          <c:showCatName val="0"/>
          <c:showSerName val="0"/>
          <c:showPercent val="0"/>
          <c:showBubbleSize val="0"/>
        </c:dLbls>
        <c:gapWidth val="150"/>
        <c:axId val="234445056"/>
        <c:axId val="234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234445056"/>
        <c:axId val="234455424"/>
      </c:lineChart>
      <c:dateAx>
        <c:axId val="234445056"/>
        <c:scaling>
          <c:orientation val="minMax"/>
        </c:scaling>
        <c:delete val="1"/>
        <c:axPos val="b"/>
        <c:numFmt formatCode="ge" sourceLinked="1"/>
        <c:majorTickMark val="none"/>
        <c:minorTickMark val="none"/>
        <c:tickLblPos val="none"/>
        <c:crossAx val="234455424"/>
        <c:crosses val="autoZero"/>
        <c:auto val="1"/>
        <c:lblOffset val="100"/>
        <c:baseTimeUnit val="years"/>
      </c:dateAx>
      <c:valAx>
        <c:axId val="234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150.27000000000001</c:v>
                </c:pt>
                <c:pt idx="1">
                  <c:v>151.16999999999999</c:v>
                </c:pt>
                <c:pt idx="2">
                  <c:v>150</c:v>
                </c:pt>
                <c:pt idx="3">
                  <c:v>149.96</c:v>
                </c:pt>
                <c:pt idx="4">
                  <c:v>150</c:v>
                </c:pt>
              </c:numCache>
            </c:numRef>
          </c:val>
        </c:ser>
        <c:dLbls>
          <c:showLegendKey val="0"/>
          <c:showVal val="0"/>
          <c:showCatName val="0"/>
          <c:showSerName val="0"/>
          <c:showPercent val="0"/>
          <c:showBubbleSize val="0"/>
        </c:dLbls>
        <c:gapWidth val="150"/>
        <c:axId val="234489728"/>
        <c:axId val="2345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234489728"/>
        <c:axId val="234500096"/>
      </c:lineChart>
      <c:dateAx>
        <c:axId val="234489728"/>
        <c:scaling>
          <c:orientation val="minMax"/>
        </c:scaling>
        <c:delete val="1"/>
        <c:axPos val="b"/>
        <c:numFmt formatCode="ge" sourceLinked="1"/>
        <c:majorTickMark val="none"/>
        <c:minorTickMark val="none"/>
        <c:tickLblPos val="none"/>
        <c:crossAx val="234500096"/>
        <c:crosses val="autoZero"/>
        <c:auto val="1"/>
        <c:lblOffset val="100"/>
        <c:baseTimeUnit val="years"/>
      </c:dateAx>
      <c:valAx>
        <c:axId val="2345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神奈川県　伊勢原市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121</v>
      </c>
      <c r="AE8" s="49"/>
      <c r="AF8" s="49"/>
      <c r="AG8" s="49"/>
      <c r="AH8" s="49"/>
      <c r="AI8" s="49"/>
      <c r="AJ8" s="49"/>
      <c r="AK8" s="4"/>
      <c r="AL8" s="50">
        <f>データ!S6</f>
        <v>100187</v>
      </c>
      <c r="AM8" s="50"/>
      <c r="AN8" s="50"/>
      <c r="AO8" s="50"/>
      <c r="AP8" s="50"/>
      <c r="AQ8" s="50"/>
      <c r="AR8" s="50"/>
      <c r="AS8" s="50"/>
      <c r="AT8" s="45">
        <f>データ!T6</f>
        <v>55.56</v>
      </c>
      <c r="AU8" s="45"/>
      <c r="AV8" s="45"/>
      <c r="AW8" s="45"/>
      <c r="AX8" s="45"/>
      <c r="AY8" s="45"/>
      <c r="AZ8" s="45"/>
      <c r="BA8" s="45"/>
      <c r="BB8" s="45">
        <f>データ!U6</f>
        <v>1803.22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77.959999999999994</v>
      </c>
      <c r="Q10" s="45"/>
      <c r="R10" s="45"/>
      <c r="S10" s="45"/>
      <c r="T10" s="45"/>
      <c r="U10" s="45"/>
      <c r="V10" s="45"/>
      <c r="W10" s="45">
        <f>データ!Q6</f>
        <v>76.680000000000007</v>
      </c>
      <c r="X10" s="45"/>
      <c r="Y10" s="45"/>
      <c r="Z10" s="45"/>
      <c r="AA10" s="45"/>
      <c r="AB10" s="45"/>
      <c r="AC10" s="45"/>
      <c r="AD10" s="50">
        <f>データ!R6</f>
        <v>2289</v>
      </c>
      <c r="AE10" s="50"/>
      <c r="AF10" s="50"/>
      <c r="AG10" s="50"/>
      <c r="AH10" s="50"/>
      <c r="AI10" s="50"/>
      <c r="AJ10" s="50"/>
      <c r="AK10" s="2"/>
      <c r="AL10" s="50">
        <f>データ!V6</f>
        <v>78277</v>
      </c>
      <c r="AM10" s="50"/>
      <c r="AN10" s="50"/>
      <c r="AO10" s="50"/>
      <c r="AP10" s="50"/>
      <c r="AQ10" s="50"/>
      <c r="AR10" s="50"/>
      <c r="AS10" s="50"/>
      <c r="AT10" s="45">
        <f>データ!W6</f>
        <v>8.7799999999999994</v>
      </c>
      <c r="AU10" s="45"/>
      <c r="AV10" s="45"/>
      <c r="AW10" s="45"/>
      <c r="AX10" s="45"/>
      <c r="AY10" s="45"/>
      <c r="AZ10" s="45"/>
      <c r="BA10" s="45"/>
      <c r="BB10" s="45">
        <f>データ!X6</f>
        <v>8915.3799999999992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142140</v>
      </c>
      <c r="D6" s="33">
        <f t="shared" si="3"/>
        <v>47</v>
      </c>
      <c r="E6" s="33">
        <f t="shared" si="3"/>
        <v>17</v>
      </c>
      <c r="F6" s="33">
        <f t="shared" si="3"/>
        <v>1</v>
      </c>
      <c r="G6" s="33">
        <f t="shared" si="3"/>
        <v>0</v>
      </c>
      <c r="H6" s="33" t="str">
        <f t="shared" si="3"/>
        <v>神奈川県　伊勢原市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77.959999999999994</v>
      </c>
      <c r="Q6" s="34">
        <f t="shared" si="3"/>
        <v>76.680000000000007</v>
      </c>
      <c r="R6" s="34">
        <f t="shared" si="3"/>
        <v>2289</v>
      </c>
      <c r="S6" s="34">
        <f t="shared" si="3"/>
        <v>100187</v>
      </c>
      <c r="T6" s="34">
        <f t="shared" si="3"/>
        <v>55.56</v>
      </c>
      <c r="U6" s="34">
        <f t="shared" si="3"/>
        <v>1803.22</v>
      </c>
      <c r="V6" s="34">
        <f t="shared" si="3"/>
        <v>78277</v>
      </c>
      <c r="W6" s="34">
        <f t="shared" si="3"/>
        <v>8.7799999999999994</v>
      </c>
      <c r="X6" s="34">
        <f t="shared" si="3"/>
        <v>8915.3799999999992</v>
      </c>
      <c r="Y6" s="35">
        <f>IF(Y7="",NA(),Y7)</f>
        <v>67.95</v>
      </c>
      <c r="Z6" s="35">
        <f t="shared" ref="Z6:AH6" si="4">IF(Z7="",NA(),Z7)</f>
        <v>69.010000000000005</v>
      </c>
      <c r="AA6" s="35">
        <f t="shared" si="4"/>
        <v>74.069999999999993</v>
      </c>
      <c r="AB6" s="35">
        <f t="shared" si="4"/>
        <v>74.599999999999994</v>
      </c>
      <c r="AC6" s="35">
        <f t="shared" si="4"/>
        <v>77.7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842.47</v>
      </c>
      <c r="BG6" s="35">
        <f t="shared" ref="BG6:BO6" si="7">IF(BG7="",NA(),BG7)</f>
        <v>764.96</v>
      </c>
      <c r="BH6" s="35">
        <f t="shared" si="7"/>
        <v>678.42</v>
      </c>
      <c r="BI6" s="35">
        <f t="shared" si="7"/>
        <v>653.04</v>
      </c>
      <c r="BJ6" s="35">
        <f t="shared" si="7"/>
        <v>579.72</v>
      </c>
      <c r="BK6" s="35">
        <f t="shared" si="7"/>
        <v>866.05</v>
      </c>
      <c r="BL6" s="35">
        <f t="shared" si="7"/>
        <v>892.91</v>
      </c>
      <c r="BM6" s="35">
        <f t="shared" si="7"/>
        <v>839.9</v>
      </c>
      <c r="BN6" s="35">
        <f t="shared" si="7"/>
        <v>775.45</v>
      </c>
      <c r="BO6" s="35">
        <f t="shared" si="7"/>
        <v>786.46</v>
      </c>
      <c r="BP6" s="34" t="str">
        <f>IF(BP7="","",IF(BP7="-","【-】","【"&amp;SUBSTITUTE(TEXT(BP7,"#,##0.00"),"-","△")&amp;"】"))</f>
        <v>【728.30】</v>
      </c>
      <c r="BQ6" s="35">
        <f>IF(BQ7="",NA(),BQ7)</f>
        <v>70.180000000000007</v>
      </c>
      <c r="BR6" s="35">
        <f t="shared" ref="BR6:BZ6" si="8">IF(BR7="",NA(),BR7)</f>
        <v>70.89</v>
      </c>
      <c r="BS6" s="35">
        <f t="shared" si="8"/>
        <v>79.16</v>
      </c>
      <c r="BT6" s="35">
        <f t="shared" si="8"/>
        <v>79.09</v>
      </c>
      <c r="BU6" s="35">
        <f t="shared" si="8"/>
        <v>68.83</v>
      </c>
      <c r="BV6" s="35">
        <f t="shared" si="8"/>
        <v>87.1</v>
      </c>
      <c r="BW6" s="35">
        <f t="shared" si="8"/>
        <v>86.47</v>
      </c>
      <c r="BX6" s="35">
        <f t="shared" si="8"/>
        <v>87.66</v>
      </c>
      <c r="BY6" s="35">
        <f t="shared" si="8"/>
        <v>86.34</v>
      </c>
      <c r="BZ6" s="35">
        <f t="shared" si="8"/>
        <v>84.89</v>
      </c>
      <c r="CA6" s="34" t="str">
        <f>IF(CA7="","",IF(CA7="-","【-】","【"&amp;SUBSTITUTE(TEXT(CA7,"#,##0.00"),"-","△")&amp;"】"))</f>
        <v>【100.04】</v>
      </c>
      <c r="CB6" s="35">
        <f>IF(CB7="",NA(),CB7)</f>
        <v>150.27000000000001</v>
      </c>
      <c r="CC6" s="35">
        <f t="shared" ref="CC6:CK6" si="9">IF(CC7="",NA(),CC7)</f>
        <v>151.16999999999999</v>
      </c>
      <c r="CD6" s="35">
        <f t="shared" si="9"/>
        <v>150</v>
      </c>
      <c r="CE6" s="35">
        <f t="shared" si="9"/>
        <v>149.96</v>
      </c>
      <c r="CF6" s="35">
        <f t="shared" si="9"/>
        <v>150</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f>IF(CM7="",NA(),CM7)</f>
        <v>90.99</v>
      </c>
      <c r="CN6" s="35">
        <f t="shared" ref="CN6:CV6" si="10">IF(CN7="",NA(),CN7)</f>
        <v>89.69</v>
      </c>
      <c r="CO6" s="35">
        <f t="shared" si="10"/>
        <v>91.52</v>
      </c>
      <c r="CP6" s="35">
        <f t="shared" si="10"/>
        <v>92.27</v>
      </c>
      <c r="CQ6" s="35">
        <f t="shared" si="10"/>
        <v>94.42</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92.22</v>
      </c>
      <c r="CY6" s="35">
        <f t="shared" ref="CY6:DG6" si="11">IF(CY7="",NA(),CY7)</f>
        <v>93.38</v>
      </c>
      <c r="CZ6" s="35">
        <f t="shared" si="11"/>
        <v>94.09</v>
      </c>
      <c r="DA6" s="35">
        <f t="shared" si="11"/>
        <v>94.32</v>
      </c>
      <c r="DB6" s="35">
        <f t="shared" si="11"/>
        <v>95.57</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1.05</v>
      </c>
      <c r="EI6" s="35">
        <f t="shared" si="14"/>
        <v>0.87</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c r="A7" s="28"/>
      <c r="B7" s="37">
        <v>2016</v>
      </c>
      <c r="C7" s="37">
        <v>142140</v>
      </c>
      <c r="D7" s="37">
        <v>47</v>
      </c>
      <c r="E7" s="37">
        <v>17</v>
      </c>
      <c r="F7" s="37">
        <v>1</v>
      </c>
      <c r="G7" s="37">
        <v>0</v>
      </c>
      <c r="H7" s="37" t="s">
        <v>109</v>
      </c>
      <c r="I7" s="37" t="s">
        <v>110</v>
      </c>
      <c r="J7" s="37" t="s">
        <v>111</v>
      </c>
      <c r="K7" s="37" t="s">
        <v>112</v>
      </c>
      <c r="L7" s="37" t="s">
        <v>113</v>
      </c>
      <c r="M7" s="37"/>
      <c r="N7" s="38" t="s">
        <v>114</v>
      </c>
      <c r="O7" s="38" t="s">
        <v>115</v>
      </c>
      <c r="P7" s="38">
        <v>77.959999999999994</v>
      </c>
      <c r="Q7" s="38">
        <v>76.680000000000007</v>
      </c>
      <c r="R7" s="38">
        <v>2289</v>
      </c>
      <c r="S7" s="38">
        <v>100187</v>
      </c>
      <c r="T7" s="38">
        <v>55.56</v>
      </c>
      <c r="U7" s="38">
        <v>1803.22</v>
      </c>
      <c r="V7" s="38">
        <v>78277</v>
      </c>
      <c r="W7" s="38">
        <v>8.7799999999999994</v>
      </c>
      <c r="X7" s="38">
        <v>8915.3799999999992</v>
      </c>
      <c r="Y7" s="38">
        <v>67.95</v>
      </c>
      <c r="Z7" s="38">
        <v>69.010000000000005</v>
      </c>
      <c r="AA7" s="38">
        <v>74.069999999999993</v>
      </c>
      <c r="AB7" s="38">
        <v>74.599999999999994</v>
      </c>
      <c r="AC7" s="38">
        <v>77.7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842.47</v>
      </c>
      <c r="BG7" s="38">
        <v>764.96</v>
      </c>
      <c r="BH7" s="38">
        <v>678.42</v>
      </c>
      <c r="BI7" s="38">
        <v>653.04</v>
      </c>
      <c r="BJ7" s="38">
        <v>579.72</v>
      </c>
      <c r="BK7" s="38">
        <v>866.05</v>
      </c>
      <c r="BL7" s="38">
        <v>892.91</v>
      </c>
      <c r="BM7" s="38">
        <v>839.9</v>
      </c>
      <c r="BN7" s="38">
        <v>775.45</v>
      </c>
      <c r="BO7" s="38">
        <v>786.46</v>
      </c>
      <c r="BP7" s="38">
        <v>728.3</v>
      </c>
      <c r="BQ7" s="38">
        <v>70.180000000000007</v>
      </c>
      <c r="BR7" s="38">
        <v>70.89</v>
      </c>
      <c r="BS7" s="38">
        <v>79.16</v>
      </c>
      <c r="BT7" s="38">
        <v>79.09</v>
      </c>
      <c r="BU7" s="38">
        <v>68.83</v>
      </c>
      <c r="BV7" s="38">
        <v>87.1</v>
      </c>
      <c r="BW7" s="38">
        <v>86.47</v>
      </c>
      <c r="BX7" s="38">
        <v>87.66</v>
      </c>
      <c r="BY7" s="38">
        <v>86.34</v>
      </c>
      <c r="BZ7" s="38">
        <v>84.89</v>
      </c>
      <c r="CA7" s="38">
        <v>100.04</v>
      </c>
      <c r="CB7" s="38">
        <v>150.27000000000001</v>
      </c>
      <c r="CC7" s="38">
        <v>151.16999999999999</v>
      </c>
      <c r="CD7" s="38">
        <v>150</v>
      </c>
      <c r="CE7" s="38">
        <v>149.96</v>
      </c>
      <c r="CF7" s="38">
        <v>150</v>
      </c>
      <c r="CG7" s="38">
        <v>147.97999999999999</v>
      </c>
      <c r="CH7" s="38">
        <v>146.86000000000001</v>
      </c>
      <c r="CI7" s="38">
        <v>145.18</v>
      </c>
      <c r="CJ7" s="38">
        <v>147.52000000000001</v>
      </c>
      <c r="CK7" s="38">
        <v>146.26</v>
      </c>
      <c r="CL7" s="38">
        <v>137.82</v>
      </c>
      <c r="CM7" s="38">
        <v>90.99</v>
      </c>
      <c r="CN7" s="38">
        <v>89.69</v>
      </c>
      <c r="CO7" s="38">
        <v>91.52</v>
      </c>
      <c r="CP7" s="38">
        <v>92.27</v>
      </c>
      <c r="CQ7" s="38">
        <v>94.42</v>
      </c>
      <c r="CR7" s="38">
        <v>79.790000000000006</v>
      </c>
      <c r="CS7" s="38">
        <v>79.22</v>
      </c>
      <c r="CT7" s="38">
        <v>83.47</v>
      </c>
      <c r="CU7" s="38">
        <v>86.69</v>
      </c>
      <c r="CV7" s="38">
        <v>80.16</v>
      </c>
      <c r="CW7" s="38">
        <v>60.09</v>
      </c>
      <c r="CX7" s="38">
        <v>92.22</v>
      </c>
      <c r="CY7" s="38">
        <v>93.38</v>
      </c>
      <c r="CZ7" s="38">
        <v>94.09</v>
      </c>
      <c r="DA7" s="38">
        <v>94.32</v>
      </c>
      <c r="DB7" s="38">
        <v>95.57</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1.05</v>
      </c>
      <c r="EI7" s="38">
        <v>0.87</v>
      </c>
      <c r="EJ7" s="38">
        <v>0.14000000000000001</v>
      </c>
      <c r="EK7" s="38">
        <v>0.08</v>
      </c>
      <c r="EL7" s="38">
        <v>0.09</v>
      </c>
      <c r="EM7" s="38">
        <v>0.15</v>
      </c>
      <c r="EN7" s="38">
        <v>4.88</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平井 淳一</cp:lastModifiedBy>
  <cp:lastPrinted>2018-02-23T04:41:13Z</cp:lastPrinted>
  <dcterms:created xsi:type="dcterms:W3CDTF">2017-12-25T02:06:42Z</dcterms:created>
  <dcterms:modified xsi:type="dcterms:W3CDTF">2018-02-23T04:47:48Z</dcterms:modified>
</cp:coreProperties>
</file>