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160土木部\下水道経営課\C 公営企業係\ソ 経営比較分析表\R06年度\"/>
    </mc:Choice>
  </mc:AlternateContent>
  <xr:revisionPtr revIDLastSave="0" documentId="13_ncr:1_{DD886875-8C19-4417-B8DE-A75F375567BE}" xr6:coauthVersionLast="36" xr6:coauthVersionMax="36" xr10:uidLastSave="{00000000-0000-0000-0000-000000000000}"/>
  <workbookProtection workbookAlgorithmName="SHA-512" workbookHashValue="DXzOjf9m9T54OXL1TrcaGpkIWbpqBNefLgqrFqzUg5uMk2F5j91ZDZTggWTA/xGMI/zMkVnJ+PsN+cDU1iouMQ==" workbookSaltValue="GJUBUV5AAvUbKxK5TKmer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AT10" i="4"/>
  <c r="AL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<sst xmlns="http://schemas.openxmlformats.org/spreadsheetml/2006/main" count="231" uniqueCount="115">
  <si>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</si>
  <si>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</si>
  <si>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</si>
  <si>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</si>
  <si>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</si>
  <si>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</si>
  <si>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</si>
  <si>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</si>
  <si>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</si>
  <si>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</si>
  <si>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</si>
  <si>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</si>
  <si>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</si>
  <si>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</si>
  <si>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</si>
  <si>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</si>
  <si>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</si>
  <si>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</si>
  <si>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</si>
  <si>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</si>
  <si>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</si>
  <si>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</si>
  <si>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</si>
  <si>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</si>
  <si>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</si>
  <si>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</si>
  <si>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</si>
  <si>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</si>
  <si>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</si>
  <si>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</si>
  <si>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</si>
  <si>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</si>
  <si>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</si>
  <si>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</si>
  <si>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</si>
  <si>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</si>
  <si>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</si>
  <si>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</si>
  <si>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</si>
  <si>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</si>
  <si>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</si>
  <si>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</si>
  <si>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</si>
  <si>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</si>
  <si>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</si>
  <si>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</si>
  <si>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</si>
  <si>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</si>
  <si>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</si>
  <si>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</si>
  <si>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</si>
  <si>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</si>
  <si>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</si>
  <si>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</si>
  <si>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</si>
  <si>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</si>
  <si>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</si>
  <si>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</si>
  <si>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</si>
  <si>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</si>
  <si>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</si>
  <si>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</si>
  <si>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</si>
  <si>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</si>
  <si>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</si>
  <si>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</si>
  <si>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</si>
  <si>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</si>
  <si>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</si>
  <si>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</si>
  <si>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</si>
  <si>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</si>
  <si>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</si>
  <si>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</si>
  <si>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</si>
  <si>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</si>
  <si>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</si>
  <si>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</si>
  <si>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</si>
  <si>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</si>
  <si>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</si>
  <si>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</si>
  <si>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</si>
  <si>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</si>
  <si>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</si>
  <si>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</si>
  <si>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</si>
  <si>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</si>
  <si>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</si>
  <si>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</si>
  <si>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</si>
  <si>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</si>
  <si>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</si>
  <si>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</si>
  <si>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</si>
  <si>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</si>
  <si>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伊勢原市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</si>
  <si>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</si>
  <si>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</si>
  <si>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</si>
  <si>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</si>
  <si>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</si>
  <si>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</si>
  <si>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</si>
  <si>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</si>
  <si>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</si>
  <si>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</si>
  <si>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</si>
  <si>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</si>
  <si>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</si>
  <si>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</si>
  <si>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</si>
  <si>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処理場やポンプ場などに関連する電気料高騰について、国の激変緩和対策により令和４年度と比較して抑制が図れたものの、委託料や工事請負費に含まれる物価や労務単価等は増加し、経営状況に大きな影響を及ぼしましたが、有収水量の増加に伴い下水道使用料収入が増収となったことで、前年度比3.39ポイント増加の105.19％となりました。また、汚水処理原価が前年度比で微増となった一方、使用料単価の増加が汚水処理原価の増加を上回り、経費回収率は、0.69ポイント増の95.77％となっています。経常収支比率が100％を超過していますが、経費回収率が低いことから、下水道使用料収入のみでの健全経営は依然として厳しい状況にあります。
　下水道使用料収入は、公共下水道整備の進捗等による下水道接続件数の増加により、家事用汚水量が増加したほか、東部第二土地区画整理区域における汚水量の増加に伴い、事業用汚水量全体が増加し、前年度比18,973千円(税抜)の増収となりました。今後の事業用汚水については、伊勢原大山インター土地区画整理区域への企業進出により、汚水量の増加（下水道使用料の増収）を見込んでいるものの、一般家庭では節水傾向が続いているため、大幅な増収は見込めない状況です。下水道使用料の増収へ向けた取り組みのほか、経費削減にも努め、下水道経営の健全化を図ります。
　なお、汚水処理原価については、当市は処理場を有していることから、類似団体平均や全国平均を上回っています。</t>
    <rPh sb="1" eb="3">
      <t>ケイジョウ</t>
    </rPh>
    <rPh sb="3" eb="5">
      <t>シュウシ</t>
    </rPh>
    <rPh sb="5" eb="7">
      <t>ヒリツ</t>
    </rPh>
    <rPh sb="111" eb="113">
      <t>ユウシュウ</t>
    </rPh>
    <rPh sb="113" eb="115">
      <t>スイリョウ</t>
    </rPh>
    <rPh sb="116" eb="118">
      <t>ゾウカ</t>
    </rPh>
    <rPh sb="119" eb="120">
      <t>トモナ</t>
    </rPh>
    <rPh sb="121" eb="124">
      <t>ゲスイドウ</t>
    </rPh>
    <rPh sb="124" eb="127">
      <t>シヨウリョウ</t>
    </rPh>
    <rPh sb="127" eb="129">
      <t>シュウニュウ</t>
    </rPh>
    <rPh sb="130" eb="132">
      <t>ゾウシュウ</t>
    </rPh>
    <rPh sb="172" eb="174">
      <t>オスイ</t>
    </rPh>
    <rPh sb="174" eb="176">
      <t>ショリ</t>
    </rPh>
    <rPh sb="176" eb="178">
      <t>ゲンカ</t>
    </rPh>
    <rPh sb="179" eb="183">
      <t>ゼンネンドヒ</t>
    </rPh>
    <rPh sb="184" eb="186">
      <t>ビゾウ</t>
    </rPh>
    <rPh sb="190" eb="192">
      <t>イッポウ</t>
    </rPh>
    <rPh sb="193" eb="196">
      <t>シヨウリョウ</t>
    </rPh>
    <rPh sb="196" eb="198">
      <t>タンカ</t>
    </rPh>
    <rPh sb="199" eb="201">
      <t>ゾウカ</t>
    </rPh>
    <rPh sb="202" eb="204">
      <t>オスイ</t>
    </rPh>
    <rPh sb="204" eb="206">
      <t>ショリ</t>
    </rPh>
    <rPh sb="206" eb="208">
      <t>ゲンカ</t>
    </rPh>
    <rPh sb="209" eb="211">
      <t>ゾウカ</t>
    </rPh>
    <rPh sb="212" eb="214">
      <t>ウワマワ</t>
    </rPh>
    <rPh sb="216" eb="218">
      <t>ケイヒ</t>
    </rPh>
    <rPh sb="218" eb="221">
      <t>カイシュウリツ</t>
    </rPh>
    <rPh sb="231" eb="232">
      <t>ゾウ</t>
    </rPh>
    <rPh sb="247" eb="253">
      <t>ケイジョウシュウシヒリツ</t>
    </rPh>
    <rPh sb="259" eb="261">
      <t>チョウカ</t>
    </rPh>
    <rPh sb="268" eb="273">
      <t>ケイヒカイシュウリツ</t>
    </rPh>
    <rPh sb="274" eb="275">
      <t>ヒク</t>
    </rPh>
    <rPh sb="281" eb="284">
      <t>ゲスイドウ</t>
    </rPh>
    <rPh sb="284" eb="287">
      <t>シヨウリョウ</t>
    </rPh>
    <rPh sb="287" eb="289">
      <t>シュウニュウ</t>
    </rPh>
    <rPh sb="293" eb="295">
      <t>ケンゼン</t>
    </rPh>
    <rPh sb="295" eb="297">
      <t>ケイエイ</t>
    </rPh>
    <rPh sb="298" eb="300">
      <t>イゼン</t>
    </rPh>
    <rPh sb="303" eb="304">
      <t>キビ</t>
    </rPh>
    <rPh sb="306" eb="308">
      <t>ジョウキョウ</t>
    </rPh>
    <rPh sb="405" eb="407">
      <t>シュウニュウ</t>
    </rPh>
    <rPh sb="409" eb="411">
      <t>センエン</t>
    </rPh>
    <rPh sb="412" eb="414">
      <t>ゼイヌ</t>
    </rPh>
    <rPh sb="416" eb="418">
      <t>ゾウシュウ</t>
    </rPh>
    <phoneticPr fontId="4"/>
  </si>
  <si>
    <t>　令和５年度は、前年度からの電気料高騰や物価高、労務単価を含む人件費上昇の影響を受け、短期的にも中長期的にも収支均衡が図れないことが確実となったため、下水道事業経営戦略を、予定から２か年前倒して改定しました。経営戦略には、経費削減策のほか、下水道使用料改定による増収施策などを反映し、収支均衡が図れる計画に見直しました。しかし、人口減少による下水道使用料収入の減収や施設の老朽化対策による支出増加など、下水道事業を取り巻く環境は厳しいため、今後も経費削減策を講じつつ、下水道使用料の改定など増収施策の検討を重ねていきます。さらに、健全な下水道経営の実現に向けて、適宜経営戦略を見直し、安定した下水道サービスが提供できるよう持続可能な財政運営を行い、一般会計からの繰入金及び資本費平準化債をはじめとした企業債残高の縮減に努めます。</t>
    <rPh sb="1" eb="3">
      <t>レイワ</t>
    </rPh>
    <rPh sb="4" eb="6">
      <t>ネンド</t>
    </rPh>
    <rPh sb="8" eb="11">
      <t>ゼンネンド</t>
    </rPh>
    <rPh sb="20" eb="22">
      <t>ブッカ</t>
    </rPh>
    <rPh sb="22" eb="23">
      <t>タカ</t>
    </rPh>
    <rPh sb="24" eb="26">
      <t>ロウム</t>
    </rPh>
    <rPh sb="26" eb="28">
      <t>タンカ</t>
    </rPh>
    <rPh sb="29" eb="30">
      <t>フク</t>
    </rPh>
    <rPh sb="31" eb="34">
      <t>ジンケンヒ</t>
    </rPh>
    <rPh sb="34" eb="36">
      <t>ジョウショウ</t>
    </rPh>
    <rPh sb="37" eb="39">
      <t>エイキョウ</t>
    </rPh>
    <rPh sb="40" eb="41">
      <t>ウ</t>
    </rPh>
    <rPh sb="227" eb="228">
      <t>サク</t>
    </rPh>
    <rPh sb="229" eb="230">
      <t>コウ</t>
    </rPh>
    <rPh sb="234" eb="237">
      <t>ゲスイドウ</t>
    </rPh>
    <rPh sb="237" eb="240">
      <t>シヨウリョウ</t>
    </rPh>
    <rPh sb="241" eb="243">
      <t>カイテイ</t>
    </rPh>
    <rPh sb="253" eb="254">
      <t>カサ</t>
    </rPh>
    <phoneticPr fontId="4"/>
  </si>
  <si>
    <t>　有形固定資産減価償却率は、伸び率は例年と同程度の割合ですが、法適用後５度目の決算と法適用から期間が短いこともあり、類似団体平均値及び全国平均値を下回っています。また、管渠老朽化率は適切に長寿命化や管更正等を実施していることから、0％で推移しています。
　処理場や管渠など下水道施設の老朽化への対応は重要な課題と認識しており、ストックマネジメント計画に基づき、施設の長寿命化を図る取り組みを実施しています。
　今後は、大規模地震に備えるための地震対策事業など、ますます費用負担の増大が懸念されることから、国の補助金等の財源を有効活用し、計画的に改築・更新を進めていきます。</t>
    <rPh sb="118" eb="120">
      <t>スイイ</t>
    </rPh>
    <rPh sb="147" eb="149">
      <t>タイオウ</t>
    </rPh>
    <rPh sb="150" eb="152">
      <t>ジュウヨウ</t>
    </rPh>
    <rPh sb="153" eb="155">
      <t>カダイ</t>
    </rPh>
    <rPh sb="156" eb="158">
      <t>ニンシキ</t>
    </rPh>
    <rPh sb="173" eb="175">
      <t>ケイカク</t>
    </rPh>
    <rPh sb="176" eb="177">
      <t>モト</t>
    </rPh>
    <rPh sb="180" eb="182">
      <t>シセツ</t>
    </rPh>
    <rPh sb="183" eb="187">
      <t>チョウジュミョウカ</t>
    </rPh>
    <rPh sb="188" eb="189">
      <t>ハカ</t>
    </rPh>
    <rPh sb="195" eb="197">
      <t>ジッシ</t>
    </rPh>
    <rPh sb="205" eb="207">
      <t>コンゴ</t>
    </rPh>
    <rPh sb="254" eb="257">
      <t>ホジョキン</t>
    </rPh>
    <rPh sb="257" eb="258">
      <t>トウ</t>
    </rPh>
    <rPh sb="259" eb="261">
      <t>ザイゲン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</si>
</sst>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0.35</c:v>
                </c:pt>
                <c:pt idx="1">
                  <c:v>0.91</c:v>
                </c:pt>
                <c:pt idx="2">
                  <c:v>2.5</c:v>
                </c:pt>
                <c:pt idx="3">
                  <c:v>1.01</c:v>
                </c:pt>
                <c:pt idx="4">
                  <c:v>1.17</c:v>
                </c:pt>
              </c:numCache>
            </c:numRef>
          </c:val>
          <c:extLst>
            <c:ext xmlns:c16="http://schemas.microsoft.com/office/drawing/2014/chart" uri="{C3380CC4-5D6E-409C-BE32-E72D297353CC}">
              <c16:uniqueId val="{00000000-790E-4C9E-9086-2B19561167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790E-4C9E-9086-2B19561167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75.180000000000007</c:v>
                </c:pt>
                <c:pt idx="1">
                  <c:v>60.84</c:v>
                </c:pt>
                <c:pt idx="2">
                  <c:v>60.83</c:v>
                </c:pt>
                <c:pt idx="3">
                  <c:v>61.19</c:v>
                </c:pt>
                <c:pt idx="4">
                  <c:v>61.13</c:v>
                </c:pt>
              </c:numCache>
            </c:numRef>
          </c:val>
          <c:extLst>
            <c:ext xmlns:c16="http://schemas.microsoft.com/office/drawing/2014/chart" uri="{C3380CC4-5D6E-409C-BE32-E72D297353CC}">
              <c16:uniqueId val="{00000000-1FAB-4E86-98C5-8AB4A00E7F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1FAB-4E86-98C5-8AB4A00E7F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97.47</c:v>
                </c:pt>
                <c:pt idx="1">
                  <c:v>97.3</c:v>
                </c:pt>
                <c:pt idx="2">
                  <c:v>94.89</c:v>
                </c:pt>
                <c:pt idx="3">
                  <c:v>94.78</c:v>
                </c:pt>
                <c:pt idx="4">
                  <c:v>93.6</c:v>
                </c:pt>
              </c:numCache>
            </c:numRef>
          </c:val>
          <c:extLst>
            <c:ext xmlns:c16="http://schemas.microsoft.com/office/drawing/2014/chart" uri="{C3380CC4-5D6E-409C-BE32-E72D297353CC}">
              <c16:uniqueId val="{00000000-BA2A-4B58-AAE4-2679E38C40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BA2A-4B58-AAE4-2679E38C40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103.76</c:v>
                </c:pt>
                <c:pt idx="1">
                  <c:v>100.3</c:v>
                </c:pt>
                <c:pt idx="2">
                  <c:v>100.51</c:v>
                </c:pt>
                <c:pt idx="3">
                  <c:v>101.8</c:v>
                </c:pt>
                <c:pt idx="4">
                  <c:v>105.19</c:v>
                </c:pt>
              </c:numCache>
            </c:numRef>
          </c:val>
          <c:extLst>
            <c:ext xmlns:c16="http://schemas.microsoft.com/office/drawing/2014/chart" uri="{C3380CC4-5D6E-409C-BE32-E72D297353CC}">
              <c16:uniqueId val="{00000000-F0A1-4F2B-884F-8CD12BC192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F0A1-4F2B-884F-8CD12BC192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4.2300000000000004</c:v>
                </c:pt>
                <c:pt idx="1">
                  <c:v>8.1300000000000008</c:v>
                </c:pt>
                <c:pt idx="2">
                  <c:v>11.44</c:v>
                </c:pt>
                <c:pt idx="3">
                  <c:v>14.77</c:v>
                </c:pt>
                <c:pt idx="4">
                  <c:v>17.63</c:v>
                </c:pt>
              </c:numCache>
            </c:numRef>
          </c:val>
          <c:extLst>
            <c:ext xmlns:c16="http://schemas.microsoft.com/office/drawing/2014/chart" uri="{C3380CC4-5D6E-409C-BE32-E72D297353CC}">
              <c16:uniqueId val="{00000000-644C-4AA8-8110-13332F9675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644C-4AA8-8110-13332F9675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EE-48A9-B017-E6167DA004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53EE-48A9-B017-E6167DA004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B1-4029-A0D2-4A4B8D6F8F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CCB1-4029-A0D2-4A4B8D6F8F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53.77</c:v>
                </c:pt>
                <c:pt idx="1">
                  <c:v>58</c:v>
                </c:pt>
                <c:pt idx="2">
                  <c:v>57.16</c:v>
                </c:pt>
                <c:pt idx="3">
                  <c:v>65.69</c:v>
                </c:pt>
                <c:pt idx="4">
                  <c:v>84.75</c:v>
                </c:pt>
              </c:numCache>
            </c:numRef>
          </c:val>
          <c:extLst>
            <c:ext xmlns:c16="http://schemas.microsoft.com/office/drawing/2014/chart" uri="{C3380CC4-5D6E-409C-BE32-E72D297353CC}">
              <c16:uniqueId val="{00000000-DC08-4DF1-AC85-170E20969F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DC08-4DF1-AC85-170E20969F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1450.75</c:v>
                </c:pt>
                <c:pt idx="1">
                  <c:v>796.48</c:v>
                </c:pt>
                <c:pt idx="2">
                  <c:v>796.61</c:v>
                </c:pt>
                <c:pt idx="3">
                  <c:v>702.38</c:v>
                </c:pt>
                <c:pt idx="4">
                  <c:v>704.22</c:v>
                </c:pt>
              </c:numCache>
            </c:numRef>
          </c:val>
          <c:extLst>
            <c:ext xmlns:c16="http://schemas.microsoft.com/office/drawing/2014/chart" uri="{C3380CC4-5D6E-409C-BE32-E72D297353CC}">
              <c16:uniqueId val="{00000000-A3EC-42E2-B5D2-96439EEF3B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A3EC-42E2-B5D2-96439EEF3B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91.58</c:v>
                </c:pt>
                <c:pt idx="1">
                  <c:v>91.19</c:v>
                </c:pt>
                <c:pt idx="2">
                  <c:v>94.1</c:v>
                </c:pt>
                <c:pt idx="3">
                  <c:v>95.08</c:v>
                </c:pt>
                <c:pt idx="4">
                  <c:v>95.77</c:v>
                </c:pt>
              </c:numCache>
            </c:numRef>
          </c:val>
          <c:extLst>
            <c:ext xmlns:c16="http://schemas.microsoft.com/office/drawing/2014/chart" uri="{C3380CC4-5D6E-409C-BE32-E72D297353CC}">
              <c16:uniqueId val="{00000000-13B6-4836-B089-1CBAA7CED8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13B6-4836-B089-1CBAA7CED8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152.61000000000001</c:v>
                </c:pt>
                <c:pt idx="1">
                  <c:v>152.72</c:v>
                </c:pt>
                <c:pt idx="2">
                  <c:v>150.06</c:v>
                </c:pt>
                <c:pt idx="3">
                  <c:v>150.05000000000001</c:v>
                </c:pt>
                <c:pt idx="4">
                  <c:v>150.15</c:v>
                </c:pt>
              </c:numCache>
            </c:numRef>
          </c:val>
          <c:extLst>
            <c:ext xmlns:c16="http://schemas.microsoft.com/office/drawing/2014/chart" uri="{C3380CC4-5D6E-409C-BE32-E72D297353CC}">
              <c16:uniqueId val="{00000000-337F-46E8-952F-60A1A0E09C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337F-46E8-952F-60A1A0E09C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9" zoomScale="85" zoomScaleNormal="85"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神奈川県　伊勢原市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Bb1</v>
      </c>
      <c r="X8" s="34"/>
      <c r="Y8" s="34"/>
      <c r="Z8" s="34"/>
      <c r="AA8" s="34"/>
      <c r="AB8" s="34"/>
      <c r="AC8" s="34"/>
      <c r="AD8" s="35" t="str">
        <f>データ!$M$6</f>
        <v>非設置</v>
      </c>
      <c r="AE8" s="35"/>
      <c r="AF8" s="35"/>
      <c r="AG8" s="35"/>
      <c r="AH8" s="35"/>
      <c r="AI8" s="35"/>
      <c r="AJ8" s="35"/>
      <c r="AK8" s="3"/>
      <c r="AL8" s="36">
        <f>データ!S6</f>
        <v>100156</v>
      </c>
      <c r="AM8" s="36"/>
      <c r="AN8" s="36"/>
      <c r="AO8" s="36"/>
      <c r="AP8" s="36"/>
      <c r="AQ8" s="36"/>
      <c r="AR8" s="36"/>
      <c r="AS8" s="36"/>
      <c r="AT8" s="37">
        <f>データ!T6</f>
        <v>55.56</v>
      </c>
      <c r="AU8" s="37"/>
      <c r="AV8" s="37"/>
      <c r="AW8" s="37"/>
      <c r="AX8" s="37"/>
      <c r="AY8" s="37"/>
      <c r="AZ8" s="37"/>
      <c r="BA8" s="37"/>
      <c r="BB8" s="37">
        <f>データ!U6</f>
        <v>1802.66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64.05</v>
      </c>
      <c r="J10" s="37"/>
      <c r="K10" s="37"/>
      <c r="L10" s="37"/>
      <c r="M10" s="37"/>
      <c r="N10" s="37"/>
      <c r="O10" s="37"/>
      <c r="P10" s="37">
        <f>データ!P6</f>
        <v>82.32</v>
      </c>
      <c r="Q10" s="37"/>
      <c r="R10" s="37"/>
      <c r="S10" s="37"/>
      <c r="T10" s="37"/>
      <c r="U10" s="37"/>
      <c r="V10" s="37"/>
      <c r="W10" s="37">
        <f>データ!Q6</f>
        <v>73.42</v>
      </c>
      <c r="X10" s="37"/>
      <c r="Y10" s="37"/>
      <c r="Z10" s="37"/>
      <c r="AA10" s="37"/>
      <c r="AB10" s="37"/>
      <c r="AC10" s="37"/>
      <c r="AD10" s="36">
        <f>データ!R6</f>
        <v>2355</v>
      </c>
      <c r="AE10" s="36"/>
      <c r="AF10" s="36"/>
      <c r="AG10" s="36"/>
      <c r="AH10" s="36"/>
      <c r="AI10" s="36"/>
      <c r="AJ10" s="36"/>
      <c r="AK10" s="2"/>
      <c r="AL10" s="36">
        <f>データ!V6</f>
        <v>82460</v>
      </c>
      <c r="AM10" s="36"/>
      <c r="AN10" s="36"/>
      <c r="AO10" s="36"/>
      <c r="AP10" s="36"/>
      <c r="AQ10" s="36"/>
      <c r="AR10" s="36"/>
      <c r="AS10" s="36"/>
      <c r="AT10" s="37">
        <f>データ!W6</f>
        <v>9.41</v>
      </c>
      <c r="AU10" s="37"/>
      <c r="AV10" s="37"/>
      <c r="AW10" s="37"/>
      <c r="AX10" s="37"/>
      <c r="AY10" s="37"/>
      <c r="AZ10" s="37"/>
      <c r="BA10" s="37"/>
      <c r="BB10" s="37">
        <f>データ!X6</f>
        <v>8763.02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5wwUbYRJvFKZYq9Nepmsu6lLMymMGm+1POusghi+wbtfRsYWasB/F37hwoaNOk+BNcCuKTNeJdS0+GWAKkeQQ==" saltValue="7s1dNYTETS5nDoXdyiQY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142140</v>
      </c>
      <c r="D6" s="19">
        <f t="shared" si="3"/>
        <v>46</v>
      </c>
      <c r="E6" s="19">
        <f t="shared" si="3"/>
        <v>17</v>
      </c>
      <c r="F6" s="19">
        <f t="shared" si="3"/>
        <v>1</v>
      </c>
      <c r="G6" s="19">
        <f t="shared" si="3"/>
        <v>0</v>
      </c>
      <c r="H6" s="19" t="str">
        <f t="shared" si="3"/>
        <v>神奈川県　伊勢原市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64.05</v>
      </c>
      <c r="P6" s="20">
        <f t="shared" si="3"/>
        <v>82.32</v>
      </c>
      <c r="Q6" s="20">
        <f t="shared" si="3"/>
        <v>73.42</v>
      </c>
      <c r="R6" s="20">
        <f t="shared" si="3"/>
        <v>2355</v>
      </c>
      <c r="S6" s="20">
        <f t="shared" si="3"/>
        <v>100156</v>
      </c>
      <c r="T6" s="20">
        <f t="shared" si="3"/>
        <v>55.56</v>
      </c>
      <c r="U6" s="20">
        <f t="shared" si="3"/>
        <v>1802.66</v>
      </c>
      <c r="V6" s="20">
        <f t="shared" si="3"/>
        <v>82460</v>
      </c>
      <c r="W6" s="20">
        <f t="shared" si="3"/>
        <v>9.41</v>
      </c>
      <c r="X6" s="20">
        <f t="shared" si="3"/>
        <v>8763.02</v>
      </c>
      <c r="Y6" s="21">
        <f>IF(Y7="",NA(),Y7)</f>
        <v>103.76</v>
      </c>
      <c r="Z6" s="21">
        <f t="shared" ref="Z6:AH6" si="4">IF(Z7="",NA(),Z7)</f>
        <v>100.3</v>
      </c>
      <c r="AA6" s="21">
        <f t="shared" si="4"/>
        <v>100.51</v>
      </c>
      <c r="AB6" s="21">
        <f t="shared" si="4"/>
        <v>101.8</v>
      </c>
      <c r="AC6" s="21">
        <f t="shared" si="4"/>
        <v>105.19</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53.77</v>
      </c>
      <c r="AV6" s="21">
        <f t="shared" ref="AV6:BD6" si="6">IF(AV7="",NA(),AV7)</f>
        <v>58</v>
      </c>
      <c r="AW6" s="21">
        <f t="shared" si="6"/>
        <v>57.16</v>
      </c>
      <c r="AX6" s="21">
        <f t="shared" si="6"/>
        <v>65.69</v>
      </c>
      <c r="AY6" s="21">
        <f t="shared" si="6"/>
        <v>84.75</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1450.75</v>
      </c>
      <c r="BG6" s="21">
        <f t="shared" ref="BG6:BO6" si="7">IF(BG7="",NA(),BG7)</f>
        <v>796.48</v>
      </c>
      <c r="BH6" s="21">
        <f t="shared" si="7"/>
        <v>796.61</v>
      </c>
      <c r="BI6" s="21">
        <f t="shared" si="7"/>
        <v>702.38</v>
      </c>
      <c r="BJ6" s="21">
        <f t="shared" si="7"/>
        <v>704.22</v>
      </c>
      <c r="BK6" s="21">
        <f t="shared" si="7"/>
        <v>813.96</v>
      </c>
      <c r="BL6" s="21">
        <f t="shared" si="7"/>
        <v>843.72</v>
      </c>
      <c r="BM6" s="21">
        <f t="shared" si="7"/>
        <v>788.62</v>
      </c>
      <c r="BN6" s="21">
        <f t="shared" si="7"/>
        <v>772.15</v>
      </c>
      <c r="BO6" s="21">
        <f t="shared" si="7"/>
        <v>717.6</v>
      </c>
      <c r="BP6" s="20" t="str">
        <f>IF(BP7="","",IF(BP7="-","【-】","【"&amp;SUBSTITUTE(TEXT(BP7,"#,##0.00"),"-","△")&amp;"】"))</f>
        <v>【630.82】</v>
      </c>
      <c r="BQ6" s="21">
        <f>IF(BQ7="",NA(),BQ7)</f>
        <v>91.58</v>
      </c>
      <c r="BR6" s="21">
        <f t="shared" ref="BR6:BZ6" si="8">IF(BR7="",NA(),BR7)</f>
        <v>91.19</v>
      </c>
      <c r="BS6" s="21">
        <f t="shared" si="8"/>
        <v>94.1</v>
      </c>
      <c r="BT6" s="21">
        <f t="shared" si="8"/>
        <v>95.08</v>
      </c>
      <c r="BU6" s="21">
        <f t="shared" si="8"/>
        <v>95.77</v>
      </c>
      <c r="BV6" s="21">
        <f t="shared" si="8"/>
        <v>92.08</v>
      </c>
      <c r="BW6" s="21">
        <f t="shared" si="8"/>
        <v>94.81</v>
      </c>
      <c r="BX6" s="21">
        <f t="shared" si="8"/>
        <v>99.88</v>
      </c>
      <c r="BY6" s="21">
        <f t="shared" si="8"/>
        <v>98.82</v>
      </c>
      <c r="BZ6" s="21">
        <f t="shared" si="8"/>
        <v>97.58</v>
      </c>
      <c r="CA6" s="20" t="str">
        <f>IF(CA7="","",IF(CA7="-","【-】","【"&amp;SUBSTITUTE(TEXT(CA7,"#,##0.00"),"-","△")&amp;"】"))</f>
        <v>【97.81】</v>
      </c>
      <c r="CB6" s="21">
        <f>IF(CB7="",NA(),CB7)</f>
        <v>152.61000000000001</v>
      </c>
      <c r="CC6" s="21">
        <f t="shared" ref="CC6:CK6" si="9">IF(CC7="",NA(),CC7)</f>
        <v>152.72</v>
      </c>
      <c r="CD6" s="21">
        <f t="shared" si="9"/>
        <v>150.06</v>
      </c>
      <c r="CE6" s="21">
        <f t="shared" si="9"/>
        <v>150.05000000000001</v>
      </c>
      <c r="CF6" s="21">
        <f t="shared" si="9"/>
        <v>150.15</v>
      </c>
      <c r="CG6" s="21">
        <f t="shared" si="9"/>
        <v>132.94999999999999</v>
      </c>
      <c r="CH6" s="21">
        <f t="shared" si="9"/>
        <v>129.9</v>
      </c>
      <c r="CI6" s="21">
        <f t="shared" si="9"/>
        <v>126.94</v>
      </c>
      <c r="CJ6" s="21">
        <f t="shared" si="9"/>
        <v>128.38999999999999</v>
      </c>
      <c r="CK6" s="21">
        <f t="shared" si="9"/>
        <v>129.85</v>
      </c>
      <c r="CL6" s="20" t="str">
        <f>IF(CL7="","",IF(CL7="-","【-】","【"&amp;SUBSTITUTE(TEXT(CL7,"#,##0.00"),"-","△")&amp;"】"))</f>
        <v>【138.75】</v>
      </c>
      <c r="CM6" s="21">
        <f>IF(CM7="",NA(),CM7)</f>
        <v>75.180000000000007</v>
      </c>
      <c r="CN6" s="21">
        <f t="shared" ref="CN6:CV6" si="10">IF(CN7="",NA(),CN7)</f>
        <v>60.84</v>
      </c>
      <c r="CO6" s="21">
        <f t="shared" si="10"/>
        <v>60.83</v>
      </c>
      <c r="CP6" s="21">
        <f t="shared" si="10"/>
        <v>61.19</v>
      </c>
      <c r="CQ6" s="21">
        <f t="shared" si="10"/>
        <v>61.13</v>
      </c>
      <c r="CR6" s="21">
        <f t="shared" si="10"/>
        <v>70.3</v>
      </c>
      <c r="CS6" s="21">
        <f t="shared" si="10"/>
        <v>80.11</v>
      </c>
      <c r="CT6" s="21">
        <f t="shared" si="10"/>
        <v>82.83</v>
      </c>
      <c r="CU6" s="21">
        <f t="shared" si="10"/>
        <v>69.38</v>
      </c>
      <c r="CV6" s="21">
        <f t="shared" si="10"/>
        <v>70.39</v>
      </c>
      <c r="CW6" s="20" t="str">
        <f>IF(CW7="","",IF(CW7="-","【-】","【"&amp;SUBSTITUTE(TEXT(CW7,"#,##0.00"),"-","△")&amp;"】"))</f>
        <v>【58.94】</v>
      </c>
      <c r="CX6" s="21">
        <f>IF(CX7="",NA(),CX7)</f>
        <v>97.47</v>
      </c>
      <c r="CY6" s="21">
        <f t="shared" ref="CY6:DG6" si="11">IF(CY7="",NA(),CY7)</f>
        <v>97.3</v>
      </c>
      <c r="CZ6" s="21">
        <f t="shared" si="11"/>
        <v>94.89</v>
      </c>
      <c r="DA6" s="21">
        <f t="shared" si="11"/>
        <v>94.78</v>
      </c>
      <c r="DB6" s="21">
        <f t="shared" si="11"/>
        <v>93.6</v>
      </c>
      <c r="DC6" s="21">
        <f t="shared" si="11"/>
        <v>95.95</v>
      </c>
      <c r="DD6" s="21">
        <f t="shared" si="11"/>
        <v>95.96</v>
      </c>
      <c r="DE6" s="21">
        <f t="shared" si="11"/>
        <v>95.73</v>
      </c>
      <c r="DF6" s="21">
        <f t="shared" si="11"/>
        <v>96.1</v>
      </c>
      <c r="DG6" s="21">
        <f t="shared" si="11"/>
        <v>96.61</v>
      </c>
      <c r="DH6" s="20" t="str">
        <f>IF(DH7="","",IF(DH7="-","【-】","【"&amp;SUBSTITUTE(TEXT(DH7,"#,##0.00"),"-","△")&amp;"】"))</f>
        <v>【95.91】</v>
      </c>
      <c r="DI6" s="21">
        <f>IF(DI7="",NA(),DI7)</f>
        <v>4.2300000000000004</v>
      </c>
      <c r="DJ6" s="21">
        <f t="shared" ref="DJ6:DR6" si="12">IF(DJ7="",NA(),DJ7)</f>
        <v>8.1300000000000008</v>
      </c>
      <c r="DK6" s="21">
        <f t="shared" si="12"/>
        <v>11.44</v>
      </c>
      <c r="DL6" s="21">
        <f t="shared" si="12"/>
        <v>14.77</v>
      </c>
      <c r="DM6" s="21">
        <f t="shared" si="12"/>
        <v>17.63</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2.41</v>
      </c>
      <c r="DZ6" s="21">
        <f t="shared" si="13"/>
        <v>1.63</v>
      </c>
      <c r="EA6" s="21">
        <f t="shared" si="13"/>
        <v>1.94</v>
      </c>
      <c r="EB6" s="21">
        <f t="shared" si="13"/>
        <v>2.42</v>
      </c>
      <c r="EC6" s="21">
        <f t="shared" si="13"/>
        <v>3</v>
      </c>
      <c r="ED6" s="20" t="str">
        <f>IF(ED7="","",IF(ED7="-","【-】","【"&amp;SUBSTITUTE(TEXT(ED7,"#,##0.00"),"-","△")&amp;"】"))</f>
        <v>【8.68】</v>
      </c>
      <c r="EE6" s="21">
        <f>IF(EE7="",NA(),EE7)</f>
        <v>0.35</v>
      </c>
      <c r="EF6" s="21">
        <f t="shared" ref="EF6:EN6" si="14">IF(EF7="",NA(),EF7)</f>
        <v>0.91</v>
      </c>
      <c r="EG6" s="21">
        <f t="shared" si="14"/>
        <v>2.5</v>
      </c>
      <c r="EH6" s="21">
        <f t="shared" si="14"/>
        <v>1.01</v>
      </c>
      <c r="EI6" s="21">
        <f t="shared" si="14"/>
        <v>1.17</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15">
      <c r="A7" s="14"/>
      <c r="B7" s="23">
        <v>2023</v>
      </c>
      <c r="C7" s="23">
        <v>142140</v>
      </c>
      <c r="D7" s="23">
        <v>46</v>
      </c>
      <c r="E7" s="23">
        <v>17</v>
      </c>
      <c r="F7" s="23">
        <v>1</v>
      </c>
      <c r="G7" s="23">
        <v>0</v>
      </c>
      <c r="H7" s="23" t="s">
        <v>96</v>
      </c>
      <c r="I7" s="23" t="s">
        <v>97</v>
      </c>
      <c r="J7" s="23" t="s">
        <v>98</v>
      </c>
      <c r="K7" s="23" t="s">
        <v>99</v>
      </c>
      <c r="L7" s="23" t="s">
        <v>100</v>
      </c>
      <c r="M7" s="23" t="s">
        <v>101</v>
      </c>
      <c r="N7" s="24" t="s">
        <v>102</v>
      </c>
      <c r="O7" s="24">
        <v>64.05</v>
      </c>
      <c r="P7" s="24">
        <v>82.32</v>
      </c>
      <c r="Q7" s="24">
        <v>73.42</v>
      </c>
      <c r="R7" s="24">
        <v>2355</v>
      </c>
      <c r="S7" s="24">
        <v>100156</v>
      </c>
      <c r="T7" s="24">
        <v>55.56</v>
      </c>
      <c r="U7" s="24">
        <v>1802.66</v>
      </c>
      <c r="V7" s="24">
        <v>82460</v>
      </c>
      <c r="W7" s="24">
        <v>9.41</v>
      </c>
      <c r="X7" s="24">
        <v>8763.02</v>
      </c>
      <c r="Y7" s="24">
        <v>103.76</v>
      </c>
      <c r="Z7" s="24">
        <v>100.3</v>
      </c>
      <c r="AA7" s="24">
        <v>100.51</v>
      </c>
      <c r="AB7" s="24">
        <v>101.8</v>
      </c>
      <c r="AC7" s="24">
        <v>105.19</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53.77</v>
      </c>
      <c r="AV7" s="24">
        <v>58</v>
      </c>
      <c r="AW7" s="24">
        <v>57.16</v>
      </c>
      <c r="AX7" s="24">
        <v>65.69</v>
      </c>
      <c r="AY7" s="24">
        <v>84.75</v>
      </c>
      <c r="AZ7" s="24">
        <v>35.200000000000003</v>
      </c>
      <c r="BA7" s="24">
        <v>37.200000000000003</v>
      </c>
      <c r="BB7" s="24">
        <v>47.13</v>
      </c>
      <c r="BC7" s="24">
        <v>50.85</v>
      </c>
      <c r="BD7" s="24">
        <v>63.13</v>
      </c>
      <c r="BE7" s="24">
        <v>78.430000000000007</v>
      </c>
      <c r="BF7" s="24">
        <v>1450.75</v>
      </c>
      <c r="BG7" s="24">
        <v>796.48</v>
      </c>
      <c r="BH7" s="24">
        <v>796.61</v>
      </c>
      <c r="BI7" s="24">
        <v>702.38</v>
      </c>
      <c r="BJ7" s="24">
        <v>704.22</v>
      </c>
      <c r="BK7" s="24">
        <v>813.96</v>
      </c>
      <c r="BL7" s="24">
        <v>843.72</v>
      </c>
      <c r="BM7" s="24">
        <v>788.62</v>
      </c>
      <c r="BN7" s="24">
        <v>772.15</v>
      </c>
      <c r="BO7" s="24">
        <v>717.6</v>
      </c>
      <c r="BP7" s="24">
        <v>630.82000000000005</v>
      </c>
      <c r="BQ7" s="24">
        <v>91.58</v>
      </c>
      <c r="BR7" s="24">
        <v>91.19</v>
      </c>
      <c r="BS7" s="24">
        <v>94.1</v>
      </c>
      <c r="BT7" s="24">
        <v>95.08</v>
      </c>
      <c r="BU7" s="24">
        <v>95.77</v>
      </c>
      <c r="BV7" s="24">
        <v>92.08</v>
      </c>
      <c r="BW7" s="24">
        <v>94.81</v>
      </c>
      <c r="BX7" s="24">
        <v>99.88</v>
      </c>
      <c r="BY7" s="24">
        <v>98.82</v>
      </c>
      <c r="BZ7" s="24">
        <v>97.58</v>
      </c>
      <c r="CA7" s="24">
        <v>97.81</v>
      </c>
      <c r="CB7" s="24">
        <v>152.61000000000001</v>
      </c>
      <c r="CC7" s="24">
        <v>152.72</v>
      </c>
      <c r="CD7" s="24">
        <v>150.06</v>
      </c>
      <c r="CE7" s="24">
        <v>150.05000000000001</v>
      </c>
      <c r="CF7" s="24">
        <v>150.15</v>
      </c>
      <c r="CG7" s="24">
        <v>132.94999999999999</v>
      </c>
      <c r="CH7" s="24">
        <v>129.9</v>
      </c>
      <c r="CI7" s="24">
        <v>126.94</v>
      </c>
      <c r="CJ7" s="24">
        <v>128.38999999999999</v>
      </c>
      <c r="CK7" s="24">
        <v>129.85</v>
      </c>
      <c r="CL7" s="24">
        <v>138.75</v>
      </c>
      <c r="CM7" s="24">
        <v>75.180000000000007</v>
      </c>
      <c r="CN7" s="24">
        <v>60.84</v>
      </c>
      <c r="CO7" s="24">
        <v>60.83</v>
      </c>
      <c r="CP7" s="24">
        <v>61.19</v>
      </c>
      <c r="CQ7" s="24">
        <v>61.13</v>
      </c>
      <c r="CR7" s="24">
        <v>70.3</v>
      </c>
      <c r="CS7" s="24">
        <v>80.11</v>
      </c>
      <c r="CT7" s="24">
        <v>82.83</v>
      </c>
      <c r="CU7" s="24">
        <v>69.38</v>
      </c>
      <c r="CV7" s="24">
        <v>70.39</v>
      </c>
      <c r="CW7" s="24">
        <v>58.94</v>
      </c>
      <c r="CX7" s="24">
        <v>97.47</v>
      </c>
      <c r="CY7" s="24">
        <v>97.3</v>
      </c>
      <c r="CZ7" s="24">
        <v>94.89</v>
      </c>
      <c r="DA7" s="24">
        <v>94.78</v>
      </c>
      <c r="DB7" s="24">
        <v>93.6</v>
      </c>
      <c r="DC7" s="24">
        <v>95.95</v>
      </c>
      <c r="DD7" s="24">
        <v>95.96</v>
      </c>
      <c r="DE7" s="24">
        <v>95.73</v>
      </c>
      <c r="DF7" s="24">
        <v>96.1</v>
      </c>
      <c r="DG7" s="24">
        <v>96.61</v>
      </c>
      <c r="DH7" s="24">
        <v>95.91</v>
      </c>
      <c r="DI7" s="24">
        <v>4.2300000000000004</v>
      </c>
      <c r="DJ7" s="24">
        <v>8.1300000000000008</v>
      </c>
      <c r="DK7" s="24">
        <v>11.44</v>
      </c>
      <c r="DL7" s="24">
        <v>14.77</v>
      </c>
      <c r="DM7" s="24">
        <v>17.63</v>
      </c>
      <c r="DN7" s="24">
        <v>8.5500000000000007</v>
      </c>
      <c r="DO7" s="24">
        <v>20.23</v>
      </c>
      <c r="DP7" s="24">
        <v>22.34</v>
      </c>
      <c r="DQ7" s="24">
        <v>24.65</v>
      </c>
      <c r="DR7" s="24">
        <v>24.87</v>
      </c>
      <c r="DS7" s="24">
        <v>41.09</v>
      </c>
      <c r="DT7" s="24">
        <v>0</v>
      </c>
      <c r="DU7" s="24">
        <v>0</v>
      </c>
      <c r="DV7" s="24">
        <v>0</v>
      </c>
      <c r="DW7" s="24">
        <v>0</v>
      </c>
      <c r="DX7" s="24">
        <v>0</v>
      </c>
      <c r="DY7" s="24">
        <v>2.41</v>
      </c>
      <c r="DZ7" s="24">
        <v>1.63</v>
      </c>
      <c r="EA7" s="24">
        <v>1.94</v>
      </c>
      <c r="EB7" s="24">
        <v>2.42</v>
      </c>
      <c r="EC7" s="24">
        <v>3</v>
      </c>
      <c r="ED7" s="24">
        <v>8.68</v>
      </c>
      <c r="EE7" s="24">
        <v>0.35</v>
      </c>
      <c r="EF7" s="24">
        <v>0.91</v>
      </c>
      <c r="EG7" s="24">
        <v>2.5</v>
      </c>
      <c r="EH7" s="24">
        <v>1.01</v>
      </c>
      <c r="EI7" s="24">
        <v>1.17</v>
      </c>
      <c r="EJ7" s="24">
        <v>0.12</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2025-01-29T01:18:29Z</cp:lastPrinted>
  <dcterms:created xsi:type="dcterms:W3CDTF">2025-01-24T07:01:01Z</dcterms:created>
  <dcterms:modified xsi:type="dcterms:W3CDTF">2025-01-31T04:09:14Z</dcterms:modified>
  <cp:category/>
</cp:coreProperties>
</file>