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codeName="ThisWorkbook" defaultThemeVersion="124226"/>
  <mc:AlternateContent xmlns:mc="http://schemas.openxmlformats.org/markup-compatibility/2006">
    <mc:Choice Requires="x15">
      <x15ac:absPath xmlns:x15ac="http://schemas.microsoft.com/office/spreadsheetml/2010/11/ac" url="S:\140保健福祉部\介護高齢課\地域密着型サービス\10 運営・実地指導\R7年度\R7運営状況点検書\完成版\"/>
    </mc:Choice>
  </mc:AlternateContent>
  <xr:revisionPtr revIDLastSave="0" documentId="13_ncr:1_{4E4F6B52-1BDD-4BE9-BFAA-7633E676DC70}" xr6:coauthVersionLast="36" xr6:coauthVersionMax="36" xr10:uidLastSave="{00000000-0000-0000-0000-000000000000}"/>
  <bookViews>
    <workbookView xWindow="-120" yWindow="-120" windowWidth="29040" windowHeight="15720" tabRatio="768" xr2:uid="{00000000-000D-0000-FFFF-FFFF00000000}"/>
  </bookViews>
  <sheets>
    <sheet name="運営状況点検書" sheetId="1" r:id="rId1"/>
    <sheet name="勤務形態一覧表（１枚版）" sheetId="21" r:id="rId2"/>
    <sheet name="勤務形態一覧表（100名）" sheetId="22" r:id="rId3"/>
    <sheet name="特定事業所加算用チェック表" sheetId="12" r:id="rId4"/>
    <sheet name="【記載例】勤務形態一覧表" sheetId="20" r:id="rId5"/>
    <sheet name="【参考】勤務形態一覧表記入方法" sheetId="19" r:id="rId6"/>
    <sheet name="プルダウン・リスト" sheetId="18" state="hidden" r:id="rId7"/>
  </sheets>
  <definedNames>
    <definedName name="_xlnm.Print_Area" localSheetId="4">【記載例】勤務形態一覧表!$A$1:$BD$51</definedName>
    <definedName name="_xlnm.Print_Area" localSheetId="5">【参考】勤務形態一覧表記入方法!$A$1:$O$77</definedName>
    <definedName name="_xlnm.Print_Area" localSheetId="0">運営状況点検書!$A$1:$Q$524</definedName>
    <definedName name="_xlnm.Print_Area" localSheetId="2">'勤務形態一覧表（100名）'!$A$1:$BD$133</definedName>
    <definedName name="_xlnm.Print_Area" localSheetId="1">'勤務形態一覧表（１枚版）'!$A$1:$BD$51</definedName>
    <definedName name="_xlnm.Print_Area" localSheetId="3">特定事業所加算用チェック表!$A$1:$O$99</definedName>
    <definedName name="_xlnm.Print_Titles" localSheetId="4">【記載例】勤務形態一覧表!$1:$13</definedName>
    <definedName name="_xlnm.Print_Titles" localSheetId="2">'勤務形態一覧表（100名）'!$1:$13</definedName>
    <definedName name="_xlnm.Print_Titles" localSheetId="1">'勤務形態一覧表（１枚版）'!$1:$13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workbook>
</file>

<file path=xl/calcChain.xml><?xml version="1.0" encoding="utf-8"?>
<calcChain xmlns="http://schemas.openxmlformats.org/spreadsheetml/2006/main">
  <c r="H127" i="22" l="1"/>
  <c r="H126" i="22"/>
  <c r="C126" i="22"/>
  <c r="P122" i="22"/>
  <c r="C132" i="22" s="1"/>
  <c r="L122" i="22"/>
  <c r="C127" i="22" s="1"/>
  <c r="M127" i="22" s="1"/>
  <c r="H132" i="22" s="1"/>
  <c r="J122" i="22"/>
  <c r="G121" i="22"/>
  <c r="E121" i="22"/>
  <c r="G120" i="22"/>
  <c r="E120" i="22"/>
  <c r="G119" i="22"/>
  <c r="E119" i="22"/>
  <c r="G118" i="22"/>
  <c r="E118" i="22"/>
  <c r="E122" i="22" s="1"/>
  <c r="AU113" i="22"/>
  <c r="AW113" i="22" s="1"/>
  <c r="AU112" i="22"/>
  <c r="AW112" i="22" s="1"/>
  <c r="AU111" i="22"/>
  <c r="AW111" i="22" s="1"/>
  <c r="AU110" i="22"/>
  <c r="AW110" i="22" s="1"/>
  <c r="AU109" i="22"/>
  <c r="AW109" i="22" s="1"/>
  <c r="AU108" i="22"/>
  <c r="AW108" i="22" s="1"/>
  <c r="AU107" i="22"/>
  <c r="AW107" i="22" s="1"/>
  <c r="AU106" i="22"/>
  <c r="AW106" i="22" s="1"/>
  <c r="AU105" i="22"/>
  <c r="AW105" i="22" s="1"/>
  <c r="AU104" i="22"/>
  <c r="AW104" i="22" s="1"/>
  <c r="AU103" i="22"/>
  <c r="AW103" i="22" s="1"/>
  <c r="AU102" i="22"/>
  <c r="AW102" i="22" s="1"/>
  <c r="AU101" i="22"/>
  <c r="AW101" i="22" s="1"/>
  <c r="AU100" i="22"/>
  <c r="AW100" i="22" s="1"/>
  <c r="AU99" i="22"/>
  <c r="AW99" i="22" s="1"/>
  <c r="AU98" i="22"/>
  <c r="AW98" i="22" s="1"/>
  <c r="AU97" i="22"/>
  <c r="AW97" i="22" s="1"/>
  <c r="AU96" i="22"/>
  <c r="AW96" i="22" s="1"/>
  <c r="AU95" i="22"/>
  <c r="AW95" i="22" s="1"/>
  <c r="AU94" i="22"/>
  <c r="AW94" i="22" s="1"/>
  <c r="AU93" i="22"/>
  <c r="AW93" i="22" s="1"/>
  <c r="AU92" i="22"/>
  <c r="AW92" i="22" s="1"/>
  <c r="AU91" i="22"/>
  <c r="AW91" i="22" s="1"/>
  <c r="AU90" i="22"/>
  <c r="AW90" i="22" s="1"/>
  <c r="AU89" i="22"/>
  <c r="AW89" i="22" s="1"/>
  <c r="AU88" i="22"/>
  <c r="AW88" i="22" s="1"/>
  <c r="AU87" i="22"/>
  <c r="AW87" i="22" s="1"/>
  <c r="AU86" i="22"/>
  <c r="AW86" i="22" s="1"/>
  <c r="AU85" i="22"/>
  <c r="AW85" i="22" s="1"/>
  <c r="AU84" i="22"/>
  <c r="AW84" i="22" s="1"/>
  <c r="AU83" i="22"/>
  <c r="AW83" i="22" s="1"/>
  <c r="AU82" i="22"/>
  <c r="AW82" i="22" s="1"/>
  <c r="AU81" i="22"/>
  <c r="AW81" i="22" s="1"/>
  <c r="AU80" i="22"/>
  <c r="AW80" i="22" s="1"/>
  <c r="AU79" i="22"/>
  <c r="AW79" i="22" s="1"/>
  <c r="AU78" i="22"/>
  <c r="AW78" i="22" s="1"/>
  <c r="AU77" i="22"/>
  <c r="AW77" i="22" s="1"/>
  <c r="AU76" i="22"/>
  <c r="AW76" i="22" s="1"/>
  <c r="AU75" i="22"/>
  <c r="AW75" i="22" s="1"/>
  <c r="AU74" i="22"/>
  <c r="AW74" i="22" s="1"/>
  <c r="AU73" i="22"/>
  <c r="AW73" i="22" s="1"/>
  <c r="AU72" i="22"/>
  <c r="AW72" i="22" s="1"/>
  <c r="AU71" i="22"/>
  <c r="AW71" i="22" s="1"/>
  <c r="AU70" i="22"/>
  <c r="AW70" i="22" s="1"/>
  <c r="AU69" i="22"/>
  <c r="AW69" i="22" s="1"/>
  <c r="AU68" i="22"/>
  <c r="AW68" i="22" s="1"/>
  <c r="AU67" i="22"/>
  <c r="AW67" i="22" s="1"/>
  <c r="AU66" i="22"/>
  <c r="AW66" i="22" s="1"/>
  <c r="AU65" i="22"/>
  <c r="AW65" i="22" s="1"/>
  <c r="AU64" i="22"/>
  <c r="AW64" i="22" s="1"/>
  <c r="AU63" i="22"/>
  <c r="AW63" i="22" s="1"/>
  <c r="AU62" i="22"/>
  <c r="AW62" i="22" s="1"/>
  <c r="AU61" i="22"/>
  <c r="AW61" i="22" s="1"/>
  <c r="AU60" i="22"/>
  <c r="AW60" i="22" s="1"/>
  <c r="AU59" i="22"/>
  <c r="AW59" i="22" s="1"/>
  <c r="AU58" i="22"/>
  <c r="AW58" i="22" s="1"/>
  <c r="AU57" i="22"/>
  <c r="AW57" i="22" s="1"/>
  <c r="AU56" i="22"/>
  <c r="AW56" i="22" s="1"/>
  <c r="AU55" i="22"/>
  <c r="AW55" i="22" s="1"/>
  <c r="AU54" i="22"/>
  <c r="AW54" i="22" s="1"/>
  <c r="AU53" i="22"/>
  <c r="AW53" i="22" s="1"/>
  <c r="AU52" i="22"/>
  <c r="AW52" i="22" s="1"/>
  <c r="AU51" i="22"/>
  <c r="AW51" i="22" s="1"/>
  <c r="AU50" i="22"/>
  <c r="AW50" i="22" s="1"/>
  <c r="AU49" i="22"/>
  <c r="AW49" i="22" s="1"/>
  <c r="AU48" i="22"/>
  <c r="AW48" i="22" s="1"/>
  <c r="AU47" i="22"/>
  <c r="AW47" i="22" s="1"/>
  <c r="AU46" i="22"/>
  <c r="AW46" i="22" s="1"/>
  <c r="AU45" i="22"/>
  <c r="AW45" i="22" s="1"/>
  <c r="AU44" i="22"/>
  <c r="AW44" i="22" s="1"/>
  <c r="AU43" i="22"/>
  <c r="AW43" i="22" s="1"/>
  <c r="AU42" i="22"/>
  <c r="AW42" i="22" s="1"/>
  <c r="AU41" i="22"/>
  <c r="AW41" i="22" s="1"/>
  <c r="AU40" i="22"/>
  <c r="AW40" i="22" s="1"/>
  <c r="AU39" i="22"/>
  <c r="AW39" i="22" s="1"/>
  <c r="AU38" i="22"/>
  <c r="AW38" i="22" s="1"/>
  <c r="AU37" i="22"/>
  <c r="AW37" i="22" s="1"/>
  <c r="AU36" i="22"/>
  <c r="AW36" i="22" s="1"/>
  <c r="AU35" i="22"/>
  <c r="AW35" i="22" s="1"/>
  <c r="AU34" i="22"/>
  <c r="AW34" i="22" s="1"/>
  <c r="AU33" i="22"/>
  <c r="AW33" i="22" s="1"/>
  <c r="AU32" i="22"/>
  <c r="AW32" i="22" s="1"/>
  <c r="AU31" i="22"/>
  <c r="AW31" i="22" s="1"/>
  <c r="AU30" i="22"/>
  <c r="AW30" i="22" s="1"/>
  <c r="AU29" i="22"/>
  <c r="AW29" i="22" s="1"/>
  <c r="AU28" i="22"/>
  <c r="AW28" i="22" s="1"/>
  <c r="AU27" i="22"/>
  <c r="AW27" i="22" s="1"/>
  <c r="AU26" i="22"/>
  <c r="AW26" i="22" s="1"/>
  <c r="AU25" i="22"/>
  <c r="AW25" i="22" s="1"/>
  <c r="AU24" i="22"/>
  <c r="AW24" i="22" s="1"/>
  <c r="AU23" i="22"/>
  <c r="AW23" i="22" s="1"/>
  <c r="AU22" i="22"/>
  <c r="AW22" i="22" s="1"/>
  <c r="AU21" i="22"/>
  <c r="AW21" i="22" s="1"/>
  <c r="AU20" i="22"/>
  <c r="AW20" i="22" s="1"/>
  <c r="AU19" i="22"/>
  <c r="AW19" i="22" s="1"/>
  <c r="AU18" i="22"/>
  <c r="AW18" i="22" s="1"/>
  <c r="AU17" i="22"/>
  <c r="AW17" i="22" s="1"/>
  <c r="AU16" i="22"/>
  <c r="AW16" i="22" s="1"/>
  <c r="AU15" i="22"/>
  <c r="AW15" i="22" s="1"/>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AU14" i="22"/>
  <c r="AW14" i="22" s="1"/>
  <c r="AT11" i="22"/>
  <c r="AT12" i="22" s="1"/>
  <c r="AT13" i="22" s="1"/>
  <c r="AS11" i="22"/>
  <c r="AS12" i="22" s="1"/>
  <c r="AS13" i="22" s="1"/>
  <c r="AR11" i="22"/>
  <c r="AR12" i="22" s="1"/>
  <c r="AR13" i="22" s="1"/>
  <c r="AU9" i="22"/>
  <c r="X2" i="22"/>
  <c r="AO12" i="22" s="1"/>
  <c r="AO13" i="22" s="1"/>
  <c r="H45" i="21"/>
  <c r="H44" i="21"/>
  <c r="C44" i="21"/>
  <c r="P40" i="21"/>
  <c r="C50" i="21" s="1"/>
  <c r="L40" i="21"/>
  <c r="C45" i="21" s="1"/>
  <c r="M45" i="21" s="1"/>
  <c r="H50" i="21" s="1"/>
  <c r="J40" i="21"/>
  <c r="G39" i="21"/>
  <c r="E39" i="21"/>
  <c r="G38" i="21"/>
  <c r="E38" i="21"/>
  <c r="G37" i="21"/>
  <c r="E37" i="21"/>
  <c r="G36" i="21"/>
  <c r="E36" i="21"/>
  <c r="AU31" i="21"/>
  <c r="AW31" i="21" s="1"/>
  <c r="AU30" i="21"/>
  <c r="AW30" i="21" s="1"/>
  <c r="AU29" i="21"/>
  <c r="AW29" i="21" s="1"/>
  <c r="AU28" i="21"/>
  <c r="AW28" i="21" s="1"/>
  <c r="AU27" i="21"/>
  <c r="AW27" i="21" s="1"/>
  <c r="AU26" i="21"/>
  <c r="AW26" i="21" s="1"/>
  <c r="AW25" i="21"/>
  <c r="AU25" i="21"/>
  <c r="AU24" i="21"/>
  <c r="AW24" i="21" s="1"/>
  <c r="AU23" i="21"/>
  <c r="AW23" i="21" s="1"/>
  <c r="AU22" i="21"/>
  <c r="AW22" i="21" s="1"/>
  <c r="AU21" i="21"/>
  <c r="AW21" i="21" s="1"/>
  <c r="AU20" i="21"/>
  <c r="AW20" i="21" s="1"/>
  <c r="AU19" i="21"/>
  <c r="AW19" i="21" s="1"/>
  <c r="AU18" i="21"/>
  <c r="AW18" i="21" s="1"/>
  <c r="AU17" i="21"/>
  <c r="AW17" i="21" s="1"/>
  <c r="AU16" i="21"/>
  <c r="AW16" i="21" s="1"/>
  <c r="AW15" i="21"/>
  <c r="AU15" i="21"/>
  <c r="B15" i="21"/>
  <c r="B16" i="21" s="1"/>
  <c r="B17" i="21" s="1"/>
  <c r="B18" i="21" s="1"/>
  <c r="B19" i="21" s="1"/>
  <c r="B20" i="21" s="1"/>
  <c r="B21" i="21" s="1"/>
  <c r="B22" i="21" s="1"/>
  <c r="B23" i="21" s="1"/>
  <c r="B24" i="21" s="1"/>
  <c r="B25" i="21" s="1"/>
  <c r="B26" i="21" s="1"/>
  <c r="B27" i="21" s="1"/>
  <c r="B28" i="21" s="1"/>
  <c r="B29" i="21" s="1"/>
  <c r="B30" i="21" s="1"/>
  <c r="B31" i="21" s="1"/>
  <c r="AU14" i="21"/>
  <c r="AW14" i="21" s="1"/>
  <c r="AT11" i="21"/>
  <c r="AT12" i="21" s="1"/>
  <c r="AT13" i="21" s="1"/>
  <c r="AS11" i="21"/>
  <c r="AS12" i="21" s="1"/>
  <c r="AS13" i="21" s="1"/>
  <c r="AR11" i="21"/>
  <c r="AR12" i="21" s="1"/>
  <c r="AR13" i="21" s="1"/>
  <c r="AU9" i="21"/>
  <c r="X2" i="21"/>
  <c r="AO12" i="21" s="1"/>
  <c r="AO13" i="21" s="1"/>
  <c r="H45" i="20"/>
  <c r="H44" i="20"/>
  <c r="C44" i="20"/>
  <c r="P40" i="20"/>
  <c r="C50" i="20" s="1"/>
  <c r="L40" i="20"/>
  <c r="C45" i="20" s="1"/>
  <c r="J40" i="20"/>
  <c r="G39" i="20"/>
  <c r="E39" i="20"/>
  <c r="G37" i="20"/>
  <c r="E37" i="20"/>
  <c r="AU31" i="20"/>
  <c r="AW31" i="20" s="1"/>
  <c r="AU30" i="20"/>
  <c r="AW30" i="20" s="1"/>
  <c r="AW29" i="20"/>
  <c r="AU29" i="20"/>
  <c r="AU28" i="20"/>
  <c r="AW28" i="20" s="1"/>
  <c r="AU27" i="20"/>
  <c r="AW27" i="20" s="1"/>
  <c r="AU26" i="20"/>
  <c r="AW26" i="20" s="1"/>
  <c r="AU25" i="20"/>
  <c r="AW25" i="20" s="1"/>
  <c r="AU24" i="20"/>
  <c r="AW24" i="20" s="1"/>
  <c r="AU23" i="20"/>
  <c r="AW23" i="20" s="1"/>
  <c r="AU22" i="20"/>
  <c r="AW22" i="20" s="1"/>
  <c r="AU21" i="20"/>
  <c r="AW21" i="20" s="1"/>
  <c r="AU20" i="20"/>
  <c r="AW20" i="20" s="1"/>
  <c r="AU19" i="20"/>
  <c r="AW19" i="20" s="1"/>
  <c r="AU18" i="20"/>
  <c r="E38" i="20" s="1"/>
  <c r="AU17" i="20"/>
  <c r="AW17" i="20" s="1"/>
  <c r="AU16" i="20"/>
  <c r="AW16" i="20" s="1"/>
  <c r="AU15" i="20"/>
  <c r="E36" i="20" s="1"/>
  <c r="B15" i="20"/>
  <c r="B16" i="20" s="1"/>
  <c r="B17" i="20" s="1"/>
  <c r="B18" i="20" s="1"/>
  <c r="B19" i="20" s="1"/>
  <c r="B20" i="20" s="1"/>
  <c r="B21" i="20" s="1"/>
  <c r="B22" i="20" s="1"/>
  <c r="B23" i="20" s="1"/>
  <c r="B24" i="20" s="1"/>
  <c r="B25" i="20" s="1"/>
  <c r="B26" i="20" s="1"/>
  <c r="B27" i="20" s="1"/>
  <c r="B28" i="20" s="1"/>
  <c r="B29" i="20" s="1"/>
  <c r="B30" i="20" s="1"/>
  <c r="B31" i="20" s="1"/>
  <c r="AU14" i="20"/>
  <c r="AW14" i="20" s="1"/>
  <c r="AS12" i="20"/>
  <c r="AS13" i="20" s="1"/>
  <c r="AR12" i="20"/>
  <c r="AR13" i="20" s="1"/>
  <c r="AN12" i="20"/>
  <c r="AN13" i="20" s="1"/>
  <c r="AF12" i="20"/>
  <c r="AF13" i="20" s="1"/>
  <c r="AT11" i="20"/>
  <c r="AT12" i="20" s="1"/>
  <c r="AT13" i="20" s="1"/>
  <c r="AS11" i="20"/>
  <c r="AR11" i="20"/>
  <c r="AQ11" i="20"/>
  <c r="AM11" i="20"/>
  <c r="AI11" i="20"/>
  <c r="AA11" i="20"/>
  <c r="AU9" i="20"/>
  <c r="X2" i="20"/>
  <c r="AQ12" i="20" s="1"/>
  <c r="AQ13" i="20" s="1"/>
  <c r="P12" i="20" l="1"/>
  <c r="P13" i="20" s="1"/>
  <c r="E40" i="20"/>
  <c r="T12" i="20"/>
  <c r="T13" i="20" s="1"/>
  <c r="S11" i="20"/>
  <c r="X12" i="20"/>
  <c r="X13" i="20" s="1"/>
  <c r="M45" i="20"/>
  <c r="H50" i="20" s="1"/>
  <c r="M50" i="20" s="1"/>
  <c r="W11" i="20"/>
  <c r="AB12" i="20"/>
  <c r="AB13" i="20" s="1"/>
  <c r="E40" i="21"/>
  <c r="AE11" i="20"/>
  <c r="AJ12" i="20"/>
  <c r="AJ13" i="20" s="1"/>
  <c r="G40" i="21"/>
  <c r="M132" i="22"/>
  <c r="G122" i="22"/>
  <c r="Q11" i="2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Q11" i="22"/>
  <c r="U11" i="22"/>
  <c r="Y11" i="22"/>
  <c r="AC11" i="22"/>
  <c r="AG11" i="22"/>
  <c r="AK11" i="22"/>
  <c r="AO11" i="22"/>
  <c r="R12" i="22"/>
  <c r="R13" i="22" s="1"/>
  <c r="V12" i="22"/>
  <c r="V13" i="22" s="1"/>
  <c r="Z12" i="22"/>
  <c r="Z13" i="22" s="1"/>
  <c r="AD12" i="22"/>
  <c r="AD13" i="22" s="1"/>
  <c r="AH12" i="22"/>
  <c r="AH13" i="22" s="1"/>
  <c r="AL12" i="22"/>
  <c r="AL13" i="22" s="1"/>
  <c r="AP12" i="22"/>
  <c r="AP13" i="22" s="1"/>
  <c r="AZ7" i="22"/>
  <c r="R11" i="22"/>
  <c r="V11" i="22"/>
  <c r="Z11" i="22"/>
  <c r="AD11" i="22"/>
  <c r="AH11" i="22"/>
  <c r="AL11" i="22"/>
  <c r="AP11" i="22"/>
  <c r="S12" i="22"/>
  <c r="S13" i="22" s="1"/>
  <c r="W12" i="22"/>
  <c r="W13" i="22" s="1"/>
  <c r="AA12" i="22"/>
  <c r="AA13" i="22" s="1"/>
  <c r="AE12" i="22"/>
  <c r="AE13" i="22" s="1"/>
  <c r="AI12" i="22"/>
  <c r="AI13" i="22" s="1"/>
  <c r="AM12" i="22"/>
  <c r="AM13" i="22" s="1"/>
  <c r="AQ12" i="22"/>
  <c r="AQ13" i="22" s="1"/>
  <c r="S11" i="22"/>
  <c r="W11" i="22"/>
  <c r="AA11" i="22"/>
  <c r="AE11" i="22"/>
  <c r="AI11" i="22"/>
  <c r="AM11" i="22"/>
  <c r="AQ11" i="22"/>
  <c r="P12" i="22"/>
  <c r="P13" i="22" s="1"/>
  <c r="T12" i="22"/>
  <c r="T13" i="22" s="1"/>
  <c r="X12" i="22"/>
  <c r="X13" i="22" s="1"/>
  <c r="AB12" i="22"/>
  <c r="AB13" i="22" s="1"/>
  <c r="AF12" i="22"/>
  <c r="AF13" i="22" s="1"/>
  <c r="AJ12" i="22"/>
  <c r="AJ13" i="22" s="1"/>
  <c r="AN12" i="22"/>
  <c r="AN13" i="22" s="1"/>
  <c r="P11" i="22"/>
  <c r="T11" i="22"/>
  <c r="X11" i="22"/>
  <c r="AB11" i="22"/>
  <c r="AF11" i="22"/>
  <c r="AJ11" i="22"/>
  <c r="AN11" i="22"/>
  <c r="Q12" i="22"/>
  <c r="Q13" i="22" s="1"/>
  <c r="U12" i="22"/>
  <c r="U13" i="22" s="1"/>
  <c r="Y12" i="22"/>
  <c r="Y13" i="22" s="1"/>
  <c r="AC12" i="22"/>
  <c r="AC13" i="22" s="1"/>
  <c r="AG12" i="22"/>
  <c r="AG13" i="22" s="1"/>
  <c r="AK12" i="22"/>
  <c r="AK13" i="22"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M315" i="1" l="1"/>
  <c r="I321" i="1" s="1"/>
  <c r="N84" i="1"/>
  <c r="L84" i="1"/>
  <c r="J84" i="1"/>
  <c r="H84" i="1"/>
  <c r="F84" i="1"/>
  <c r="D84" i="1"/>
  <c r="D55" i="1" l="1"/>
  <c r="D58" i="1" s="1"/>
  <c r="F55" i="1"/>
  <c r="F58" i="1" s="1"/>
  <c r="H55" i="1"/>
  <c r="H58" i="1" s="1"/>
  <c r="J55" i="1"/>
  <c r="J58" i="1" s="1"/>
  <c r="L55" i="1"/>
  <c r="L58" i="1" s="1"/>
  <c r="N55" i="1"/>
  <c r="N58" i="1" s="1"/>
</calcChain>
</file>

<file path=xl/sharedStrings.xml><?xml version="1.0" encoding="utf-8"?>
<sst xmlns="http://schemas.openxmlformats.org/spreadsheetml/2006/main" count="1223" uniqueCount="836">
  <si>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</si>
  <si>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</si>
  <si>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</si>
  <si>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</si>
  <si>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</si>
  <si>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</si>
  <si>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</si>
  <si>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</si>
  <si>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</si>
  <si>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</si>
  <si>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</si>
  <si>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</si>
  <si>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</si>
  <si>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</si>
  <si>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</si>
  <si>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</si>
  <si>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</si>
  <si>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</si>
  <si>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</si>
  <si>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</si>
  <si>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</si>
  <si>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</si>
  <si>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</si>
  <si>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</si>
  <si>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</si>
  <si>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</si>
  <si>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</si>
  <si>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</si>
  <si>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</si>
  <si>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</si>
  <si>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</si>
  <si>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</si>
  <si>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</si>
  <si>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</si>
  <si>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</si>
  <si>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</si>
  <si>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</si>
  <si>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</si>
  <si>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</si>
  <si>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</si>
  <si>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</si>
  <si>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</si>
  <si>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</si>
  <si>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</si>
  <si>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</si>
  <si>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</si>
  <si>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</si>
  <si>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</si>
  <si>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</si>
  <si>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</si>
  <si>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</si>
  <si>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</si>
  <si>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</si>
  <si>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</si>
  <si>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</si>
  <si>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</si>
  <si>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</si>
  <si>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</si>
  <si>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</si>
  <si>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</si>
  <si>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</si>
  <si>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Ⅲ　介護報酬の算定について</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</si>
  <si>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</si>
  <si>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</si>
  <si>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</si>
  <si>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</si>
  <si>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</si>
  <si>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</si>
  <si>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</si>
  <si>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</si>
  <si>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</si>
  <si>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</si>
  <si>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</si>
  <si>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</si>
  <si>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３　減算</t>
  </si>
  <si>
    <t>（２）　特定事業所集中減算</t>
  </si>
  <si>
    <t>以上で終了です。お疲れさまでした。</t>
    <rPh sb="0" eb="2">
      <t>イジョウ</t>
    </rPh>
    <rPh sb="3" eb="5">
      <t>シュウリョウ</t>
    </rPh>
    <rPh sb="9" eb="10">
      <t>ツカ</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</si>
  <si>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</si>
  <si>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</si>
  <si>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</si>
  <si>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</si>
  <si>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</si>
  <si>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</si>
  <si>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</si>
  <si>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</si>
  <si>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</si>
  <si>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</si>
  <si>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</si>
  <si>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</si>
  <si>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</si>
  <si>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</si>
  <si>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</si>
  <si>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</si>
  <si>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</si>
  <si>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</si>
  <si>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</si>
  <si>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</si>
  <si>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</si>
  <si>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</si>
  <si>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</si>
  <si>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・以下の点検項目について、○×で記載してください（対象となる事例がない場合は、斜線を引いてください）。
・点検した結果×がついたところは基準等の違反となります。速やかに改善を行ってください。</t>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</si>
  <si>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</si>
  <si>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</si>
  <si>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</si>
  <si>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</si>
  <si>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</si>
  <si>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</si>
  <si>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</si>
  <si>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</si>
  <si>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</si>
  <si>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</si>
  <si>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</si>
  <si>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</si>
  <si>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</si>
  <si>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</si>
  <si>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</si>
  <si>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</si>
  <si>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</si>
  <si>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</si>
  <si>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</si>
  <si>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</si>
  <si>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</si>
  <si>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</si>
  <si>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</si>
  <si>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</si>
  <si>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</si>
  <si>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</si>
  <si>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</si>
  <si>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</si>
  <si>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</si>
  <si>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</si>
  <si>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</si>
  <si>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要介護認定の更新の申請が、遅くとも当該利用者が受けている要介護認定の有効期間の満了日の３０日前には行われるよう、必要な援助を行っている。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</si>
  <si>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</si>
  <si>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</si>
  <si>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</si>
  <si>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</si>
  <si>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</si>
  <si>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　居宅サービス計画は全表（１～３表及び６、７表）を作成している。</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</si>
  <si>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</si>
  <si>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</si>
  <si>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</si>
  <si>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</si>
  <si>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</si>
  <si>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</si>
  <si>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</si>
  <si>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</si>
  <si>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</si>
  <si>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</si>
  <si>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</si>
  <si>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</si>
  <si>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</si>
  <si>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</si>
  <si>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</si>
  <si>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</si>
  <si>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</si>
  <si>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</si>
  <si>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</si>
  <si>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</si>
  <si>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利用者に対するサービスの提供により事故が発生した場合には速やかに市町村、利用者の家族等に連絡を行うとともに、必要な措置を講じている。</t>
    <phoneticPr fontId="4"/>
  </si>
  <si>
    <t>　事故の状況及び事故に際して採った処置について記録している。</t>
    <phoneticPr fontId="4"/>
  </si>
  <si>
    <t>　利用者に対するサービスの提供により賠償すべき事故が発生した場合には、損害賠償を速やかに行っている。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</si>
  <si>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</si>
  <si>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</si>
  <si>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</si>
  <si>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</si>
  <si>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</si>
  <si>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</si>
  <si>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</si>
  <si>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</si>
  <si>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</si>
  <si>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介護給付費の受領の日から５年間保存している。</t>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</si>
  <si>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</si>
  <si>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</si>
  <si>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</si>
  <si>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</si>
  <si>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</si>
  <si>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</si>
  <si>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</si>
  <si>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</si>
  <si>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</si>
  <si>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</si>
  <si>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</si>
  <si>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</si>
  <si>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</si>
  <si>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</si>
  <si>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</si>
  <si>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</si>
  <si>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</si>
  <si>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</si>
  <si>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</si>
  <si>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</si>
  <si>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</si>
  <si>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</si>
  <si>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</si>
  <si>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</si>
  <si>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</si>
  <si>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</si>
  <si>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</si>
  <si>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</si>
  <si>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</si>
  <si>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問２</t>
    <phoneticPr fontId="4"/>
  </si>
  <si>
    <t>問１</t>
    <phoneticPr fontId="4"/>
  </si>
  <si>
    <t>●</t>
    <phoneticPr fontId="4"/>
  </si>
  <si>
    <t>勤務形態
（該当するものに☑）</t>
    <phoneticPr fontId="4"/>
  </si>
  <si>
    <t>介護支援専門員証
の有効期間満了日</t>
    <rPh sb="7" eb="8">
      <t>ショウ</t>
    </rPh>
    <phoneticPr fontId="4"/>
  </si>
  <si>
    <t>　
※加算の算定要件を満たさずに加算を算定していた場合、過誤調整が必要となります。
　　（保険者に相談の上、過誤調整手続きを行ってください）。
　</t>
    <rPh sb="58" eb="60">
      <t>テツヅ</t>
    </rPh>
    <phoneticPr fontId="4"/>
  </si>
  <si>
    <t>Ａ ： 常勤専従　　　 　  　Ｂ ： 常勤兼務</t>
    <phoneticPr fontId="4"/>
  </si>
  <si>
    <t>＜確認方法の一例＞
　　・医療機関への確認（受診時の同行等）
　　・認定調査時の主治医意見書
　※医師の指示を確認した上で位置付けていることが文書でわかるようにしてください。</t>
    <phoneticPr fontId="4"/>
  </si>
  <si>
    <t xml:space="preserve">※「新規」： 
</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</si>
  <si>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</si>
  <si>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</si>
  <si>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</si>
  <si>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(居　宅　介　護　支　援)</t>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</si>
  <si>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</si>
  <si>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</si>
  <si>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</si>
  <si>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問２</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</si>
  <si>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</si>
  <si>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</si>
  <si>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</si>
  <si>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</si>
  <si>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</si>
  <si>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</si>
  <si>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</si>
  <si>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</si>
  <si>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</si>
  <si>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</si>
  <si>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</si>
  <si>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</si>
  <si>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</si>
  <si>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</si>
  <si>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</si>
  <si>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</si>
  <si>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</si>
  <si>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</si>
  <si>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</si>
  <si>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</si>
  <si>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</si>
  <si>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</si>
  <si>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</si>
  <si>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</si>
  <si>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</si>
  <si>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</si>
  <si>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</si>
  <si>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</si>
  <si>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</si>
  <si>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</si>
  <si>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</si>
  <si>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</si>
  <si>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</si>
  <si>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</si>
  <si>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4"/>
  </si>
  <si>
    <t>区　　分</t>
    <rPh sb="0" eb="1">
      <t>ク</t>
    </rPh>
    <rPh sb="3" eb="4">
      <t>ブン</t>
    </rPh>
    <phoneticPr fontId="4"/>
  </si>
  <si>
    <t>１　新規　　　　２　継続　　　　３　廃止</t>
    <rPh sb="2" eb="4">
      <t>シンキ</t>
    </rPh>
    <rPh sb="10" eb="12">
      <t>ケイゾク</t>
    </rPh>
    <rPh sb="18" eb="20">
      <t>ハイシ</t>
    </rPh>
    <phoneticPr fontId="4"/>
  </si>
  <si>
    <t>①主任介護支援専門員氏名</t>
    <rPh sb="1" eb="3">
      <t>シュニン</t>
    </rPh>
    <rPh sb="3" eb="5">
      <t>カイゴ</t>
    </rPh>
    <rPh sb="5" eb="7">
      <t>シエン</t>
    </rPh>
    <rPh sb="7" eb="9">
      <t>センモン</t>
    </rPh>
    <rPh sb="9" eb="10">
      <t>イン</t>
    </rPh>
    <rPh sb="10" eb="12">
      <t>シメイ</t>
    </rPh>
    <phoneticPr fontId="4"/>
  </si>
  <si>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</si>
  <si>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②主任介護支援専門員氏名</t>
    <rPh sb="1" eb="3">
      <t>シュニン</t>
    </rPh>
    <rPh sb="3" eb="5">
      <t>カイゴ</t>
    </rPh>
    <rPh sb="5" eb="7">
      <t>シエン</t>
    </rPh>
    <rPh sb="7" eb="9">
      <t>センモン</t>
    </rPh>
    <rPh sb="9" eb="10">
      <t>イン</t>
    </rPh>
    <rPh sb="10" eb="12">
      <t>シメイ</t>
    </rPh>
    <phoneticPr fontId="4"/>
  </si>
  <si>
    <t>　←　加算Ⅰの場合のみ２名必要</t>
    <rPh sb="3" eb="5">
      <t>カサン</t>
    </rPh>
    <rPh sb="7" eb="9">
      <t>バアイ</t>
    </rPh>
    <rPh sb="12" eb="13">
      <t>メイ</t>
    </rPh>
    <rPh sb="13" eb="15">
      <t>ヒツヨウ</t>
    </rPh>
    <phoneticPr fontId="4"/>
  </si>
  <si>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</si>
  <si>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　　　加算Ⅱ・Ⅲの場合、２人目は記入不要</t>
    <rPh sb="3" eb="5">
      <t>カサン</t>
    </rPh>
    <rPh sb="9" eb="11">
      <t>バアイ</t>
    </rPh>
    <rPh sb="13" eb="14">
      <t>ニン</t>
    </rPh>
    <rPh sb="14" eb="15">
      <t>メ</t>
    </rPh>
    <rPh sb="16" eb="18">
      <t>キニュウ</t>
    </rPh>
    <rPh sb="18" eb="20">
      <t>フヨウ</t>
    </rPh>
    <phoneticPr fontId="4"/>
  </si>
  <si>
    <t>介護支援
専門員数</t>
    <rPh sb="0" eb="2">
      <t>カイゴ</t>
    </rPh>
    <rPh sb="2" eb="4">
      <t>シエン</t>
    </rPh>
    <rPh sb="5" eb="8">
      <t>センモンイン</t>
    </rPh>
    <rPh sb="8" eb="9">
      <t>スウ</t>
    </rPh>
    <phoneticPr fontId="4"/>
  </si>
  <si>
    <t>人</t>
    <rPh sb="0" eb="1">
      <t>ニン</t>
    </rPh>
    <phoneticPr fontId="4"/>
  </si>
  <si>
    <t>内　訳</t>
    <rPh sb="0" eb="1">
      <t>ウチ</t>
    </rPh>
    <rPh sb="2" eb="3">
      <t>ヤク</t>
    </rPh>
    <phoneticPr fontId="4"/>
  </si>
  <si>
    <t>常　勤</t>
    <rPh sb="0" eb="1">
      <t>ツネ</t>
    </rPh>
    <rPh sb="2" eb="3">
      <t>ツトム</t>
    </rPh>
    <phoneticPr fontId="4"/>
  </si>
  <si>
    <t xml:space="preserve"> 専従</t>
    <rPh sb="1" eb="3">
      <t>センジュウ</t>
    </rPh>
    <phoneticPr fontId="4"/>
  </si>
  <si>
    <t>非常勤</t>
    <rPh sb="0" eb="3">
      <t>ヒジョウキン</t>
    </rPh>
    <phoneticPr fontId="4"/>
  </si>
  <si>
    <t xml:space="preserve"> 兼務</t>
    <rPh sb="1" eb="3">
      <t>ケンム</t>
    </rPh>
    <phoneticPr fontId="4"/>
  </si>
  <si>
    <t>※主任介護支援専門員を含めない。</t>
    <rPh sb="1" eb="3">
      <t>シュニン</t>
    </rPh>
    <rPh sb="3" eb="5">
      <t>カイゴ</t>
    </rPh>
    <rPh sb="5" eb="7">
      <t>シエン</t>
    </rPh>
    <rPh sb="7" eb="9">
      <t>センモン</t>
    </rPh>
    <rPh sb="9" eb="10">
      <t>イン</t>
    </rPh>
    <rPh sb="11" eb="12">
      <t>フク</t>
    </rPh>
    <phoneticPr fontId="4"/>
  </si>
  <si>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4"/>
  </si>
  <si>
    <t>３　イ（３）関係</t>
    <phoneticPr fontId="4"/>
  </si>
  <si>
    <t>　利用者に関する情報又はサービス提供に当たっての留意事項に係る伝達等を目的とした会議をおおむね週１回以上開催している。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7" eb="48">
      <t>シュウ</t>
    </rPh>
    <rPh sb="49" eb="52">
      <t>カイイジョウ</t>
    </rPh>
    <rPh sb="52" eb="54">
      <t>カイサイ</t>
    </rPh>
    <phoneticPr fontId="4"/>
  </si>
  <si>
    <t>有 　　　・　　　 無</t>
    <rPh sb="0" eb="1">
      <t>ユウ</t>
    </rPh>
    <rPh sb="10" eb="11">
      <t>ム</t>
    </rPh>
    <phoneticPr fontId="4"/>
  </si>
  <si>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4"/>
  </si>
  <si>
    <t>※主任介護支援専門員を含めない。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</si>
  <si>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4"/>
  </si>
  <si>
    <t>４　イ(４)関係</t>
    <rPh sb="6" eb="8">
      <t>カンケイ</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</si>
  <si>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</si>
  <si>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4"/>
  </si>
  <si>
    <t>５　利用者の状況（報告月の状況）</t>
    <rPh sb="2" eb="5">
      <t>リヨウシャ</t>
    </rPh>
    <rPh sb="6" eb="8">
      <t>ジョウキョウ</t>
    </rPh>
    <rPh sb="9" eb="11">
      <t>ホウコク</t>
    </rPh>
    <rPh sb="11" eb="12">
      <t>ツキ</t>
    </rPh>
    <rPh sb="13" eb="15">
      <t>ジョウキョウ</t>
    </rPh>
    <phoneticPr fontId="4"/>
  </si>
  <si>
    <t>（１）要介護３～５の割合　イ（５）関係</t>
    <rPh sb="17" eb="19">
      <t>カンケイ</t>
    </rPh>
    <phoneticPr fontId="4"/>
  </si>
  <si>
    <t>【加算Ⅰ】</t>
    <rPh sb="1" eb="3">
      <t>カサン</t>
    </rPh>
    <phoneticPr fontId="4"/>
  </si>
  <si>
    <t>利用者数
(合計）</t>
    <rPh sb="0" eb="2">
      <t>リヨウ</t>
    </rPh>
    <rPh sb="2" eb="3">
      <t>シャ</t>
    </rPh>
    <rPh sb="3" eb="4">
      <t>スウ</t>
    </rPh>
    <rPh sb="6" eb="8">
      <t>ゴウケイ</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</si>
  <si>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</si>
  <si>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</si>
  <si>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</si>
  <si>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</si>
  <si>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</si>
  <si>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要介護３～５の割合</t>
    <rPh sb="0" eb="3">
      <t>ヨウカイゴ</t>
    </rPh>
    <rPh sb="7" eb="9">
      <t>ワリアイ</t>
    </rPh>
    <phoneticPr fontId="4"/>
  </si>
  <si>
    <t>（２）介護支援専門員１人あたりの利用者数　イ（10）関係</t>
    <rPh sb="3" eb="5">
      <t>カイゴ</t>
    </rPh>
    <rPh sb="5" eb="7">
      <t>シエン</t>
    </rPh>
    <rPh sb="7" eb="10">
      <t>センモンイン</t>
    </rPh>
    <rPh sb="26" eb="28">
      <t>カンケイ</t>
    </rPh>
    <phoneticPr fontId="4"/>
  </si>
  <si>
    <t>利用者数(A)</t>
    <rPh sb="0" eb="3">
      <t>リヨウシャ</t>
    </rPh>
    <rPh sb="3" eb="4">
      <t>スウ</t>
    </rPh>
    <phoneticPr fontId="4"/>
  </si>
  <si>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4"/>
  </si>
  <si>
    <t>１人あたり
利用者数
(A)÷(B)</t>
    <rPh sb="1" eb="2">
      <t>ニン</t>
    </rPh>
    <rPh sb="6" eb="9">
      <t>リヨウシャ</t>
    </rPh>
    <rPh sb="9" eb="10">
      <t>スウ</t>
    </rPh>
    <phoneticPr fontId="4"/>
  </si>
  <si>
    <t>６　イ(６)関係</t>
    <rPh sb="6" eb="8">
      <t>カンケイ</t>
    </rPh>
    <phoneticPr fontId="4"/>
  </si>
  <si>
    <t>　介護支援専門員に対し、計画的に研修を実施している。</t>
    <rPh sb="1" eb="3">
      <t>カイゴ</t>
    </rPh>
    <rPh sb="3" eb="5">
      <t>シエン</t>
    </rPh>
    <rPh sb="5" eb="7">
      <t>センモン</t>
    </rPh>
    <rPh sb="7" eb="8">
      <t>イン</t>
    </rPh>
    <rPh sb="9" eb="10">
      <t>タイ</t>
    </rPh>
    <rPh sb="12" eb="15">
      <t>ケイカクテキ</t>
    </rPh>
    <rPh sb="16" eb="18">
      <t>ケンシュウ</t>
    </rPh>
    <rPh sb="19" eb="21">
      <t>ジッシ</t>
    </rPh>
    <phoneticPr fontId="4"/>
  </si>
  <si>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4"/>
  </si>
  <si>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4"/>
  </si>
  <si>
    <t>有　　　・　　　無</t>
    <rPh sb="0" eb="1">
      <t>ユウ</t>
    </rPh>
    <rPh sb="8" eb="9">
      <t>ム</t>
    </rPh>
    <phoneticPr fontId="4"/>
  </si>
  <si>
    <t>開始件数　：　　　　　　　　　　件</t>
    <rPh sb="0" eb="2">
      <t>カイシ</t>
    </rPh>
    <rPh sb="2" eb="4">
      <t>ケンスウ</t>
    </rPh>
    <rPh sb="16" eb="17">
      <t>ケン</t>
    </rPh>
    <phoneticPr fontId="4"/>
  </si>
  <si>
    <t>具体的な体制　：　　　　　　　 　　</t>
    <rPh sb="0" eb="3">
      <t>グタイテキ</t>
    </rPh>
    <rPh sb="4" eb="6">
      <t>タイセイ</t>
    </rPh>
    <phoneticPr fontId="4"/>
  </si>
  <si>
    <t>参加年月日：</t>
    <rPh sb="0" eb="2">
      <t>サンカ</t>
    </rPh>
    <rPh sb="2" eb="5">
      <t>ネンガッピ</t>
    </rPh>
    <phoneticPr fontId="4"/>
  </si>
  <si>
    <t>８　減算の適用について　イ(９)関係</t>
    <rPh sb="2" eb="4">
      <t>ゲンザン</t>
    </rPh>
    <rPh sb="5" eb="7">
      <t>テキヨウ</t>
    </rPh>
    <rPh sb="16" eb="18">
      <t>カンケイ</t>
    </rPh>
    <phoneticPr fontId="4"/>
  </si>
  <si>
    <t>（１）運営基準減算が適用されている。</t>
    <rPh sb="3" eb="5">
      <t>ウンエイ</t>
    </rPh>
    <rPh sb="5" eb="7">
      <t>キジュン</t>
    </rPh>
    <rPh sb="7" eb="9">
      <t>ゲンサン</t>
    </rPh>
    <rPh sb="10" eb="12">
      <t>テキヨウ</t>
    </rPh>
    <phoneticPr fontId="4"/>
  </si>
  <si>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4"/>
  </si>
  <si>
    <t xml:space="preserve"> </t>
    <phoneticPr fontId="4"/>
  </si>
  <si>
    <t>（２） 地域包括支援センターから支援困難な利用者の紹介があった場合には、引き受けられる体制を整えている。</t>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</si>
  <si>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</si>
  <si>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</si>
  <si>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</si>
  <si>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</si>
  <si>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</si>
  <si>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</si>
  <si>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</si>
  <si>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</si>
  <si>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)人</t>
    <phoneticPr fontId="11"/>
  </si>
  <si>
    <t>(         )人</t>
    <rPh sb="11" eb="12">
      <t>ジン</t>
    </rPh>
    <phoneticPr fontId="11"/>
  </si>
  <si>
    <t>(         )人</t>
    <phoneticPr fontId="11"/>
  </si>
  <si>
    <t>―</t>
    <phoneticPr fontId="11"/>
  </si>
  <si>
    <t>％</t>
    <phoneticPr fontId="4"/>
  </si>
  <si>
    <t>９　実習の受入れについて　イ（11）関係</t>
    <rPh sb="2" eb="4">
      <t>ジッシュウ</t>
    </rPh>
    <rPh sb="5" eb="7">
      <t>ウケイ</t>
    </rPh>
    <rPh sb="18" eb="20">
      <t>カンケイ</t>
    </rPh>
    <phoneticPr fontId="4"/>
  </si>
  <si>
    <t>※「有」の場合には、事例検討会、研修会等の実施計画及び実施状況を示した書面を添付すること。</t>
    <rPh sb="2" eb="3">
      <t>アリ</t>
    </rPh>
    <rPh sb="5" eb="7">
      <t>バアイ</t>
    </rPh>
    <rPh sb="10" eb="12">
      <t>ジレイ</t>
    </rPh>
    <rPh sb="12" eb="14">
      <t>ケントウ</t>
    </rPh>
    <rPh sb="14" eb="15">
      <t>カイ</t>
    </rPh>
    <rPh sb="16" eb="18">
      <t>ケンシュウ</t>
    </rPh>
    <rPh sb="18" eb="19">
      <t>カイ</t>
    </rPh>
    <rPh sb="19" eb="20">
      <t>トウ</t>
    </rPh>
    <rPh sb="21" eb="23">
      <t>ジッシ</t>
    </rPh>
    <rPh sb="23" eb="25">
      <t>ケイカク</t>
    </rPh>
    <rPh sb="25" eb="26">
      <t>オヨ</t>
    </rPh>
    <rPh sb="27" eb="29">
      <t>ジッシ</t>
    </rPh>
    <rPh sb="29" eb="31">
      <t>ジョウキョウ</t>
    </rPh>
    <rPh sb="32" eb="33">
      <t>シメ</t>
    </rPh>
    <rPh sb="35" eb="37">
      <t>ショメン</t>
    </rPh>
    <rPh sb="38" eb="40">
      <t>テンプ</t>
    </rPh>
    <phoneticPr fontId="4"/>
  </si>
  <si>
    <t>１０　他法人が運営する事業所と共同研修会等の実施について　イ（12）関係</t>
    <rPh sb="3" eb="4">
      <t>ホカ</t>
    </rPh>
    <rPh sb="4" eb="6">
      <t>ホウジン</t>
    </rPh>
    <rPh sb="7" eb="9">
      <t>ウンエイ</t>
    </rPh>
    <rPh sb="11" eb="13">
      <t>ジギョウ</t>
    </rPh>
    <rPh sb="13" eb="14">
      <t>ショ</t>
    </rPh>
    <rPh sb="15" eb="17">
      <t>キョウドウ</t>
    </rPh>
    <rPh sb="17" eb="19">
      <t>ケンシュウ</t>
    </rPh>
    <rPh sb="19" eb="20">
      <t>カイ</t>
    </rPh>
    <rPh sb="20" eb="21">
      <t>トウ</t>
    </rPh>
    <rPh sb="22" eb="24">
      <t>ジッシ</t>
    </rPh>
    <rPh sb="34" eb="36">
      <t>カンケイ</t>
    </rPh>
    <phoneticPr fontId="11"/>
  </si>
  <si>
    <t>※　地域包括支援センターから支援困難な利用者として紹介を受けた利用者の人数については、 上段には含めず、下段の（　　）に入力すること。</t>
    <rPh sb="44" eb="46">
      <t>ジョウダン</t>
    </rPh>
    <rPh sb="48" eb="49">
      <t>フク</t>
    </rPh>
    <rPh sb="52" eb="54">
      <t>カダン</t>
    </rPh>
    <rPh sb="60" eb="62">
      <t>ニュウリョク</t>
    </rPh>
    <phoneticPr fontId="11"/>
  </si>
  <si>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4"/>
  </si>
  <si>
    <t>　介護支援専門員実務研修の科目「ケアマネジメントの基礎技術に関する実習」に協力又は協力体制を確保している。</t>
    <rPh sb="1" eb="3">
      <t>カイゴ</t>
    </rPh>
    <rPh sb="3" eb="5">
      <t>シエン</t>
    </rPh>
    <rPh sb="5" eb="8">
      <t>センモンイン</t>
    </rPh>
    <rPh sb="8" eb="10">
      <t>ジツム</t>
    </rPh>
    <rPh sb="10" eb="12">
      <t>ケンシュウ</t>
    </rPh>
    <rPh sb="13" eb="15">
      <t>カモク</t>
    </rPh>
    <rPh sb="25" eb="27">
      <t>キソ</t>
    </rPh>
    <rPh sb="27" eb="29">
      <t>ギジュツ</t>
    </rPh>
    <rPh sb="30" eb="31">
      <t>カン</t>
    </rPh>
    <rPh sb="33" eb="35">
      <t>ジッシュウ</t>
    </rPh>
    <rPh sb="37" eb="39">
      <t>キョウリョク</t>
    </rPh>
    <rPh sb="39" eb="40">
      <t>マタ</t>
    </rPh>
    <rPh sb="41" eb="43">
      <t>キョウリョク</t>
    </rPh>
    <rPh sb="43" eb="45">
      <t>タイセイ</t>
    </rPh>
    <rPh sb="46" eb="48">
      <t>カクホ</t>
    </rPh>
    <phoneticPr fontId="4"/>
  </si>
  <si>
    <t>　他の法人が運営する指定居宅介護支援事業所と共同で事例検討会、研修会等を実施している。</t>
    <rPh sb="1" eb="2">
      <t>ホカ</t>
    </rPh>
    <rPh sb="3" eb="5">
      <t>ホウジン</t>
    </rPh>
    <rPh sb="6" eb="8">
      <t>ウンエイ</t>
    </rPh>
    <rPh sb="10" eb="12">
      <t>シテイ</t>
    </rPh>
    <rPh sb="12" eb="13">
      <t>キョ</t>
    </rPh>
    <rPh sb="13" eb="14">
      <t>タク</t>
    </rPh>
    <rPh sb="14" eb="16">
      <t>カイゴ</t>
    </rPh>
    <rPh sb="16" eb="18">
      <t>シエン</t>
    </rPh>
    <rPh sb="18" eb="20">
      <t>ジギョウ</t>
    </rPh>
    <rPh sb="20" eb="21">
      <t>ショ</t>
    </rPh>
    <rPh sb="22" eb="24">
      <t>キョウドウ</t>
    </rPh>
    <rPh sb="25" eb="27">
      <t>ジレイ</t>
    </rPh>
    <rPh sb="27" eb="29">
      <t>ケントウ</t>
    </rPh>
    <rPh sb="29" eb="30">
      <t>カイ</t>
    </rPh>
    <rPh sb="31" eb="33">
      <t>ケンシュウ</t>
    </rPh>
    <rPh sb="33" eb="34">
      <t>カイ</t>
    </rPh>
    <rPh sb="34" eb="35">
      <t>トウ</t>
    </rPh>
    <rPh sb="36" eb="38">
      <t>ジッシ</t>
    </rPh>
    <phoneticPr fontId="11"/>
  </si>
  <si>
    <t>居宅介護支援における特定事業所加算に係る基準の遵守状況に関するチェック表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5" eb="36">
      <t>ヒョウ</t>
    </rPh>
    <phoneticPr fontId="4"/>
  </si>
  <si>
    <t>※利用者数（A)は、介護予防支援に係る利用者数を含めない。</t>
    <rPh sb="1" eb="4">
      <t>リヨウシャ</t>
    </rPh>
    <rPh sb="4" eb="5">
      <t>スウ</t>
    </rPh>
    <rPh sb="17" eb="18">
      <t>カカ</t>
    </rPh>
    <rPh sb="19" eb="22">
      <t>リヨウシャ</t>
    </rPh>
    <rPh sb="24" eb="25">
      <t>フク</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</si>
  <si>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</si>
  <si>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</si>
  <si>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</si>
  <si>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</si>
  <si>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</si>
  <si>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</si>
  <si>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</si>
  <si>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</si>
  <si>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（３） (地域包括支援センター等が開催する事例検討会等がある場合）当該事例検討会等に参加した。</t>
    <phoneticPr fontId="4"/>
  </si>
  <si>
    <t>１　主任介護支援専門員の状況　イ（１）・ロ（２）関係　</t>
    <rPh sb="2" eb="4">
      <t>シュニン</t>
    </rPh>
    <rPh sb="4" eb="6">
      <t>カイゴ</t>
    </rPh>
    <rPh sb="6" eb="8">
      <t>シエン</t>
    </rPh>
    <rPh sb="8" eb="11">
      <t>センモンイン</t>
    </rPh>
    <rPh sb="12" eb="14">
      <t>ジョウキョウ</t>
    </rPh>
    <rPh sb="24" eb="26">
      <t>カンケイ</t>
    </rPh>
    <phoneticPr fontId="4"/>
  </si>
  <si>
    <t>　　平成・令和　　　　年　　　　月　　　　日</t>
    <rPh sb="2" eb="4">
      <t>ヘイセイ</t>
    </rPh>
    <rPh sb="5" eb="6">
      <t>レイ</t>
    </rPh>
    <rPh sb="6" eb="7">
      <t>ワ</t>
    </rPh>
    <rPh sb="11" eb="12">
      <t>ネン</t>
    </rPh>
    <rPh sb="16" eb="17">
      <t>ガツ</t>
    </rPh>
    <rPh sb="21" eb="22">
      <t>ニチ</t>
    </rPh>
    <phoneticPr fontId="4"/>
  </si>
  <si>
    <r>
      <t>２　介護支援専門員の状況　イ(２)</t>
    </r>
    <r>
      <rPr>
        <sz val="11"/>
        <rFont val="ＭＳ Ｐゴシック"/>
        <family val="3"/>
        <charset val="128"/>
      </rPr>
      <t>・</t>
    </r>
    <r>
      <rPr>
        <sz val="11"/>
        <rFont val="ＭＳ Ｐゴシック"/>
        <family val="3"/>
        <charset val="128"/>
      </rPr>
      <t>ハ（３）関係</t>
    </r>
    <rPh sb="2" eb="4">
      <t>カイゴ</t>
    </rPh>
    <rPh sb="4" eb="6">
      <t>シエン</t>
    </rPh>
    <rPh sb="6" eb="9">
      <t>センモンイン</t>
    </rPh>
    <rPh sb="10" eb="12">
      <t>ジョウキョウ</t>
    </rPh>
    <rPh sb="22" eb="24">
      <t>カンケイ</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</si>
  <si>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</si>
  <si>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</si>
  <si>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</si>
  <si>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（１１）　緊急時等居宅カンファレンス加算　　　　　　　　　　　　　　　　　　　　　</t>
    <rPh sb="5" eb="8">
      <t>キンキュウジ</t>
    </rPh>
    <rPh sb="8" eb="9">
      <t>トウ</t>
    </rPh>
    <rPh sb="9" eb="11">
      <t>キョタク</t>
    </rPh>
    <rPh sb="18" eb="20">
      <t>カサン</t>
    </rPh>
    <phoneticPr fontId="4"/>
  </si>
  <si>
    <t>令和　　　年</t>
    <rPh sb="0" eb="2">
      <t>レイワ</t>
    </rPh>
    <phoneticPr fontId="4"/>
  </si>
  <si>
    <t>令和　　　　年</t>
    <rPh sb="0" eb="2">
      <t>レイワ</t>
    </rPh>
    <phoneticPr fontId="4"/>
  </si>
  <si>
    <t>令和　　年</t>
    <rPh sb="0" eb="1">
      <t>レイ</t>
    </rPh>
    <rPh sb="1" eb="2">
      <t>ワ</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</si>
  <si>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</si>
  <si>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</si>
  <si>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</si>
  <si>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</si>
  <si>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</si>
  <si>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</si>
  <si>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</si>
  <si>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</si>
  <si>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</si>
  <si>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</si>
  <si>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</si>
  <si>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</si>
  <si>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</si>
  <si>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</si>
  <si>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</si>
  <si>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</si>
  <si>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</si>
  <si>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</si>
  <si>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</si>
  <si>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</si>
  <si>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</si>
  <si>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</si>
  <si>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</si>
  <si>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</si>
  <si>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</si>
  <si>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</si>
  <si>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</si>
  <si>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</si>
  <si>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</si>
  <si>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</si>
  <si>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</si>
  <si>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</si>
  <si>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</si>
  <si>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</si>
  <si>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</si>
  <si>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</si>
  <si>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</si>
  <si>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</si>
  <si>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</si>
  <si>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</si>
  <si>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</si>
  <si>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</si>
  <si>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</si>
  <si>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</si>
  <si>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</si>
  <si>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</si>
  <si>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</si>
  <si>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</si>
  <si>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</si>
  <si>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</si>
  <si>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</si>
  <si>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</si>
  <si>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</si>
  <si>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</si>
  <si>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　介護支援専門員（主任介護支援専門員を除く）を常勤換算方法で１名以上配置している。</t>
    <rPh sb="23" eb="25">
      <t>ジョウキン</t>
    </rPh>
    <rPh sb="25" eb="27">
      <t>カンサン</t>
    </rPh>
    <rPh sb="27" eb="29">
      <t>ホウホウ</t>
    </rPh>
    <phoneticPr fontId="4"/>
  </si>
  <si>
    <t>　　居宅介護支援費（Ⅰ）は、上記の方法で取扱件数を算出し、次表に基づき算定している。　</t>
    <rPh sb="14" eb="16">
      <t>ジョウキ</t>
    </rPh>
    <rPh sb="29" eb="30">
      <t>ジ</t>
    </rPh>
    <phoneticPr fontId="4"/>
  </si>
  <si>
    <t>【加算Ⅰ・Ⅱ・Ⅲ・Ａ】</t>
    <rPh sb="1" eb="3">
      <t>カサン</t>
    </rPh>
    <phoneticPr fontId="4"/>
  </si>
  <si>
    <t>　【加算Ⅰ・Ⅱ・Ⅲ・Ａ】</t>
    <phoneticPr fontId="11"/>
  </si>
  <si>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</si>
  <si>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7"/>
  </si>
  <si>
    <t>居宅介護支援</t>
    <rPh sb="0" eb="2">
      <t>キョタク</t>
    </rPh>
    <rPh sb="2" eb="4">
      <t>カイゴ</t>
    </rPh>
    <rPh sb="4" eb="6">
      <t>シエン</t>
    </rPh>
    <phoneticPr fontId="17"/>
  </si>
  <si>
    <t>令和</t>
    <rPh sb="0" eb="2">
      <t>レイワ</t>
    </rPh>
    <phoneticPr fontId="17"/>
  </si>
  <si>
    <t>年</t>
    <rPh sb="0" eb="1">
      <t>ネン</t>
    </rPh>
    <phoneticPr fontId="17"/>
  </si>
  <si>
    <t>月</t>
    <rPh sb="0" eb="1">
      <t>ゲツ</t>
    </rPh>
    <phoneticPr fontId="17"/>
  </si>
  <si>
    <t>事業所名</t>
    <rPh sb="0" eb="3">
      <t>ジギョウショ</t>
    </rPh>
    <rPh sb="3" eb="4">
      <t>メイ</t>
    </rPh>
    <phoneticPr fontId="17"/>
  </si>
  <si>
    <t>日</t>
    <rPh sb="0" eb="1">
      <t>ニチ</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</si>
  <si>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</si>
  <si>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17"/>
  </si>
  <si>
    <t>時間/月</t>
    <rPh sb="0" eb="2">
      <t>ジカン</t>
    </rPh>
    <rPh sb="3" eb="4">
      <t>ツキ</t>
    </rPh>
    <phoneticPr fontId="17"/>
  </si>
  <si>
    <t>当月の日数</t>
    <rPh sb="0" eb="2">
      <t>トウゲツ</t>
    </rPh>
    <rPh sb="3" eb="5">
      <t>ニッスウ</t>
    </rPh>
    <phoneticPr fontId="17"/>
  </si>
  <si>
    <t>人</t>
    <rPh sb="0" eb="1">
      <t>ニン</t>
    </rPh>
    <phoneticPr fontId="17"/>
  </si>
  <si>
    <t>No</t>
    <phoneticPr fontId="17"/>
  </si>
  <si>
    <t>1週目</t>
    <rPh sb="1" eb="2">
      <t>シュウ</t>
    </rPh>
    <rPh sb="2" eb="3">
      <t>メ</t>
    </rPh>
    <phoneticPr fontId="17"/>
  </si>
  <si>
    <t>2週目</t>
    <rPh sb="1" eb="2">
      <t>シュウ</t>
    </rPh>
    <rPh sb="2" eb="3">
      <t>メ</t>
    </rPh>
    <phoneticPr fontId="17"/>
  </si>
  <si>
    <t>3週目</t>
    <rPh sb="1" eb="2">
      <t>シュウ</t>
    </rPh>
    <rPh sb="2" eb="3">
      <t>メ</t>
    </rPh>
    <phoneticPr fontId="17"/>
  </si>
  <si>
    <t>4週目</t>
    <rPh sb="1" eb="2">
      <t>シュウ</t>
    </rPh>
    <rPh sb="2" eb="3">
      <t>メ</t>
    </rPh>
    <phoneticPr fontId="17"/>
  </si>
  <si>
    <t>5週目</t>
    <rPh sb="1" eb="2">
      <t>シュウ</t>
    </rPh>
    <rPh sb="2" eb="3">
      <t>メ</t>
    </rPh>
    <phoneticPr fontId="17"/>
  </si>
  <si>
    <t>管理者</t>
    <rPh sb="0" eb="3">
      <t>カンリシャ</t>
    </rPh>
    <phoneticPr fontId="17"/>
  </si>
  <si>
    <t>主任介護支援専門員</t>
    <rPh sb="0" eb="2">
      <t>シュニン</t>
    </rPh>
    <rPh sb="2" eb="4">
      <t>カイゴ</t>
    </rPh>
    <rPh sb="4" eb="6">
      <t>シエン</t>
    </rPh>
    <rPh sb="6" eb="9">
      <t>センモンイン</t>
    </rPh>
    <phoneticPr fontId="17"/>
  </si>
  <si>
    <t>厚労　太郎</t>
    <rPh sb="0" eb="2">
      <t>コウロウ</t>
    </rPh>
    <rPh sb="3" eb="5">
      <t>タロウ</t>
    </rPh>
    <phoneticPr fontId="17"/>
  </si>
  <si>
    <t>介護支援専門員</t>
    <rPh sb="0" eb="2">
      <t>カイゴ</t>
    </rPh>
    <rPh sb="2" eb="4">
      <t>シエン</t>
    </rPh>
    <rPh sb="4" eb="7">
      <t>センモンイン</t>
    </rPh>
    <phoneticPr fontId="17"/>
  </si>
  <si>
    <t>A</t>
  </si>
  <si>
    <t>○○　B子</t>
    <rPh sb="4" eb="5">
      <t>コ</t>
    </rPh>
    <phoneticPr fontId="17"/>
  </si>
  <si>
    <t>C</t>
  </si>
  <si>
    <t>○○　C子</t>
    <rPh sb="4" eb="5">
      <t>コ</t>
    </rPh>
    <phoneticPr fontId="17"/>
  </si>
  <si>
    <t>勤務形態</t>
    <rPh sb="0" eb="2">
      <t>キンム</t>
    </rPh>
    <rPh sb="2" eb="4">
      <t>ケイタイ</t>
    </rPh>
    <phoneticPr fontId="17"/>
  </si>
  <si>
    <t>勤務時間数合計</t>
    <rPh sb="0" eb="2">
      <t>キンム</t>
    </rPh>
    <rPh sb="2" eb="5">
      <t>ジカンスウ</t>
    </rPh>
    <rPh sb="5" eb="7">
      <t>ゴウケイ</t>
    </rPh>
    <phoneticPr fontId="17"/>
  </si>
  <si>
    <t>常勤換算の対象時間数</t>
    <rPh sb="0" eb="2">
      <t>ジョウキン</t>
    </rPh>
    <rPh sb="2" eb="4">
      <t>カンサン</t>
    </rPh>
    <rPh sb="5" eb="7">
      <t>タイショウ</t>
    </rPh>
    <rPh sb="7" eb="9">
      <t>ジカン</t>
    </rPh>
    <rPh sb="9" eb="10">
      <t>スウ</t>
    </rPh>
    <phoneticPr fontId="17"/>
  </si>
  <si>
    <t>常勤換算方法対象外の</t>
    <rPh sb="0" eb="2">
      <t>ジョウキン</t>
    </rPh>
    <rPh sb="2" eb="4">
      <t>カンサン</t>
    </rPh>
    <rPh sb="4" eb="6">
      <t>ホウホウ</t>
    </rPh>
    <rPh sb="6" eb="9">
      <t>タイショウガイ</t>
    </rPh>
    <phoneticPr fontId="17"/>
  </si>
  <si>
    <t>当月合計</t>
    <rPh sb="0" eb="2">
      <t>トウゲツ</t>
    </rPh>
    <rPh sb="2" eb="4">
      <t>ゴウケイ</t>
    </rPh>
    <phoneticPr fontId="17"/>
  </si>
  <si>
    <t>週平均</t>
    <rPh sb="0" eb="3">
      <t>シュウヘイキン</t>
    </rPh>
    <phoneticPr fontId="17"/>
  </si>
  <si>
    <t>常勤の従業者の人数</t>
    <rPh sb="0" eb="2">
      <t>ジョウキン</t>
    </rPh>
    <rPh sb="3" eb="6">
      <t>ジュウギョウシャ</t>
    </rPh>
    <rPh sb="7" eb="9">
      <t>ニンズウ</t>
    </rPh>
    <phoneticPr fontId="17"/>
  </si>
  <si>
    <t>合計</t>
    <rPh sb="0" eb="2">
      <t>ゴウケイ</t>
    </rPh>
    <phoneticPr fontId="17"/>
  </si>
  <si>
    <t>■ 常勤換算方法による人数</t>
    <rPh sb="2" eb="4">
      <t>ジョウキン</t>
    </rPh>
    <rPh sb="4" eb="6">
      <t>カンサン</t>
    </rPh>
    <rPh sb="6" eb="8">
      <t>ホウホウ</t>
    </rPh>
    <rPh sb="11" eb="13">
      <t>ニンズウ</t>
    </rPh>
    <phoneticPr fontId="17"/>
  </si>
  <si>
    <t>（勤務形態の記号）</t>
    <rPh sb="1" eb="3">
      <t>キンム</t>
    </rPh>
    <rPh sb="3" eb="5">
      <t>ケイタイ</t>
    </rPh>
    <rPh sb="6" eb="8">
      <t>キゴウ</t>
    </rPh>
    <phoneticPr fontId="17"/>
  </si>
  <si>
    <t>常勤換算の</t>
    <rPh sb="0" eb="2">
      <t>ジョウキン</t>
    </rPh>
    <rPh sb="2" eb="4">
      <t>カンサン</t>
    </rPh>
    <phoneticPr fontId="17"/>
  </si>
  <si>
    <t>常勤の従業者が</t>
    <rPh sb="0" eb="2">
      <t>ジョウキン</t>
    </rPh>
    <rPh sb="3" eb="6">
      <t>ジュウギョウシャ</t>
    </rPh>
    <phoneticPr fontId="17"/>
  </si>
  <si>
    <t>記号</t>
    <rPh sb="0" eb="2">
      <t>キゴウ</t>
    </rPh>
    <phoneticPr fontId="17"/>
  </si>
  <si>
    <t>区分</t>
    <rPh sb="0" eb="2">
      <t>クブン</t>
    </rPh>
    <phoneticPr fontId="17"/>
  </si>
  <si>
    <t>常勤換算後の人数</t>
    <rPh sb="0" eb="2">
      <t>ジョウキン</t>
    </rPh>
    <rPh sb="2" eb="4">
      <t>カンサン</t>
    </rPh>
    <rPh sb="4" eb="5">
      <t>ゴ</t>
    </rPh>
    <rPh sb="6" eb="8">
      <t>ニンズウ</t>
    </rPh>
    <phoneticPr fontId="17"/>
  </si>
  <si>
    <t>常勤で専従</t>
    <rPh sb="0" eb="2">
      <t>ジョウキン</t>
    </rPh>
    <rPh sb="3" eb="5">
      <t>センジュウ</t>
    </rPh>
    <phoneticPr fontId="17"/>
  </si>
  <si>
    <t>常勤で兼務</t>
    <rPh sb="0" eb="2">
      <t>ジョウキン</t>
    </rPh>
    <rPh sb="3" eb="5">
      <t>ケンム</t>
    </rPh>
    <phoneticPr fontId="17"/>
  </si>
  <si>
    <t>（小数点第2位以下切り捨て）</t>
    <rPh sb="1" eb="4">
      <t>ショウスウテン</t>
    </rPh>
    <rPh sb="4" eb="5">
      <t>ダイ</t>
    </rPh>
    <rPh sb="6" eb="7">
      <t>イ</t>
    </rPh>
    <rPh sb="7" eb="9">
      <t>イカ</t>
    </rPh>
    <rPh sb="9" eb="10">
      <t>キ</t>
    </rPh>
    <rPh sb="11" eb="12">
      <t>ス</t>
    </rPh>
    <phoneticPr fontId="17"/>
  </si>
  <si>
    <t>非常勤で専従</t>
    <rPh sb="0" eb="3">
      <t>ヒジョウキン</t>
    </rPh>
    <rPh sb="4" eb="6">
      <t>センジュウ</t>
    </rPh>
    <phoneticPr fontId="17"/>
  </si>
  <si>
    <t>非常勤で兼務</t>
    <rPh sb="0" eb="3">
      <t>ヒジョウキン</t>
    </rPh>
    <rPh sb="4" eb="6">
      <t>ケンム</t>
    </rPh>
    <phoneticPr fontId="17"/>
  </si>
  <si>
    <t>常勤の従業者の人数</t>
  </si>
  <si>
    <t>常勤換算方法による人数</t>
    <rPh sb="0" eb="2">
      <t>ジョウキン</t>
    </rPh>
    <rPh sb="2" eb="4">
      <t>カンサン</t>
    </rPh>
    <rPh sb="4" eb="6">
      <t>ホウホウ</t>
    </rPh>
    <rPh sb="9" eb="11">
      <t>ニンズウ</t>
    </rPh>
    <phoneticPr fontId="17"/>
  </si>
  <si>
    <t>≪提出不要≫</t>
    <rPh sb="1" eb="3">
      <t>テイシュツ</t>
    </rPh>
    <rPh sb="3" eb="5">
      <t>フヨウ</t>
    </rPh>
    <phoneticPr fontId="17"/>
  </si>
  <si>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</si>
  <si>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7"/>
  </si>
  <si>
    <t>・・・プルダウンから選択して入力する必要がある箇所です。</t>
    <rPh sb="10" eb="12">
      <t>センタク</t>
    </rPh>
    <rPh sb="14" eb="16">
      <t>ニュウリョク</t>
    </rPh>
    <rPh sb="18" eb="20">
      <t>ヒツヨウ</t>
    </rPh>
    <rPh sb="23" eb="25">
      <t>カショ</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</si>
  <si>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</si>
  <si>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</si>
  <si>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xml:space="preserve"> 　　 記入の順序は、職種ごとにまとめてください。</t>
    <rPh sb="4" eb="6">
      <t>キニュウ</t>
    </rPh>
    <rPh sb="7" eb="9">
      <t>ジュンジョ</t>
    </rPh>
    <rPh sb="11" eb="13">
      <t>ショクシュ</t>
    </rPh>
    <phoneticPr fontId="17"/>
  </si>
  <si>
    <t>職種名</t>
    <rPh sb="0" eb="2">
      <t>ショクシュ</t>
    </rPh>
    <rPh sb="2" eb="3">
      <t>メイ</t>
    </rPh>
    <phoneticPr fontId="17"/>
  </si>
  <si>
    <t>介護予防支援担当職員</t>
    <rPh sb="0" eb="2">
      <t>カイゴ</t>
    </rPh>
    <rPh sb="2" eb="4">
      <t>ヨボウ</t>
    </rPh>
    <rPh sb="4" eb="6">
      <t>シエン</t>
    </rPh>
    <rPh sb="6" eb="8">
      <t>タントウ</t>
    </rPh>
    <rPh sb="8" eb="10">
      <t>ショクイン</t>
    </rPh>
    <phoneticPr fontId="1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</si>
  <si>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</si>
  <si>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</si>
  <si>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</si>
  <si>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</si>
  <si>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</si>
  <si>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</si>
  <si>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１．サービス種別</t>
    <rPh sb="6" eb="8">
      <t>シュベツ</t>
    </rPh>
    <phoneticPr fontId="17"/>
  </si>
  <si>
    <t>サービス種別名</t>
    <rPh sb="4" eb="6">
      <t>シュベツ</t>
    </rPh>
    <rPh sb="6" eb="7">
      <t>メイ</t>
    </rPh>
    <phoneticPr fontId="17"/>
  </si>
  <si>
    <t>介護予防支援</t>
    <rPh sb="0" eb="2">
      <t>カイゴ</t>
    </rPh>
    <rPh sb="2" eb="4">
      <t>ヨボウ</t>
    </rPh>
    <rPh sb="4" eb="6">
      <t>シエン</t>
    </rPh>
    <phoneticPr fontId="17"/>
  </si>
  <si>
    <t>２．職種名・資格名称</t>
    <rPh sb="2" eb="4">
      <t>ショクシュ</t>
    </rPh>
    <rPh sb="4" eb="5">
      <t>メイ</t>
    </rPh>
    <rPh sb="6" eb="8">
      <t>シカク</t>
    </rPh>
    <rPh sb="8" eb="10">
      <t>メイショウ</t>
    </rPh>
    <phoneticPr fontId="17"/>
  </si>
  <si>
    <t>資格</t>
    <rPh sb="0" eb="2">
      <t>シカク</t>
    </rPh>
    <phoneticPr fontId="17"/>
  </si>
  <si>
    <t>保健師</t>
    <rPh sb="0" eb="3">
      <t>ホケンシ</t>
    </rPh>
    <phoneticPr fontId="17"/>
  </si>
  <si>
    <t>社会福祉士</t>
    <rPh sb="0" eb="2">
      <t>シャカイ</t>
    </rPh>
    <rPh sb="2" eb="5">
      <t>フクシシ</t>
    </rPh>
    <phoneticPr fontId="17"/>
  </si>
  <si>
    <t>経験ある看護師</t>
    <rPh sb="0" eb="2">
      <t>ケイケン</t>
    </rPh>
    <rPh sb="4" eb="7">
      <t>カンゴシ</t>
    </rPh>
    <phoneticPr fontId="17"/>
  </si>
  <si>
    <t>社会福祉主事（3年以上従事）</t>
    <rPh sb="0" eb="2">
      <t>シャカイ</t>
    </rPh>
    <rPh sb="2" eb="4">
      <t>フクシ</t>
    </rPh>
    <rPh sb="4" eb="6">
      <t>シュジ</t>
    </rPh>
    <rPh sb="8" eb="9">
      <t>ネン</t>
    </rPh>
    <rPh sb="9" eb="11">
      <t>イジョウ</t>
    </rPh>
    <rPh sb="11" eb="13">
      <t>ジュウジ</t>
    </rPh>
    <phoneticPr fontId="17"/>
  </si>
  <si>
    <t>【自治体の皆様へ】</t>
    <rPh sb="1" eb="4">
      <t>ジチタイ</t>
    </rPh>
    <rPh sb="5" eb="7">
      <t>ミナサマ</t>
    </rPh>
    <phoneticPr fontId="17"/>
  </si>
  <si>
    <t>※ INDIRECT関数使用のため、以下のとおりセルに「名前の定義」をしています。</t>
    <rPh sb="10" eb="12">
      <t>カンスウ</t>
    </rPh>
    <rPh sb="12" eb="14">
      <t>シヨウ</t>
    </rPh>
    <rPh sb="18" eb="20">
      <t>イカ</t>
    </rPh>
    <rPh sb="28" eb="30">
      <t>ナマエ</t>
    </rPh>
    <rPh sb="31" eb="33">
      <t>テイギ</t>
    </rPh>
    <phoneticPr fontId="17"/>
  </si>
  <si>
    <t>　12行目・・・「職種」</t>
    <rPh sb="3" eb="5">
      <t>ギョウメ</t>
    </rPh>
    <rPh sb="9" eb="11">
      <t>ショクシュ</t>
    </rPh>
    <phoneticPr fontId="17"/>
  </si>
  <si>
    <t>　C列・・・「管理者」</t>
    <rPh sb="2" eb="3">
      <t>レツ</t>
    </rPh>
    <rPh sb="7" eb="10">
      <t>カンリシャ</t>
    </rPh>
    <phoneticPr fontId="17"/>
  </si>
  <si>
    <t>　D列・・・「介護支援専門員」</t>
    <rPh sb="2" eb="3">
      <t>レツ</t>
    </rPh>
    <rPh sb="7" eb="9">
      <t>カイゴ</t>
    </rPh>
    <rPh sb="9" eb="11">
      <t>シエン</t>
    </rPh>
    <rPh sb="11" eb="14">
      <t>センモンイン</t>
    </rPh>
    <phoneticPr fontId="17"/>
  </si>
  <si>
    <t>　E列・・・「介護予防支援担当職員」</t>
    <rPh sb="2" eb="3">
      <t>レツ</t>
    </rPh>
    <rPh sb="7" eb="9">
      <t>カイゴ</t>
    </rPh>
    <rPh sb="9" eb="11">
      <t>ヨボウ</t>
    </rPh>
    <rPh sb="11" eb="13">
      <t>シエン</t>
    </rPh>
    <rPh sb="13" eb="15">
      <t>タントウ</t>
    </rPh>
    <rPh sb="15" eb="17">
      <t>ショクイン</t>
    </rPh>
    <phoneticPr fontId="1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</si>
  <si>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7"/>
  </si>
  <si>
    <t>　行が足りない場合は、適宜追加してください。</t>
    <rPh sb="1" eb="2">
      <t>ギョウ</t>
    </rPh>
    <rPh sb="3" eb="4">
      <t>タ</t>
    </rPh>
    <rPh sb="7" eb="9">
      <t>バアイ</t>
    </rPh>
    <rPh sb="11" eb="13">
      <t>テキギ</t>
    </rPh>
    <rPh sb="13" eb="15">
      <t>ツイカ</t>
    </rPh>
    <phoneticPr fontId="1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</si>
  <si>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</si>
  <si>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7"/>
  </si>
  <si>
    <t>　・「数式」タブ　⇒　「名前の定義」を選択</t>
    <rPh sb="3" eb="5">
      <t>スウシキ</t>
    </rPh>
    <rPh sb="12" eb="14">
      <t>ナマエ</t>
    </rPh>
    <rPh sb="15" eb="17">
      <t>テイギ</t>
    </rPh>
    <rPh sb="19" eb="21">
      <t>センタク</t>
    </rPh>
    <phoneticPr fontId="17"/>
  </si>
  <si>
    <t>　・「名前」に職種名を入力</t>
    <rPh sb="3" eb="5">
      <t>ナマエ</t>
    </rPh>
    <rPh sb="7" eb="9">
      <t>ショクシュ</t>
    </rPh>
    <rPh sb="9" eb="10">
      <t>メイ</t>
    </rPh>
    <rPh sb="11" eb="13">
      <t>ニュウリョク</t>
    </rPh>
    <phoneticPr fontId="1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</si>
  <si>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</si>
  <si>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7"/>
  </si>
  <si>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</si>
  <si>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</si>
  <si>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</si>
  <si>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</si>
  <si>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</si>
  <si>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（３）　高齢者虐待防止措置未実施減算</t>
    <rPh sb="4" eb="7">
      <t>コウレイシャ</t>
    </rPh>
    <rPh sb="7" eb="9">
      <t>ギャクタイ</t>
    </rPh>
    <rPh sb="9" eb="11">
      <t>ボウシ</t>
    </rPh>
    <rPh sb="11" eb="13">
      <t>ソチ</t>
    </rPh>
    <rPh sb="13" eb="16">
      <t>ミジッシ</t>
    </rPh>
    <rPh sb="16" eb="18">
      <t>ゲンサン</t>
    </rPh>
    <phoneticPr fontId="4"/>
  </si>
  <si>
    <t>問３</t>
    <phoneticPr fontId="4"/>
  </si>
  <si>
    <t>　高齢者虐待防止措置を実施するための担当者を設置している。</t>
    <rPh sb="11" eb="13">
      <t>ジッシ</t>
    </rPh>
    <rPh sb="18" eb="21">
      <t>タントウシャ</t>
    </rPh>
    <rPh sb="22" eb="24">
      <t>セッチ</t>
    </rPh>
    <phoneticPr fontId="4"/>
  </si>
  <si>
    <t>（５）　同一建物減算</t>
    <rPh sb="4" eb="6">
      <t>ドウイツ</t>
    </rPh>
    <rPh sb="6" eb="8">
      <t>タテモノ</t>
    </rPh>
    <rPh sb="8" eb="10">
      <t>ゲンサン</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</si>
  <si>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</si>
  <si>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</si>
  <si>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</si>
  <si>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</si>
  <si>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</si>
  <si>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</si>
  <si>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</si>
  <si>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</si>
  <si>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</si>
  <si>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　(1) 「４週」・「暦月」のいずれかを選択してください。</t>
    <rPh sb="7" eb="8">
      <t>シュウ</t>
    </rPh>
    <rPh sb="11" eb="12">
      <t>レキ</t>
    </rPh>
    <rPh sb="12" eb="13">
      <t>ツキ</t>
    </rPh>
    <rPh sb="20" eb="22">
      <t>センタク</t>
    </rPh>
    <phoneticPr fontId="1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</si>
  <si>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7"/>
  </si>
  <si>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</si>
  <si>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7"/>
  </si>
  <si>
    <t>No</t>
    <phoneticPr fontId="1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</si>
  <si>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</si>
  <si>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7"/>
  </si>
  <si>
    <t>B</t>
    <phoneticPr fontId="17"/>
  </si>
  <si>
    <t>C</t>
    <phoneticPr fontId="17"/>
  </si>
  <si>
    <t>D</t>
    <phoneticPr fontId="1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</si>
  <si>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</si>
  <si>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</si>
  <si>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(8) 従業者の氏名を記入してください。</t>
    <rPh sb="5" eb="8">
      <t>ジュウギョウシャ</t>
    </rPh>
    <rPh sb="9" eb="11">
      <t>シメイ</t>
    </rPh>
    <rPh sb="12" eb="14">
      <t>キニュウ</t>
    </rPh>
    <phoneticPr fontId="1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</si>
  <si>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</si>
  <si>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 指定基準の確認に際しては、４週分の入力で差し支えありません。</t>
    <phoneticPr fontId="17"/>
  </si>
  <si>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</si>
  <si>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</si>
  <si>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</si>
  <si>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</si>
  <si>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</si>
  <si>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7"/>
  </si>
  <si>
    <t>　　　　○ 常勤換算方法とは、非常勤の従業者について「事業所の従業者の勤務延時間数を当該事業所において常勤の従業者が勤務すべき時間数で除することにより、</t>
    <phoneticPr fontId="17"/>
  </si>
  <si>
    <t>　　　　　常勤の従業者の員数に換算する方法」であるため、常勤の従業者については常勤換算方法によらず、実人数で計算する。</t>
    <phoneticPr fontId="1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</si>
  <si>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7"/>
  </si>
  <si>
    <t>　　　　　手入力すること。</t>
    <phoneticPr fontId="1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</si>
  <si>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</si>
  <si>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</si>
  <si>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7"/>
  </si>
  <si>
    <t>（標準様式1）</t>
    <rPh sb="1" eb="3">
      <t>ヒョウジュン</t>
    </rPh>
    <rPh sb="3" eb="5">
      <t>ヨウシキ</t>
    </rPh>
    <phoneticPr fontId="4"/>
  </si>
  <si>
    <t>従業者の勤務の体制及び勤務形態一覧表</t>
    <phoneticPr fontId="17"/>
  </si>
  <si>
    <t>(</t>
    <phoneticPr fontId="17"/>
  </si>
  <si>
    <t>）</t>
    <phoneticPr fontId="17"/>
  </si>
  <si>
    <t>(</t>
    <phoneticPr fontId="17"/>
  </si>
  <si>
    <t>)</t>
    <phoneticPr fontId="17"/>
  </si>
  <si>
    <t>(</t>
    <phoneticPr fontId="17"/>
  </si>
  <si>
    <t>○○○○</t>
    <phoneticPr fontId="17"/>
  </si>
  <si>
    <t>）</t>
    <phoneticPr fontId="17"/>
  </si>
  <si>
    <t>(1)</t>
    <phoneticPr fontId="17"/>
  </si>
  <si>
    <t>４週</t>
  </si>
  <si>
    <t>(2)</t>
    <phoneticPr fontId="17"/>
  </si>
  <si>
    <t>予定</t>
  </si>
  <si>
    <t>(4) 利用者数（新規の場合は推定数）</t>
  </si>
  <si>
    <t>No</t>
    <phoneticPr fontId="17"/>
  </si>
  <si>
    <t>(5) 
職種</t>
    <phoneticPr fontId="4"/>
  </si>
  <si>
    <t>(6)
勤務
形態</t>
    <phoneticPr fontId="4"/>
  </si>
  <si>
    <t>(7)
資格</t>
    <rPh sb="4" eb="6">
      <t>シカク</t>
    </rPh>
    <phoneticPr fontId="17"/>
  </si>
  <si>
    <t>(8) 氏　名</t>
    <phoneticPr fontId="4"/>
  </si>
  <si>
    <t>(9)</t>
    <phoneticPr fontId="17"/>
  </si>
  <si>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</si>
  <si>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</si>
  <si>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7"/>
  </si>
  <si>
    <t>○○　D子</t>
    <rPh sb="4" eb="5">
      <t>コ</t>
    </rPh>
    <phoneticPr fontId="1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</si>
  <si>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7"/>
  </si>
  <si>
    <t>A</t>
    <phoneticPr fontId="17"/>
  </si>
  <si>
    <t>A</t>
    <phoneticPr fontId="17"/>
  </si>
  <si>
    <t>B</t>
    <phoneticPr fontId="17"/>
  </si>
  <si>
    <t>B</t>
    <phoneticPr fontId="17"/>
  </si>
  <si>
    <t>C</t>
    <phoneticPr fontId="17"/>
  </si>
  <si>
    <t>C</t>
    <phoneticPr fontId="17"/>
  </si>
  <si>
    <t>-</t>
    <phoneticPr fontId="17"/>
  </si>
  <si>
    <t>D</t>
    <phoneticPr fontId="17"/>
  </si>
  <si>
    <t>D</t>
    <phoneticPr fontId="17"/>
  </si>
  <si>
    <t>-</t>
    <phoneticPr fontId="17"/>
  </si>
  <si>
    <t>基準：</t>
    <rPh sb="0" eb="2">
      <t>キジュン</t>
    </rPh>
    <phoneticPr fontId="17"/>
  </si>
  <si>
    <t>週</t>
  </si>
  <si>
    <t>÷</t>
    <phoneticPr fontId="17"/>
  </si>
  <si>
    <t>＝</t>
    <phoneticPr fontId="17"/>
  </si>
  <si>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7"/>
  </si>
  <si>
    <t>＋</t>
    <phoneticPr fontId="17"/>
  </si>
  <si>
    <t>＝</t>
    <phoneticPr fontId="17"/>
  </si>
  <si>
    <t>従業者の勤務の体制及び勤務形態一覧表</t>
    <phoneticPr fontId="17"/>
  </si>
  <si>
    <t>）</t>
    <phoneticPr fontId="17"/>
  </si>
  <si>
    <t>(</t>
    <phoneticPr fontId="17"/>
  </si>
  <si>
    <t>)</t>
    <phoneticPr fontId="17"/>
  </si>
  <si>
    <t>(</t>
    <phoneticPr fontId="17"/>
  </si>
  <si>
    <t>(1)</t>
    <phoneticPr fontId="17"/>
  </si>
  <si>
    <t>(2)</t>
    <phoneticPr fontId="17"/>
  </si>
  <si>
    <t>(6)
勤務
形態</t>
    <phoneticPr fontId="4"/>
  </si>
  <si>
    <t>(8) 氏　名</t>
    <phoneticPr fontId="4"/>
  </si>
  <si>
    <t>(9)</t>
    <phoneticPr fontId="17"/>
  </si>
  <si>
    <t>A</t>
    <phoneticPr fontId="17"/>
  </si>
  <si>
    <t>B</t>
    <phoneticPr fontId="17"/>
  </si>
  <si>
    <t>C</t>
    <phoneticPr fontId="17"/>
  </si>
  <si>
    <t>÷</t>
    <phoneticPr fontId="17"/>
  </si>
  <si>
    <t>＝</t>
    <phoneticPr fontId="17"/>
  </si>
  <si>
    <t>＋</t>
    <phoneticPr fontId="17"/>
  </si>
  <si>
    <t>＝</t>
    <phoneticPr fontId="17"/>
  </si>
  <si>
    <t>(</t>
    <phoneticPr fontId="17"/>
  </si>
  <si>
    <t>）</t>
    <phoneticPr fontId="17"/>
  </si>
  <si>
    <t>(</t>
    <phoneticPr fontId="17"/>
  </si>
  <si>
    <t>(</t>
    <phoneticPr fontId="17"/>
  </si>
  <si>
    <t>）</t>
    <phoneticPr fontId="17"/>
  </si>
  <si>
    <t>(2)</t>
    <phoneticPr fontId="17"/>
  </si>
  <si>
    <t>A</t>
    <phoneticPr fontId="17"/>
  </si>
  <si>
    <t>B</t>
    <phoneticPr fontId="17"/>
  </si>
  <si>
    <t>-</t>
    <phoneticPr fontId="17"/>
  </si>
  <si>
    <t>D</t>
    <phoneticPr fontId="17"/>
  </si>
  <si>
    <t>÷</t>
    <phoneticPr fontId="17"/>
  </si>
  <si>
    <t>＋</t>
    <phoneticPr fontId="17"/>
  </si>
  <si>
    <t>＝</t>
    <phoneticPr fontId="17"/>
  </si>
  <si>
    <t>　　加算の算定要件を満たしていない場合、加算の取下げが必要なケースがあります。
　　まずは、市へご相談ください。</t>
    <rPh sb="46" eb="47">
      <t>シ</t>
    </rPh>
    <phoneticPr fontId="4"/>
  </si>
  <si>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4"/>
  </si>
  <si>
    <r>
      <t>　重要事項を事業所のウェブサイトに掲載している。
　</t>
    </r>
    <r>
      <rPr>
        <sz val="10"/>
        <color theme="1"/>
        <rFont val="ＭＳ Ｐゴシック"/>
        <family val="3"/>
        <charset val="128"/>
        <scheme val="minor"/>
      </rPr>
      <t>※ウェブサイトとは、法人のホームページ等又は介護サービス情報公表システムのことをいう。
　※令和７年度より義務化</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rPh sb="72" eb="74">
      <t>レイワ</t>
    </rPh>
    <rPh sb="75" eb="76">
      <t>ネン</t>
    </rPh>
    <rPh sb="76" eb="77">
      <t>ド</t>
    </rPh>
    <rPh sb="79" eb="81">
      <t>ギム</t>
    </rPh>
    <rPh sb="81" eb="82">
      <t>カ</t>
    </rPh>
    <phoneticPr fontId="4"/>
  </si>
  <si>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</si>
  <si>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</si>
  <si>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</si>
  <si>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</si>
  <si>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</si>
  <si>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</si>
  <si>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</si>
  <si>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</si>
  <si>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1" eb="2">
      <t>マエ</t>
    </rPh>
    <rPh sb="3" eb="5">
      <t>ツキカン</t>
    </rPh>
    <rPh sb="6" eb="9">
      <t>ジギョウショ</t>
    </rPh>
    <rPh sb="13" eb="15">
      <t>サクセイ</t>
    </rPh>
    <rPh sb="18" eb="20">
      <t>キョタク</t>
    </rPh>
    <rPh sb="192" eb="194">
      <t>リカイ</t>
    </rPh>
    <rPh sb="195" eb="196">
      <t>エ</t>
    </rPh>
    <rPh sb="199" eb="200">
      <t>ツト</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</si>
  <si>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</si>
  <si>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</si>
  <si>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r>
      <t>点検者（職・氏名）</t>
    </r>
    <r>
      <rPr>
        <b/>
        <sz val="10"/>
        <color theme="1"/>
        <rFont val="ＭＳ Ｐゴシック"/>
        <family val="3"/>
        <charset val="128"/>
      </rPr>
      <t>　※原則として管理者が行ってください。</t>
    </r>
    <r>
      <rPr>
        <b/>
        <sz val="11"/>
        <color theme="1"/>
        <rFont val="ＭＳ Ｐゴシック"/>
        <family val="3"/>
        <charset val="128"/>
      </rPr>
      <t xml:space="preserve">　　          　　           </t>
    </r>
    <phoneticPr fontId="4"/>
  </si>
  <si>
    <r>
      <rPr>
        <b/>
        <sz val="12"/>
        <color theme="1"/>
        <rFont val="ＭＳ Ｐゴシック"/>
        <family val="3"/>
        <charset val="128"/>
      </rPr>
      <t>（１）　</t>
    </r>
    <r>
      <rPr>
        <b/>
        <u/>
        <sz val="12"/>
        <color theme="1"/>
        <rFont val="ＭＳ Ｐゴシック"/>
        <family val="3"/>
        <charset val="128"/>
      </rPr>
      <t>管理者</t>
    </r>
    <r>
      <rPr>
        <b/>
        <sz val="11"/>
        <color theme="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</si>
  <si>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r>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t>
    </r>
    <r>
      <rPr>
        <sz val="11"/>
        <color theme="1"/>
        <rFont val="ＭＳ Ｐゴシック"/>
        <family val="3"/>
        <charset val="128"/>
        <scheme val="minor"/>
      </rPr>
      <t>他の事業所の職務</t>
    </r>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</si>
  <si>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r>
      <t>　管理者が他の職務を兼ねることができるのは、①当該事業所の介護支援専門員としての職務に従事する場合、または、②</t>
    </r>
    <r>
      <rPr>
        <sz val="11"/>
        <color theme="1"/>
        <rFont val="ＭＳ Ｐゴシック"/>
        <family val="3"/>
        <charset val="128"/>
        <scheme val="minor"/>
      </rPr>
      <t>他の事業所の職務に従事する場合のみです。
（いずれの場合も管理者としての業務に支障がないことが前提です。）</t>
    </r>
    <rPh sb="84" eb="87">
      <t>カンリシャ</t>
    </rPh>
    <phoneticPr fontId="4"/>
  </si>
  <si>
    <r>
      <t>　</t>
    </r>
    <r>
      <rPr>
        <sz val="11"/>
        <color theme="1"/>
        <rFont val="ＭＳ Ｐゴシック"/>
        <family val="3"/>
        <charset val="128"/>
        <scheme val="minor"/>
      </rPr>
      <t>他の事業所（他のサ－ビス）で兼務している場合には、事業所名、サービス種別、職種及び１週間あたりの勤務時間数を記載してください。</t>
    </r>
    <rPh sb="35" eb="37">
      <t>シュベツ</t>
    </rPh>
    <phoneticPr fontId="4"/>
  </si>
  <si>
    <r>
      <t>（２）　</t>
    </r>
    <r>
      <rPr>
        <b/>
        <u/>
        <sz val="12"/>
        <color theme="1"/>
        <rFont val="ＭＳ Ｐゴシック"/>
        <family val="3"/>
        <charset val="128"/>
      </rPr>
      <t>管理者の職務について　</t>
    </r>
    <r>
      <rPr>
        <b/>
        <sz val="12"/>
        <color theme="1"/>
        <rFont val="ＭＳ Ｐゴシック"/>
        <family val="3"/>
        <charset val="128"/>
      </rPr>
      <t>　　　　　　　　　　　　　　　　　　　　　　　　　　　　　　　 　　　　</t>
    </r>
    <phoneticPr fontId="4"/>
  </si>
  <si>
    <r>
      <t>（４）　</t>
    </r>
    <r>
      <rPr>
        <b/>
        <u/>
        <sz val="12"/>
        <color theme="1"/>
        <rFont val="ＭＳ Ｐゴシック"/>
        <family val="3"/>
        <charset val="128"/>
      </rPr>
      <t>介護支援専門員の配置状況</t>
    </r>
    <phoneticPr fontId="4"/>
  </si>
  <si>
    <r>
      <t>　点検月から過去６か月の介護支援専門員の員数を、</t>
    </r>
    <r>
      <rPr>
        <u/>
        <sz val="11"/>
        <color theme="1"/>
        <rFont val="ＭＳ Ｐゴシック"/>
        <family val="3"/>
        <charset val="128"/>
      </rPr>
      <t>常勤換算後の人数ではなく、実人数（延べ人数）</t>
    </r>
    <r>
      <rPr>
        <sz val="11"/>
        <color theme="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</si>
  <si>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（５）　</t>
    </r>
    <r>
      <rPr>
        <b/>
        <u/>
        <sz val="12"/>
        <color theme="1"/>
        <rFont val="ＭＳ Ｐゴシック"/>
        <family val="3"/>
        <charset val="128"/>
      </rPr>
      <t>担当件数と標準取扱件数</t>
    </r>
    <rPh sb="9" eb="11">
      <t>ヒョウジュン</t>
    </rPh>
    <rPh sb="11" eb="13">
      <t>トリアツカイ</t>
    </rPh>
    <rPh sb="13" eb="15">
      <t>ケンスウ</t>
    </rPh>
    <phoneticPr fontId="4"/>
  </si>
  <si>
    <r>
      <t>点検月から過去６か月の配置状況
　</t>
    </r>
    <r>
      <rPr>
        <sz val="11"/>
        <color theme="1"/>
        <rFont val="ＭＳ Ｐゴシック"/>
        <family val="3"/>
        <charset val="128"/>
      </rPr>
      <t>介護支援専門員の員数を、</t>
    </r>
    <r>
      <rPr>
        <u/>
        <sz val="11"/>
        <color theme="1"/>
        <rFont val="ＭＳ Ｐゴシック"/>
        <family val="3"/>
        <charset val="128"/>
      </rPr>
      <t>常勤換算後の員数</t>
    </r>
    <r>
      <rPr>
        <sz val="11"/>
        <color theme="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</si>
  <si>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（１）</t>
    </r>
    <r>
      <rPr>
        <b/>
        <u/>
        <sz val="12"/>
        <color theme="1"/>
        <rFont val="ＭＳ Ｐゴシック"/>
        <family val="3"/>
        <charset val="128"/>
      </rPr>
      <t>内容及び手続きの説明及び同意</t>
    </r>
    <r>
      <rPr>
        <b/>
        <sz val="12"/>
        <color theme="1"/>
        <rFont val="ＭＳ Ｐゴシック"/>
        <family val="3"/>
        <charset val="128"/>
      </rPr>
      <t>　　　　　　　　　　　　　　　　　　</t>
    </r>
    <phoneticPr fontId="4"/>
  </si>
  <si>
    <r>
      <t>（４）　</t>
    </r>
    <r>
      <rPr>
        <b/>
        <u/>
        <sz val="12"/>
        <color theme="1"/>
        <rFont val="ＭＳ Ｐゴシック"/>
        <family val="3"/>
        <charset val="128"/>
      </rPr>
      <t>受給資格等の確認</t>
    </r>
    <phoneticPr fontId="4"/>
  </si>
  <si>
    <r>
      <t>　指定居宅介護支援の提供を求められた場合には、その者の提示する</t>
    </r>
    <r>
      <rPr>
        <u/>
        <sz val="11"/>
        <color theme="1"/>
        <rFont val="ＭＳ Ｐゴシック"/>
        <family val="3"/>
        <charset val="128"/>
      </rPr>
      <t>被保険者証</t>
    </r>
    <r>
      <rPr>
        <sz val="11"/>
        <color theme="1"/>
        <rFont val="ＭＳ Ｐゴシック"/>
        <family val="3"/>
        <charset val="128"/>
      </rPr>
      <t>によって、</t>
    </r>
    <r>
      <rPr>
        <u/>
        <sz val="11"/>
        <color theme="1"/>
        <rFont val="ＭＳ Ｐゴシック"/>
        <family val="3"/>
        <charset val="128"/>
      </rPr>
      <t>被保険者資格、要介護認定の有無及び要介護認定の有効期間</t>
    </r>
    <r>
      <rPr>
        <sz val="11"/>
        <color theme="1"/>
        <rFont val="ＭＳ Ｐゴシック"/>
        <family val="3"/>
        <charset val="128"/>
      </rPr>
      <t>を確認している。</t>
    </r>
    <rPh sb="69" eb="71">
      <t>カクニン</t>
    </rPh>
    <phoneticPr fontId="4"/>
  </si>
  <si>
    <r>
      <t>　指定居宅介護支援の提供を求められた場合には、その者の提示する</t>
    </r>
    <r>
      <rPr>
        <u/>
        <sz val="11"/>
        <color theme="1"/>
        <rFont val="ＭＳ Ｐゴシック"/>
        <family val="3"/>
        <charset val="128"/>
      </rPr>
      <t>負担割合証</t>
    </r>
    <r>
      <rPr>
        <sz val="11"/>
        <color theme="1"/>
        <rFont val="ＭＳ Ｐゴシック"/>
        <family val="3"/>
        <charset val="128"/>
      </rPr>
      <t>によって、</t>
    </r>
    <r>
      <rPr>
        <u/>
        <sz val="11"/>
        <color theme="1"/>
        <rFont val="ＭＳ Ｐゴシック"/>
        <family val="3"/>
        <charset val="128"/>
      </rPr>
      <t>利用者負担の割合が１割、２割又は３割かを</t>
    </r>
    <r>
      <rPr>
        <sz val="11"/>
        <color theme="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</si>
  <si>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（１０）　</t>
    </r>
    <r>
      <rPr>
        <b/>
        <u/>
        <sz val="12"/>
        <color theme="1"/>
        <rFont val="ＭＳ Ｐゴシック"/>
        <family val="3"/>
        <charset val="128"/>
      </rPr>
      <t>指定居宅介護支援の具体的取扱方針</t>
    </r>
    <phoneticPr fontId="4"/>
  </si>
  <si>
    <r>
      <t>問</t>
    </r>
    <r>
      <rPr>
        <sz val="11"/>
        <color theme="1"/>
        <rFont val="ＭＳ Ｐゴシック"/>
        <family val="3"/>
        <charset val="128"/>
        <scheme val="minor"/>
      </rPr>
      <t>５</t>
    </r>
    <phoneticPr fontId="4"/>
  </si>
  <si>
    <r>
      <t>問</t>
    </r>
    <r>
      <rPr>
        <sz val="11"/>
        <color theme="1"/>
        <rFont val="ＭＳ Ｐゴシック"/>
        <family val="3"/>
        <charset val="128"/>
        <scheme val="minor"/>
      </rPr>
      <t>６</t>
    </r>
    <r>
      <rPr>
        <sz val="11"/>
        <color theme="1"/>
        <rFont val="ＭＳ Ｐゴシック"/>
        <family val="2"/>
        <charset val="128"/>
        <scheme val="minor"/>
      </rPr>
      <t/>
    </r>
  </si>
  <si>
    <r>
      <t>問</t>
    </r>
    <r>
      <rPr>
        <sz val="11"/>
        <color theme="1"/>
        <rFont val="ＭＳ Ｐゴシック"/>
        <family val="3"/>
        <charset val="128"/>
        <scheme val="minor"/>
      </rPr>
      <t>７</t>
    </r>
    <r>
      <rPr>
        <sz val="11"/>
        <color theme="1"/>
        <rFont val="ＭＳ Ｐゴシック"/>
        <family val="2"/>
        <charset val="128"/>
        <scheme val="minor"/>
      </rPr>
      <t/>
    </r>
  </si>
  <si>
    <r>
      <t>　介護支援専門員は、居宅サービス計画の作成（又は変更）の開始に</t>
    </r>
    <r>
      <rPr>
        <sz val="11"/>
        <color theme="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</si>
  <si>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t>
    </r>
    <r>
      <rPr>
        <sz val="11"/>
        <color theme="1"/>
        <rFont val="ＭＳ Ｐゴシック"/>
        <family val="3"/>
        <charset val="128"/>
        <scheme val="minor"/>
      </rPr>
      <t>８</t>
    </r>
    <r>
      <rPr>
        <sz val="11"/>
        <color theme="1"/>
        <rFont val="ＭＳ Ｐゴシック"/>
        <family val="2"/>
        <charset val="128"/>
        <scheme val="minor"/>
      </rPr>
      <t/>
    </r>
  </si>
  <si>
    <r>
      <t>問</t>
    </r>
    <r>
      <rPr>
        <sz val="11"/>
        <color theme="1"/>
        <rFont val="ＭＳ Ｐゴシック"/>
        <family val="3"/>
        <charset val="128"/>
        <scheme val="minor"/>
      </rPr>
      <t>９</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</si>
  <si>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</si>
  <si>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t>
    </r>
    <r>
      <rPr>
        <sz val="11"/>
        <color theme="1"/>
        <rFont val="ＭＳ Ｐゴシック"/>
        <family val="3"/>
        <charset val="128"/>
        <scheme val="minor"/>
      </rPr>
      <t>１０</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</si>
  <si>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</si>
  <si>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t>
    </r>
    <r>
      <rPr>
        <sz val="11"/>
        <color theme="1"/>
        <rFont val="ＭＳ Ｐゴシック"/>
        <family val="3"/>
        <charset val="128"/>
        <scheme val="minor"/>
      </rPr>
      <t>１１</t>
    </r>
    <r>
      <rPr>
        <sz val="11"/>
        <color theme="1"/>
        <rFont val="ＭＳ Ｐゴシック"/>
        <family val="2"/>
        <charset val="128"/>
        <scheme val="minor"/>
      </rPr>
      <t/>
    </r>
  </si>
  <si>
    <r>
      <rPr>
        <b/>
        <sz val="11"/>
        <color theme="1"/>
        <rFont val="ＭＳ Ｐゴシック"/>
        <family val="3"/>
        <charset val="128"/>
      </rPr>
      <t>【原案の作成】</t>
    </r>
    <r>
      <rPr>
        <sz val="11"/>
        <color theme="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</si>
  <si>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t>
    </r>
    <r>
      <rPr>
        <sz val="11"/>
        <color theme="1"/>
        <rFont val="ＭＳ Ｐゴシック"/>
        <family val="3"/>
        <charset val="128"/>
        <scheme val="minor"/>
      </rPr>
      <t>１２</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</si>
  <si>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</si>
  <si>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t>
    </r>
    <r>
      <rPr>
        <sz val="11"/>
        <color theme="1"/>
        <rFont val="ＭＳ Ｐゴシック"/>
        <family val="3"/>
        <charset val="128"/>
        <scheme val="minor"/>
      </rPr>
      <t>１３</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</si>
  <si>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</si>
  <si>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t>
    </r>
    <r>
      <rPr>
        <sz val="11"/>
        <color theme="1"/>
        <rFont val="ＭＳ Ｐゴシック"/>
        <family val="3"/>
        <charset val="128"/>
        <scheme val="minor"/>
      </rPr>
      <t>１４</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</si>
  <si>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</si>
  <si>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t>
    </r>
    <r>
      <rPr>
        <sz val="11"/>
        <color theme="1"/>
        <rFont val="ＭＳ Ｐゴシック"/>
        <family val="3"/>
        <charset val="128"/>
        <scheme val="minor"/>
      </rPr>
      <t>１５</t>
    </r>
    <r>
      <rPr>
        <sz val="11"/>
        <color theme="1"/>
        <rFont val="ＭＳ Ｐゴシック"/>
        <family val="2"/>
        <charset val="128"/>
        <scheme val="minor"/>
      </rPr>
      <t/>
    </r>
  </si>
  <si>
    <r>
      <rPr>
        <b/>
        <sz val="11"/>
        <color theme="1"/>
        <rFont val="ＭＳ Ｐゴシック"/>
        <family val="3"/>
        <charset val="128"/>
      </rPr>
      <t>【説明・同意】</t>
    </r>
    <r>
      <rPr>
        <sz val="11"/>
        <color theme="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</si>
  <si>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t>
    </r>
    <r>
      <rPr>
        <sz val="11"/>
        <color theme="1"/>
        <rFont val="ＭＳ Ｐゴシック"/>
        <family val="3"/>
        <charset val="128"/>
        <scheme val="minor"/>
      </rPr>
      <t>１６</t>
    </r>
    <r>
      <rPr>
        <sz val="11"/>
        <color theme="1"/>
        <rFont val="ＭＳ Ｐゴシック"/>
        <family val="2"/>
        <charset val="128"/>
        <scheme val="minor"/>
      </rPr>
      <t/>
    </r>
  </si>
  <si>
    <r>
      <rPr>
        <b/>
        <sz val="11"/>
        <color theme="1"/>
        <rFont val="ＭＳ Ｐゴシック"/>
        <family val="3"/>
        <charset val="128"/>
      </rPr>
      <t>【交付】</t>
    </r>
    <r>
      <rPr>
        <sz val="11"/>
        <color theme="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</si>
  <si>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t>
    </r>
    <r>
      <rPr>
        <sz val="11"/>
        <color theme="1"/>
        <rFont val="ＭＳ Ｐゴシック"/>
        <family val="3"/>
        <charset val="128"/>
        <scheme val="minor"/>
      </rPr>
      <t>１７</t>
    </r>
    <r>
      <rPr>
        <sz val="11"/>
        <color theme="1"/>
        <rFont val="ＭＳ Ｐゴシック"/>
        <family val="2"/>
        <charset val="128"/>
        <scheme val="minor"/>
      </rPr>
      <t/>
    </r>
  </si>
  <si>
    <r>
      <t>問</t>
    </r>
    <r>
      <rPr>
        <sz val="11"/>
        <color theme="1"/>
        <rFont val="ＭＳ Ｐゴシック"/>
        <family val="3"/>
        <charset val="128"/>
        <scheme val="minor"/>
      </rPr>
      <t>１８</t>
    </r>
    <rPh sb="0" eb="1">
      <t>ト</t>
    </rPh>
    <phoneticPr fontId="4"/>
  </si>
  <si>
    <r>
      <t>問</t>
    </r>
    <r>
      <rPr>
        <sz val="11"/>
        <color theme="1"/>
        <rFont val="ＭＳ Ｐゴシック"/>
        <family val="3"/>
        <charset val="128"/>
        <scheme val="minor"/>
      </rPr>
      <t>１９</t>
    </r>
    <rPh sb="0" eb="1">
      <t>ト</t>
    </rPh>
    <phoneticPr fontId="4"/>
  </si>
  <si>
    <r>
      <t>問</t>
    </r>
    <r>
      <rPr>
        <sz val="11"/>
        <color theme="1"/>
        <rFont val="ＭＳ Ｐゴシック"/>
        <family val="3"/>
        <charset val="128"/>
        <scheme val="minor"/>
      </rPr>
      <t>２０</t>
    </r>
    <r>
      <rPr>
        <sz val="11"/>
        <color theme="1"/>
        <rFont val="ＭＳ Ｐゴシック"/>
        <family val="2"/>
        <charset val="128"/>
        <scheme val="minor"/>
      </rPr>
      <t/>
    </r>
    <rPh sb="0" eb="1">
      <t>ト</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</si>
  <si>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</si>
  <si>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t>
    </r>
    <r>
      <rPr>
        <sz val="11"/>
        <color theme="1"/>
        <rFont val="ＭＳ Ｐゴシック"/>
        <family val="3"/>
        <charset val="128"/>
        <scheme val="minor"/>
      </rPr>
      <t>２１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</si>
  <si>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２２</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</si>
  <si>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２３</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</si>
  <si>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２４</t>
    </r>
    <r>
      <rPr>
        <sz val="11"/>
        <color theme="1"/>
        <rFont val="ＭＳ Ｐゴシック"/>
        <family val="2"/>
        <charset val="128"/>
        <scheme val="minor"/>
      </rPr>
      <t/>
    </r>
    <rPh sb="0" eb="1">
      <t>ト</t>
    </rPh>
    <phoneticPr fontId="4"/>
  </si>
  <si>
    <r>
      <t xml:space="preserve">　介護支援専門員は、居宅サービス計画を変更する場合、全表（１～３表及び６、７表）を作成し直している。
</t>
    </r>
    <r>
      <rPr>
        <b/>
        <sz val="10"/>
        <color theme="1"/>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7">
      <t>ゲンポン</t>
    </rPh>
    <rPh sb="118" eb="120">
      <t>シュウセイ</t>
    </rPh>
    <rPh sb="120" eb="121">
      <t>ヒ</t>
    </rPh>
    <rPh sb="122" eb="124">
      <t>シュウセイ</t>
    </rPh>
    <rPh sb="124" eb="126">
      <t>ナイヨウ</t>
    </rPh>
    <rPh sb="127" eb="129">
      <t>メイキ</t>
    </rPh>
    <rPh sb="133" eb="136">
      <t>リヨウシャ</t>
    </rPh>
    <rPh sb="137" eb="139">
      <t>ドウイ</t>
    </rPh>
    <rPh sb="139" eb="141">
      <t>ショメイ</t>
    </rPh>
    <rPh sb="142" eb="144">
      <t>ドウイ</t>
    </rPh>
    <rPh sb="144" eb="145">
      <t>ビ</t>
    </rPh>
    <rPh sb="146" eb="148">
      <t>キサイ</t>
    </rPh>
    <rPh sb="150" eb="152">
      <t>サイド</t>
    </rPh>
    <rPh sb="152" eb="154">
      <t>コウフ</t>
    </rPh>
    <rPh sb="176" eb="178">
      <t>カノウ</t>
    </rPh>
    <phoneticPr fontId="4"/>
  </si>
  <si>
    <r>
      <t>問</t>
    </r>
    <r>
      <rPr>
        <sz val="11"/>
        <color theme="1"/>
        <rFont val="ＭＳ Ｐゴシック"/>
        <family val="3"/>
        <charset val="128"/>
        <scheme val="minor"/>
      </rPr>
      <t>２５</t>
    </r>
    <r>
      <rPr>
        <sz val="11"/>
        <color theme="1"/>
        <rFont val="ＭＳ Ｐゴシック"/>
        <family val="2"/>
        <charset val="128"/>
        <scheme val="minor"/>
      </rPr>
      <t/>
    </r>
    <rPh sb="0" eb="1">
      <t>ト</t>
    </rPh>
    <phoneticPr fontId="4"/>
  </si>
  <si>
    <r>
      <rPr>
        <b/>
        <sz val="11"/>
        <color theme="1"/>
        <rFont val="ＭＳ Ｐゴシック"/>
        <family val="3"/>
        <charset val="128"/>
      </rPr>
      <t>【更新、区分変更時のサービス担当者会議】</t>
    </r>
    <r>
      <rPr>
        <sz val="11"/>
        <color theme="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color theme="1"/>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</si>
  <si>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t>
    </r>
    <r>
      <rPr>
        <sz val="11"/>
        <color theme="1"/>
        <rFont val="ＭＳ Ｐゴシック"/>
        <family val="3"/>
        <charset val="128"/>
        <scheme val="minor"/>
      </rPr>
      <t>２６</t>
    </r>
    <r>
      <rPr>
        <sz val="11"/>
        <color theme="1"/>
        <rFont val="ＭＳ Ｐゴシック"/>
        <family val="2"/>
        <charset val="128"/>
        <scheme val="minor"/>
      </rPr>
      <t/>
    </r>
    <rPh sb="0" eb="1">
      <t>ト</t>
    </rPh>
    <phoneticPr fontId="4"/>
  </si>
  <si>
    <r>
      <rPr>
        <b/>
        <sz val="11"/>
        <color theme="1"/>
        <rFont val="ＭＳ Ｐゴシック"/>
        <family val="3"/>
        <charset val="128"/>
      </rPr>
      <t>【介護保険施設への紹介その他の便宜の提供】</t>
    </r>
    <r>
      <rPr>
        <sz val="11"/>
        <color theme="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</si>
  <si>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t>
    </r>
    <r>
      <rPr>
        <sz val="11"/>
        <color theme="1"/>
        <rFont val="ＭＳ Ｐゴシック"/>
        <family val="3"/>
        <charset val="128"/>
        <scheme val="minor"/>
      </rPr>
      <t>２７</t>
    </r>
    <r>
      <rPr>
        <sz val="11"/>
        <color theme="1"/>
        <rFont val="ＭＳ Ｐゴシック"/>
        <family val="2"/>
        <charset val="128"/>
        <scheme val="minor"/>
      </rPr>
      <t/>
    </r>
    <rPh sb="0" eb="1">
      <t>ト</t>
    </rPh>
    <phoneticPr fontId="4"/>
  </si>
  <si>
    <r>
      <rPr>
        <b/>
        <sz val="11"/>
        <color theme="1"/>
        <rFont val="ＭＳ Ｐゴシック"/>
        <family val="3"/>
        <charset val="128"/>
      </rPr>
      <t>【居宅への円滑な移行】</t>
    </r>
    <r>
      <rPr>
        <sz val="11"/>
        <color theme="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</si>
  <si>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t>
    </r>
    <r>
      <rPr>
        <sz val="11"/>
        <color theme="1"/>
        <rFont val="ＭＳ Ｐゴシック"/>
        <family val="3"/>
        <charset val="128"/>
        <scheme val="minor"/>
      </rPr>
      <t>２８</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</si>
  <si>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２９</t>
    </r>
    <rPh sb="0" eb="1">
      <t>ト</t>
    </rPh>
    <phoneticPr fontId="4"/>
  </si>
  <si>
    <r>
      <rPr>
        <b/>
        <sz val="11"/>
        <color theme="1"/>
        <rFont val="ＭＳ Ｐゴシック"/>
        <family val="3"/>
        <charset val="128"/>
      </rPr>
      <t>【医療系サービスの位置付け】</t>
    </r>
    <r>
      <rPr>
        <sz val="11"/>
        <color theme="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</si>
  <si>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r>
      <t>問</t>
    </r>
    <r>
      <rPr>
        <sz val="11"/>
        <color theme="1"/>
        <rFont val="ＭＳ Ｐゴシック"/>
        <family val="3"/>
        <charset val="128"/>
        <scheme val="minor"/>
      </rPr>
      <t>３０</t>
    </r>
    <rPh sb="0" eb="1">
      <t>ト</t>
    </rPh>
    <phoneticPr fontId="4"/>
  </si>
  <si>
    <r>
      <t>問</t>
    </r>
    <r>
      <rPr>
        <sz val="11"/>
        <color theme="1"/>
        <rFont val="ＭＳ Ｐゴシック"/>
        <family val="3"/>
        <charset val="128"/>
        <scheme val="minor"/>
      </rPr>
      <t>３１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</si>
  <si>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３２</t>
    </r>
    <r>
      <rPr>
        <sz val="11"/>
        <color theme="1"/>
        <rFont val="ＭＳ Ｐゴシック"/>
        <family val="2"/>
        <charset val="128"/>
        <scheme val="minor"/>
      </rPr>
      <t/>
    </r>
    <rPh sb="0" eb="1">
      <t>ト</t>
    </rPh>
    <phoneticPr fontId="4"/>
  </si>
  <si>
    <r>
      <rPr>
        <b/>
        <sz val="11"/>
        <color theme="1"/>
        <rFont val="ＭＳ Ｐゴシック"/>
        <family val="3"/>
        <charset val="128"/>
      </rPr>
      <t>【短期入所サービスの位置付け】</t>
    </r>
    <r>
      <rPr>
        <sz val="11"/>
        <color theme="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</si>
  <si>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t>
    </r>
    <r>
      <rPr>
        <sz val="11"/>
        <color theme="1"/>
        <rFont val="ＭＳ Ｐゴシック"/>
        <family val="3"/>
        <charset val="128"/>
        <scheme val="minor"/>
      </rPr>
      <t>３３</t>
    </r>
    <r>
      <rPr>
        <sz val="11"/>
        <color theme="1"/>
        <rFont val="ＭＳ Ｐゴシック"/>
        <family val="2"/>
        <charset val="128"/>
        <scheme val="minor"/>
      </rPr>
      <t/>
    </r>
    <rPh sb="0" eb="1">
      <t>ト</t>
    </rPh>
    <phoneticPr fontId="4"/>
  </si>
  <si>
    <r>
      <rPr>
        <b/>
        <sz val="11"/>
        <color theme="1"/>
        <rFont val="ＭＳ Ｐゴシック"/>
        <family val="3"/>
        <charset val="128"/>
      </rPr>
      <t>【福祉用具貸与の位置付け】</t>
    </r>
    <r>
      <rPr>
        <sz val="11"/>
        <color theme="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</si>
  <si>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r>
      <t>問</t>
    </r>
    <r>
      <rPr>
        <sz val="11"/>
        <color theme="1"/>
        <rFont val="ＭＳ Ｐゴシック"/>
        <family val="3"/>
        <charset val="128"/>
        <scheme val="minor"/>
      </rPr>
      <t>３４</t>
    </r>
    <rPh sb="0" eb="1">
      <t>ト</t>
    </rPh>
    <phoneticPr fontId="4"/>
  </si>
  <si>
    <r>
      <t>問</t>
    </r>
    <r>
      <rPr>
        <sz val="11"/>
        <color theme="1"/>
        <rFont val="ＭＳ Ｐゴシック"/>
        <family val="3"/>
        <charset val="128"/>
        <scheme val="minor"/>
      </rPr>
      <t>３５</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</si>
  <si>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３６</t>
    </r>
    <rPh sb="0" eb="1">
      <t>ト</t>
    </rPh>
    <phoneticPr fontId="4"/>
  </si>
  <si>
    <r>
      <t>問</t>
    </r>
    <r>
      <rPr>
        <sz val="11"/>
        <color theme="1"/>
        <rFont val="ＭＳ Ｐゴシック"/>
        <family val="3"/>
        <charset val="128"/>
        <scheme val="minor"/>
      </rPr>
      <t>３７</t>
    </r>
    <rPh sb="0" eb="1">
      <t>ト</t>
    </rPh>
    <phoneticPr fontId="4"/>
  </si>
  <si>
    <r>
      <rPr>
        <b/>
        <sz val="11"/>
        <color theme="1"/>
        <rFont val="ＭＳ Ｐゴシック"/>
        <family val="3"/>
        <charset val="128"/>
      </rPr>
      <t>【特定福祉用具販売の位置付け】</t>
    </r>
    <r>
      <rPr>
        <sz val="11"/>
        <color theme="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</si>
  <si>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t>
    </r>
    <r>
      <rPr>
        <sz val="11"/>
        <color theme="1"/>
        <rFont val="ＭＳ Ｐゴシック"/>
        <family val="3"/>
        <charset val="128"/>
        <scheme val="minor"/>
      </rPr>
      <t>３８</t>
    </r>
    <r>
      <rPr>
        <sz val="11"/>
        <color theme="1"/>
        <rFont val="ＭＳ Ｐゴシック"/>
        <family val="2"/>
        <charset val="128"/>
        <scheme val="minor"/>
      </rPr>
      <t/>
    </r>
    <rPh sb="0" eb="1">
      <t>ト</t>
    </rPh>
    <phoneticPr fontId="4"/>
  </si>
  <si>
    <r>
      <rPr>
        <b/>
        <sz val="11"/>
        <color theme="1"/>
        <rFont val="ＭＳ Ｐゴシック"/>
        <family val="3"/>
        <charset val="128"/>
      </rPr>
      <t>【認定審査会の意見等】</t>
    </r>
    <r>
      <rPr>
        <sz val="11"/>
        <color theme="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</si>
  <si>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t>
    </r>
    <r>
      <rPr>
        <sz val="11"/>
        <color theme="1"/>
        <rFont val="ＭＳ Ｐゴシック"/>
        <family val="3"/>
        <charset val="128"/>
        <scheme val="minor"/>
      </rPr>
      <t>３９</t>
    </r>
    <r>
      <rPr>
        <sz val="11"/>
        <color theme="1"/>
        <rFont val="ＭＳ Ｐゴシック"/>
        <family val="2"/>
        <charset val="128"/>
        <scheme val="minor"/>
      </rPr>
      <t/>
    </r>
    <rPh sb="0" eb="1">
      <t>ト</t>
    </rPh>
    <phoneticPr fontId="4"/>
  </si>
  <si>
    <r>
      <rPr>
        <b/>
        <sz val="11"/>
        <color theme="1"/>
        <rFont val="ＭＳ Ｐゴシック"/>
        <family val="3"/>
        <charset val="128"/>
      </rPr>
      <t>【地域ケア会議への協力】</t>
    </r>
    <r>
      <rPr>
        <sz val="11"/>
        <color theme="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</si>
  <si>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xml:space="preserve">（１４） </t>
    </r>
    <r>
      <rPr>
        <b/>
        <u/>
        <sz val="12"/>
        <color theme="1"/>
        <rFont val="ＭＳ Ｐゴシック"/>
        <family val="3"/>
        <charset val="128"/>
      </rPr>
      <t>運営規程</t>
    </r>
    <phoneticPr fontId="4"/>
  </si>
  <si>
    <r>
      <t>　指定居宅介護支援事業所ごとに、事業の運営についての重要事項に関する規程として次に掲げる事項を定めて</t>
    </r>
    <r>
      <rPr>
        <sz val="11"/>
        <color theme="1"/>
        <rFont val="ＭＳ Ｐゴシック"/>
        <family val="3"/>
        <charset val="128"/>
      </rPr>
      <t>いる。</t>
    </r>
    <phoneticPr fontId="4"/>
  </si>
  <si>
    <r>
      <t>（１５）　</t>
    </r>
    <r>
      <rPr>
        <b/>
        <u/>
        <sz val="12"/>
        <color theme="1"/>
        <rFont val="ＭＳ Ｐゴシック"/>
        <family val="3"/>
        <charset val="128"/>
      </rPr>
      <t>勤務体制の確保</t>
    </r>
    <phoneticPr fontId="4"/>
  </si>
  <si>
    <r>
      <t xml:space="preserve">　利用者に対し適切な指定居宅介護支援を提供できるよう、指定居宅介護支援事業所ごとに介護支援専門員その他の従業者の勤務の体制を定めている。
</t>
    </r>
    <r>
      <rPr>
        <sz val="10"/>
        <color theme="1"/>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</si>
  <si>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color theme="1"/>
        <rFont val="ＭＳ Ｐゴシック"/>
        <family val="3"/>
        <charset val="128"/>
      </rPr>
      <t>※事業所内のレイアウトを変更する場合、「変更届」の提出が必要です。</t>
    </r>
    <rPh sb="57" eb="60">
      <t>ジギョウショ</t>
    </rPh>
    <rPh sb="60" eb="61">
      <t>ナイ</t>
    </rPh>
    <rPh sb="72" eb="74">
      <t>バアイ</t>
    </rPh>
    <phoneticPr fontId="4"/>
  </si>
  <si>
    <r>
      <t>（２１）　</t>
    </r>
    <r>
      <rPr>
        <b/>
        <u/>
        <sz val="12"/>
        <color theme="1"/>
        <rFont val="ＭＳ Ｐゴシック"/>
        <family val="3"/>
        <charset val="128"/>
      </rPr>
      <t>秘密保持</t>
    </r>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</si>
  <si>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</si>
  <si>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xml:space="preserve">（２２） </t>
    </r>
    <r>
      <rPr>
        <b/>
        <u/>
        <sz val="12"/>
        <color theme="1"/>
        <rFont val="ＭＳ Ｐゴシック"/>
        <family val="3"/>
        <charset val="128"/>
      </rPr>
      <t>広告</t>
    </r>
    <phoneticPr fontId="4"/>
  </si>
  <si>
    <r>
      <t>　指定居宅介護支援事業所について広告</t>
    </r>
    <r>
      <rPr>
        <sz val="11"/>
        <color theme="1"/>
        <rFont val="ＭＳ Ｐゴシック"/>
        <family val="3"/>
        <charset val="128"/>
      </rPr>
      <t>している場合、その内容が虚偽又は誇大なもの</t>
    </r>
    <r>
      <rPr>
        <u/>
        <sz val="11"/>
        <color theme="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</si>
  <si>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color theme="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</si>
  <si>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4"/>
  </si>
  <si>
    <r>
      <t>　事業者及びその従業者は、居宅サービス計画</t>
    </r>
    <r>
      <rPr>
        <sz val="11"/>
        <color theme="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4"/>
  </si>
  <si>
    <r>
      <t>（２４）　</t>
    </r>
    <r>
      <rPr>
        <b/>
        <u/>
        <sz val="12"/>
        <color theme="1"/>
        <rFont val="ＭＳ Ｐゴシック"/>
        <family val="3"/>
        <charset val="128"/>
      </rPr>
      <t>苦情処理</t>
    </r>
    <phoneticPr fontId="4"/>
  </si>
  <si>
    <r>
      <t>　自らが居宅サービス計画に位置付けた指定居宅サービス又は</t>
    </r>
    <r>
      <rPr>
        <sz val="11"/>
        <color theme="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</si>
  <si>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（２５）　</t>
    </r>
    <r>
      <rPr>
        <b/>
        <u/>
        <sz val="12"/>
        <color theme="1"/>
        <rFont val="ＭＳ Ｐゴシック"/>
        <family val="3"/>
        <charset val="128"/>
      </rPr>
      <t>事故発生時の対応</t>
    </r>
    <phoneticPr fontId="4"/>
  </si>
  <si>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</si>
  <si>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１　</t>
    </r>
    <r>
      <rPr>
        <b/>
        <u/>
        <sz val="12"/>
        <color theme="1"/>
        <rFont val="ＭＳ Ｐゴシック"/>
        <family val="3"/>
        <charset val="128"/>
      </rPr>
      <t>居宅介護支援費</t>
    </r>
    <phoneticPr fontId="4"/>
  </si>
  <si>
    <r>
      <t>（ⅱ）　</t>
    </r>
    <r>
      <rPr>
        <sz val="11"/>
        <color theme="1"/>
        <rFont val="ＭＳ Ｐゴシック"/>
        <family val="3"/>
        <charset val="128"/>
        <scheme val="minor"/>
      </rPr>
      <t xml:space="preserve">45件以上60件未満
</t>
    </r>
    <r>
      <rPr>
        <sz val="10"/>
        <color theme="1"/>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</si>
  <si>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居宅介護支援費（Ⅱ）（ケアプランデータ連携システムの活用</t>
    </r>
    <r>
      <rPr>
        <sz val="11"/>
        <color theme="1"/>
        <rFont val="ＭＳ Ｐゴシック"/>
        <family val="3"/>
        <charset val="128"/>
        <scheme val="minor"/>
      </rPr>
      <t>及び事務職員の配置を行っている事業者）は、上記の取扱件数を算出し、次表に基づき算定している。</t>
    </r>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</si>
  <si>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r>
      <t>（ⅰ）　</t>
    </r>
    <r>
      <rPr>
        <sz val="11"/>
        <color theme="1"/>
        <rFont val="ＭＳ Ｐゴシック"/>
        <family val="3"/>
        <charset val="128"/>
        <scheme val="minor"/>
      </rPr>
      <t>50件未満又は50以上である場合に、50未満の部分について適用</t>
    </r>
    <rPh sb="9" eb="10">
      <t>マタ</t>
    </rPh>
    <rPh sb="13" eb="15">
      <t>イジョウ</t>
    </rPh>
    <rPh sb="18" eb="20">
      <t>バアイ</t>
    </rPh>
    <rPh sb="24" eb="26">
      <t>ミマン</t>
    </rPh>
    <rPh sb="27" eb="29">
      <t>ブブン</t>
    </rPh>
    <rPh sb="33" eb="35">
      <t>テキヨウ</t>
    </rPh>
    <phoneticPr fontId="4"/>
  </si>
  <si>
    <r>
      <t>（ⅱ）</t>
    </r>
    <r>
      <rPr>
        <sz val="11"/>
        <color theme="1"/>
        <rFont val="ＭＳ Ｐゴシック"/>
        <family val="3"/>
        <charset val="128"/>
        <scheme val="minor"/>
      </rPr>
      <t>　50以上の場合に、50以上60未満の部分について適用</t>
    </r>
    <rPh sb="6" eb="8">
      <t>イジョウ</t>
    </rPh>
    <rPh sb="9" eb="11">
      <t>バアイ</t>
    </rPh>
    <rPh sb="15" eb="17">
      <t>イジョウ</t>
    </rPh>
    <rPh sb="19" eb="21">
      <t>ミマン</t>
    </rPh>
    <rPh sb="22" eb="24">
      <t>ブブン</t>
    </rPh>
    <rPh sb="28" eb="30">
      <t>テキヨウ</t>
    </rPh>
    <phoneticPr fontId="4"/>
  </si>
  <si>
    <r>
      <t>２　加算　　　</t>
    </r>
    <r>
      <rPr>
        <b/>
        <sz val="14"/>
        <color theme="1"/>
        <rFont val="ＭＳ Ｐゴシック"/>
        <family val="3"/>
        <charset val="128"/>
      </rPr>
      <t>※算定していない加算の項目については記載不要です。</t>
    </r>
    <r>
      <rPr>
        <b/>
        <sz val="16"/>
        <color theme="1"/>
        <rFont val="ＭＳ Ｐゴシック"/>
        <family val="3"/>
        <charset val="128"/>
      </rPr>
      <t xml:space="preserve">　　　 </t>
    </r>
    <phoneticPr fontId="4"/>
  </si>
  <si>
    <r>
      <t>　常勤かつ専従の主任介護支援専門員を</t>
    </r>
    <r>
      <rPr>
        <b/>
        <sz val="11"/>
        <color theme="1"/>
        <rFont val="ＭＳ Ｐゴシック"/>
        <family val="3"/>
        <charset val="128"/>
      </rPr>
      <t>２名</t>
    </r>
    <r>
      <rPr>
        <sz val="11"/>
        <color theme="1"/>
        <rFont val="ＭＳ Ｐゴシック"/>
        <family val="3"/>
        <charset val="128"/>
      </rPr>
      <t>以上配置している。</t>
    </r>
    <rPh sb="19" eb="22">
      <t>メイイジョウ</t>
    </rPh>
    <phoneticPr fontId="4"/>
  </si>
  <si>
    <r>
      <t>　利用者に関する情報又はサービス提供に当たっての留意事項に係る伝達等を目的とした会議を定期的</t>
    </r>
    <r>
      <rPr>
        <sz val="11"/>
        <color theme="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</si>
  <si>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color theme="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</si>
  <si>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color theme="1"/>
        <rFont val="ＭＳ Ｐゴシック"/>
        <family val="3"/>
        <charset val="128"/>
      </rPr>
      <t>４割以上である。</t>
    </r>
    <phoneticPr fontId="4"/>
  </si>
  <si>
    <r>
      <t>　</t>
    </r>
    <r>
      <rPr>
        <sz val="11"/>
        <color theme="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</si>
  <si>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介護支援専門員１人当たりの利用者数が</t>
    </r>
    <r>
      <rPr>
        <sz val="11"/>
        <color theme="1"/>
        <rFont val="ＭＳ Ｐゴシック"/>
        <family val="3"/>
        <charset val="128"/>
        <scheme val="minor"/>
      </rPr>
      <t>４５名未満である</t>
    </r>
    <r>
      <rPr>
        <sz val="11"/>
        <color theme="1"/>
        <rFont val="ＭＳ Ｐゴシック"/>
        <family val="3"/>
        <charset val="128"/>
      </rPr>
      <t>（不当に特定の者に偏っていない）。ただし、（Ⅱ）を算定している場合は、５０名未満である。　※介護予防支援の受託件数は含めません。</t>
    </r>
    <rPh sb="28" eb="30">
      <t>フトウ</t>
    </rPh>
    <rPh sb="31" eb="33">
      <t>トクテイ</t>
    </rPh>
    <rPh sb="34" eb="35">
      <t>モノ</t>
    </rPh>
    <rPh sb="36" eb="37">
      <t>カタヨ</t>
    </rPh>
    <rPh sb="52" eb="54">
      <t>サンテイ</t>
    </rPh>
    <rPh sb="58" eb="60">
      <t>バアイ</t>
    </rPh>
    <rPh sb="64" eb="65">
      <t>メイ</t>
    </rPh>
    <rPh sb="65" eb="67">
      <t>ミマン</t>
    </rPh>
    <rPh sb="73" eb="75">
      <t>カイゴ</t>
    </rPh>
    <rPh sb="75" eb="77">
      <t>ヨボウ</t>
    </rPh>
    <rPh sb="77" eb="79">
      <t>シエン</t>
    </rPh>
    <rPh sb="80" eb="82">
      <t>ジュタク</t>
    </rPh>
    <rPh sb="82" eb="84">
      <t>ケンスウ</t>
    </rPh>
    <rPh sb="85" eb="86">
      <t>フク</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</si>
  <si>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color theme="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</si>
  <si>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color theme="1"/>
        <rFont val="ＭＳ Ｐゴシック"/>
        <family val="3"/>
        <charset val="128"/>
      </rPr>
      <t>配置している。</t>
    </r>
    <rPh sb="18" eb="20">
      <t>ハイチ</t>
    </rPh>
    <phoneticPr fontId="4"/>
  </si>
  <si>
    <r>
      <t>　常勤かつ専従の介護支援専門員（主任介護支援専門員を除く）を</t>
    </r>
    <r>
      <rPr>
        <sz val="11"/>
        <color theme="1"/>
        <rFont val="ＭＳ Ｐゴシック"/>
        <family val="3"/>
        <charset val="128"/>
      </rPr>
      <t>３名以上配置している。</t>
    </r>
    <phoneticPr fontId="4"/>
  </si>
  <si>
    <r>
      <t>介護支援専門員１人当たりの利用者数が</t>
    </r>
    <r>
      <rPr>
        <sz val="11"/>
        <color theme="1"/>
        <rFont val="ＭＳ Ｐゴシック"/>
        <family val="3"/>
        <charset val="128"/>
        <scheme val="minor"/>
      </rPr>
      <t>４５名未満である（不当に特定の者に偏っていない）。ただし、（Ⅱ）を算定している場合は、５０名未満である。　※介護予防支援の受託件数は含めません。</t>
    </r>
    <phoneticPr fontId="4"/>
  </si>
  <si>
    <r>
      <t>　</t>
    </r>
    <r>
      <rPr>
        <sz val="11"/>
        <color theme="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</si>
  <si>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r>
      <t>　前々年度の３月から前年度の２月までの間に、ターミナルケアマネジメント加算を</t>
    </r>
    <r>
      <rPr>
        <sz val="11"/>
        <color theme="1"/>
        <rFont val="ＭＳ Ｐゴシック"/>
        <family val="3"/>
        <charset val="128"/>
        <scheme val="minor"/>
      </rPr>
      <t xml:space="preserve">１５回以上算定している。
</t>
    </r>
    <r>
      <rPr>
        <sz val="9"/>
        <color theme="1"/>
        <rFont val="ＭＳ Ｐゴシック"/>
        <family val="3"/>
        <charset val="128"/>
        <scheme val="minor"/>
      </rPr>
      <t>※経過措置として、令和７年３月31 日までの間は、従前のとおり算定回数が５回以上の場合に要件を満たすこととし、同年４月１日から令和８年３月31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t>
    </r>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</si>
  <si>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r>
      <t>　[</t>
    </r>
    <r>
      <rPr>
        <sz val="11"/>
        <color theme="1"/>
        <rFont val="ＭＳ Ｐゴシック"/>
        <family val="3"/>
        <charset val="128"/>
      </rPr>
      <t>共通]　病院、診療所、地域密着型介護老人福祉施設又は介護保険施設から退院又は退所するに当たって、</t>
    </r>
    <r>
      <rPr>
        <u/>
        <sz val="11"/>
        <color theme="1"/>
        <rFont val="ＭＳ Ｐゴシック"/>
        <family val="3"/>
        <charset val="128"/>
      </rPr>
      <t>当該病院等の職員と面談</t>
    </r>
    <r>
      <rPr>
        <sz val="11"/>
        <color theme="1"/>
        <rFont val="ＭＳ Ｐゴシック"/>
        <family val="3"/>
        <charset val="128"/>
      </rPr>
      <t>を行い、利用者に関する必要な情報の提供を受けた上で、居宅サービス計画を作成し、居宅サービス又は地域密着型サービスの</t>
    </r>
    <r>
      <rPr>
        <u/>
        <sz val="11"/>
        <color theme="1"/>
        <rFont val="ＭＳ Ｐゴシック"/>
        <family val="3"/>
        <charset val="128"/>
      </rPr>
      <t>利用開始月に</t>
    </r>
    <r>
      <rPr>
        <sz val="11"/>
        <color theme="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</si>
  <si>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利用者が病院又は診療所において医師</t>
    </r>
    <r>
      <rPr>
        <sz val="11"/>
        <color theme="1"/>
        <rFont val="ＭＳ Ｐゴシック"/>
        <family val="3"/>
        <charset val="128"/>
        <scheme val="minor"/>
      </rPr>
      <t>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</si>
  <si>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color theme="1"/>
        <rFont val="ＭＳ Ｐゴシック"/>
        <family val="3"/>
        <charset val="128"/>
      </rPr>
      <t>１２）　ターミナルケアマネジメント加算</t>
    </r>
    <rPh sb="18" eb="20">
      <t>カサン</t>
    </rPh>
    <phoneticPr fontId="4"/>
  </si>
  <si>
    <r>
      <t>　在宅で死亡した利用者に対して、</t>
    </r>
    <r>
      <rPr>
        <sz val="11"/>
        <color theme="1"/>
        <rFont val="ＭＳ Ｐゴシック"/>
        <family val="3"/>
        <charset val="128"/>
        <scheme val="minor"/>
      </rPr>
      <t>終末期の医療やケアの方針に関する当該利用者又はその家族の意向を把握した上で、その死亡日及び死亡日前１４日以内に２日以上、</t>
    </r>
    <r>
      <rPr>
        <sz val="11"/>
        <color theme="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</si>
  <si>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r>
      <t xml:space="preserve">　ターミナルケアマネジメントを受けることに利用者が同意した時点以降は、以下の内容を支援経過として居宅サービス計画等に記録している。
</t>
    </r>
    <r>
      <rPr>
        <sz val="11"/>
        <color theme="1"/>
        <rFont val="ＭＳ Ｐゴシック"/>
        <family val="3"/>
        <charset val="128"/>
        <scheme val="minor"/>
      </rPr>
      <t>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</si>
  <si>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（１）　運営基準減算</t>
    </r>
    <r>
      <rPr>
        <b/>
        <sz val="11"/>
        <color theme="1"/>
        <rFont val="ＭＳ Ｐゴシック"/>
        <family val="3"/>
        <charset val="128"/>
      </rPr>
      <t>　　</t>
    </r>
    <r>
      <rPr>
        <b/>
        <i/>
        <sz val="12"/>
        <color theme="1"/>
        <rFont val="ＭＳ Ｐゴシック"/>
        <family val="3"/>
        <charset val="128"/>
      </rPr>
      <t>※×がついた場合は運営基準減算に該当します。</t>
    </r>
    <phoneticPr fontId="4"/>
  </si>
  <si>
    <r>
      <t>問</t>
    </r>
    <r>
      <rPr>
        <sz val="11"/>
        <color theme="1"/>
        <rFont val="ＭＳ Ｐゴシック"/>
        <family val="3"/>
        <charset val="128"/>
        <scheme val="minor"/>
      </rPr>
      <t>４</t>
    </r>
    <phoneticPr fontId="4"/>
  </si>
  <si>
    <r>
      <t>　特定事業所集中減算に係る報告書（※）を作成している。</t>
    </r>
    <r>
      <rPr>
        <sz val="10"/>
        <color theme="1"/>
        <rFont val="ＭＳ Ｐゴシック"/>
        <family val="3"/>
        <charset val="128"/>
      </rPr>
      <t xml:space="preserve">
　　※全ての事業所において報告書の作成が必要です（保管期間は２年間）。</t>
    </r>
    <phoneticPr fontId="4"/>
  </si>
  <si>
    <r>
      <t>　判定期間において、対象サービス（</t>
    </r>
    <r>
      <rPr>
        <sz val="11"/>
        <color theme="1"/>
        <rFont val="ＭＳ Ｐゴシック"/>
        <family val="3"/>
        <charset val="128"/>
      </rPr>
      <t>訪問介護、通所介護、地域密着型通所介護、福祉用具貸与）のうち１つでも紹介率最高法人の紹介率が８０％を超えた場合、「報告書」「報告書（別紙）」の２種類の様式を市へ提出している。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</si>
  <si>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r>
      <t>　次の添付書類を忘れずに作成し、添付して下さい。
　　</t>
    </r>
    <r>
      <rPr>
        <b/>
        <sz val="11"/>
        <color theme="1"/>
        <rFont val="ＭＳ Ｐゴシック"/>
        <family val="3"/>
        <charset val="128"/>
      </rPr>
      <t>・勤務形態一覧表（点検月の前月）
   ・特定事業所加算に係る基準の遵守状況に関するチェック表（※）
　　　</t>
    </r>
    <r>
      <rPr>
        <sz val="11"/>
        <color theme="1"/>
        <rFont val="ＭＳ Ｐゴシック"/>
        <family val="3"/>
        <charset val="128"/>
      </rPr>
      <t>※特定事業所加算届を提出した事業所と今年度中に提出を計画している事業所のみ）
　　</t>
    </r>
    <r>
      <rPr>
        <b/>
        <sz val="11"/>
        <rFont val="ＭＳ Ｐゴシック"/>
        <family val="3"/>
        <charset val="128"/>
      </rPr>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36" eb="38">
      <t>テンケン</t>
    </rPh>
    <rPh sb="38" eb="39">
      <t>ヅキ</t>
    </rPh>
    <rPh sb="40" eb="41">
      <t>ゼン</t>
    </rPh>
    <rPh sb="41" eb="42">
      <t>ゲツ</t>
    </rPh>
    <rPh sb="73" eb="74">
      <t>ヒョウ</t>
    </rPh>
    <phoneticPr fontId="4"/>
  </si>
  <si>
    <t>令和７年度　運営状況点検書</t>
    <rPh sb="0" eb="2">
      <t>レイワ</t>
    </rPh>
    <phoneticPr fontId="4"/>
  </si>
  <si>
    <t>　指定居宅介護支援の提供の開始に際し、あらかじめ、利用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</si>
  <si>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r>
      <t>　</t>
    </r>
    <r>
      <rPr>
        <sz val="11"/>
        <color theme="1"/>
        <rFont val="ＭＳ Ｐゴシック"/>
        <family val="3"/>
        <charset val="128"/>
      </rPr>
      <t>指定居宅介護支援の提供の開始に際し、あらかじめ、利用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38" eb="40">
      <t>シテイ</t>
    </rPh>
    <rPh sb="40" eb="42">
      <t>キョタク</t>
    </rPh>
    <rPh sb="42" eb="44">
      <t>カイゴ</t>
    </rPh>
    <rPh sb="44" eb="46">
      <t>シエン</t>
    </rPh>
    <rPh sb="46" eb="49">
      <t>ジギョウシャ</t>
    </rPh>
    <rPh sb="50" eb="52">
      <t>ニュウイン</t>
    </rPh>
    <rPh sb="52" eb="53">
      <t>サキ</t>
    </rPh>
    <rPh sb="53" eb="55">
      <t>イリョウ</t>
    </rPh>
    <rPh sb="55" eb="57">
      <t>キカン</t>
    </rPh>
    <rPh sb="59" eb="61">
      <t>ソウキ</t>
    </rPh>
    <rPh sb="64" eb="66">
      <t>レンケイ</t>
    </rPh>
    <rPh sb="67" eb="69">
      <t>ソクシン</t>
    </rPh>
    <rPh sb="71" eb="73">
      <t>カンテン</t>
    </rPh>
    <rPh sb="76" eb="79">
      <t>リヨウシャ</t>
    </rPh>
    <rPh sb="80" eb="82">
      <t>ビョウイン</t>
    </rPh>
    <rPh sb="82" eb="83">
      <t>マタ</t>
    </rPh>
    <rPh sb="84" eb="87">
      <t>シンリョウジョ</t>
    </rPh>
    <rPh sb="88" eb="90">
      <t>ニュウイン</t>
    </rPh>
    <rPh sb="92" eb="94">
      <t>ヒツヨウ</t>
    </rPh>
    <rPh sb="95" eb="96">
      <t>ショウ</t>
    </rPh>
    <rPh sb="98" eb="100">
      <t>バアイ</t>
    </rPh>
    <rPh sb="103" eb="105">
      <t>タントウ</t>
    </rPh>
    <rPh sb="106" eb="108">
      <t>カイゴ</t>
    </rPh>
    <rPh sb="108" eb="110">
      <t>シエン</t>
    </rPh>
    <rPh sb="110" eb="113">
      <t>センモンイン</t>
    </rPh>
    <rPh sb="114" eb="116">
      <t>シメイ</t>
    </rPh>
    <rPh sb="116" eb="117">
      <t>オヨ</t>
    </rPh>
    <rPh sb="118" eb="121">
      <t>レンラクサキ</t>
    </rPh>
    <rPh sb="122" eb="124">
      <t>トウガイ</t>
    </rPh>
    <rPh sb="124" eb="126">
      <t>ビョウイン</t>
    </rPh>
    <rPh sb="126" eb="127">
      <t>マタ</t>
    </rPh>
    <rPh sb="128" eb="131">
      <t>シンリョウジョ</t>
    </rPh>
    <rPh sb="132" eb="133">
      <t>ツタ</t>
    </rPh>
    <rPh sb="137" eb="139">
      <t>ジゼン</t>
    </rPh>
    <rPh sb="140" eb="142">
      <t>キョウリョク</t>
    </rPh>
    <rPh sb="143" eb="144">
      <t>モト</t>
    </rPh>
    <phoneticPr fontId="4"/>
  </si>
  <si>
    <t>（１）　利用者及びその家族の生活に対する意向を踏まえた課題分析の結果</t>
    <rPh sb="23" eb="24">
      <t>フ</t>
    </rPh>
    <rPh sb="27" eb="31">
      <t>カダイブンセキ</t>
    </rPh>
    <rPh sb="32" eb="34">
      <t>ケッカ</t>
    </rPh>
    <phoneticPr fontId="4"/>
  </si>
  <si>
    <t>①疾病その他の原因により、状態が変動しやすく、日によって又は時間帯によって頻繁にH２７告示第９４号（厚生労働大臣が定める基準に適合する利用者等）第三十一号のイに該当する者（例　パーキンソン病の治療薬によるON・OFF現象）</t>
    <rPh sb="43" eb="45">
      <t>コクジ</t>
    </rPh>
    <rPh sb="73" eb="76">
      <t>サンジュウイチ</t>
    </rPh>
    <rPh sb="80" eb="82">
      <t>ガイトウ</t>
    </rPh>
    <rPh sb="84" eb="85">
      <t>モノ</t>
    </rPh>
    <phoneticPr fontId="4"/>
  </si>
  <si>
    <t>②疾病その他の原因により、状態が急速に悪化し、短期間のうちにH２７厚労省告示第９４号第三十一号のイに該当することが確実に見込まれる者（例　がん末期の急速な状態悪化）</t>
    <rPh sb="33" eb="36">
      <t>コウロウショウ</t>
    </rPh>
    <rPh sb="43" eb="46">
      <t>サンジュウイチ</t>
    </rPh>
    <rPh sb="50" eb="52">
      <t>ガイトウ</t>
    </rPh>
    <phoneticPr fontId="4"/>
  </si>
  <si>
    <t>介護予防支援に係る利用者数×1/３</t>
    <rPh sb="7" eb="8">
      <t>カカ</t>
    </rPh>
    <rPh sb="9" eb="12">
      <t>リヨウシャ</t>
    </rPh>
    <phoneticPr fontId="4"/>
  </si>
  <si>
    <t>　　　　要介護認定区分別に人数を記載してください。介護予防支援に係る利用者数×1/３の数字を記載
　　　　してください。</t>
    <rPh sb="16" eb="18">
      <t>キサイ</t>
    </rPh>
    <rPh sb="32" eb="33">
      <t>カカ</t>
    </rPh>
    <rPh sb="34" eb="37">
      <t>リヨウシャ</t>
    </rPh>
    <rPh sb="46" eb="48">
      <t>キサイ</t>
    </rPh>
    <phoneticPr fontId="4"/>
  </si>
  <si>
    <t>介護支援専門員１人当たりの利用者数が４５名未満である（不当に特定の者に偏っていない）。ただし、（Ⅱ）を算定している場合は、５０名未満である。　※介護予防支援の件数は含めません。</t>
    <phoneticPr fontId="4"/>
  </si>
  <si>
    <t>　介護支援専門員１人当たりの利用者数が４５名未満である（不当に特定の者に偏っていない）。　ただし、（Ⅱ）を算定している場合は、５０名未満である。※介護予防支援の件数は含めません。</t>
    <phoneticPr fontId="4"/>
  </si>
  <si>
    <r>
      <t>契約の有無に関わらず当該利用者について</t>
    </r>
    <r>
      <rPr>
        <u/>
        <sz val="10"/>
        <color theme="1"/>
        <rFont val="ＭＳ Ｐ明朝"/>
        <family val="1"/>
        <charset val="128"/>
      </rPr>
      <t>過去２月以上、当該居宅介護支援事業所が居宅介護支援を提供しておらず、居宅介護支援費が算定されていない場合に</t>
    </r>
    <r>
      <rPr>
        <sz val="10"/>
        <color theme="1"/>
        <rFont val="ＭＳ Ｐ明朝"/>
        <family val="1"/>
        <charset val="128"/>
      </rPr>
      <t>当該利用者に対して居宅サービス計画を作成した場合を指します（初めて給付管理を行い報酬請求を行う月に適用）。</t>
    </r>
    <rPh sb="97" eb="98">
      <t>サ</t>
    </rPh>
    <rPh sb="102" eb="103">
      <t>ハジ</t>
    </rPh>
    <rPh sb="105" eb="107">
      <t>キュウフ</t>
    </rPh>
    <rPh sb="107" eb="109">
      <t>カンリ</t>
    </rPh>
    <rPh sb="110" eb="111">
      <t>オコナ</t>
    </rPh>
    <rPh sb="112" eb="114">
      <t>ホウシュウ</t>
    </rPh>
    <rPh sb="114" eb="116">
      <t>セイキュウ</t>
    </rPh>
    <rPh sb="117" eb="118">
      <t>オコナ</t>
    </rPh>
    <rPh sb="119" eb="120">
      <t>ツキ</t>
    </rPh>
    <rPh sb="121" eb="123">
      <t>テキヨウ</t>
    </rPh>
    <phoneticPr fontId="4"/>
  </si>
  <si>
    <r>
      <t>　[(Ⅰ)ロ]　地域密着型介護老人福祉施設又は介護保険施設の職員から必要な情報の提供をカンファレンスにより１回受けている。</t>
    </r>
    <r>
      <rPr>
        <sz val="11"/>
        <color theme="1"/>
        <rFont val="ＭＳ Ｐゴシック"/>
        <family val="3"/>
        <charset val="128"/>
      </rPr>
      <t>　</t>
    </r>
    <phoneticPr fontId="4"/>
  </si>
  <si>
    <t>問８-２</t>
    <rPh sb="0" eb="1">
      <t>トイ</t>
    </rPh>
    <phoneticPr fontId="4"/>
  </si>
  <si>
    <t>（４）　業務継続計画未策定減算</t>
    <rPh sb="4" eb="6">
      <t>ギョウム</t>
    </rPh>
    <rPh sb="6" eb="8">
      <t>ケイゾク</t>
    </rPh>
    <rPh sb="8" eb="10">
      <t>ケイカク</t>
    </rPh>
    <rPh sb="10" eb="11">
      <t>ミ</t>
    </rPh>
    <rPh sb="11" eb="13">
      <t>サクテイ</t>
    </rPh>
    <rPh sb="13" eb="15">
      <t>ゲンサン</t>
    </rPh>
    <phoneticPr fontId="4"/>
  </si>
  <si>
    <t>　[(Ⅰ)ロ]　病院、診療所のカンファレンスは、病院等の職員からの情報収集を１回行っている場合に算定可能であり、その方法がカンファレンスである場合に限る。</t>
    <phoneticPr fontId="4"/>
  </si>
  <si>
    <t>令和　　　　年　　　　月サービス提供分</t>
    <rPh sb="0" eb="1">
      <t>レイ</t>
    </rPh>
    <rPh sb="1" eb="2">
      <t>ワ</t>
    </rPh>
    <rPh sb="6" eb="7">
      <t>ネン</t>
    </rPh>
    <rPh sb="11" eb="12">
      <t>ガツ</t>
    </rPh>
    <rPh sb="16" eb="19">
      <t>テイキョウブン</t>
    </rPh>
    <phoneticPr fontId="4"/>
  </si>
  <si>
    <r>
      <t xml:space="preserve">（ⅲ）　60件以上
</t>
    </r>
    <r>
      <rPr>
        <sz val="10"/>
        <color theme="1"/>
        <rFont val="ＭＳ Ｐゴシック"/>
        <family val="3"/>
        <charset val="128"/>
      </rPr>
      <t>※60件以上の部分のみ適用
   45件未満の部分は(ⅰ)、
   45件以上60件未満の部分は(ⅱ)を適用</t>
    </r>
    <rPh sb="17" eb="19">
      <t>ブブン</t>
    </rPh>
    <rPh sb="33" eb="35">
      <t>ブブン</t>
    </rPh>
    <rPh sb="46" eb="47">
      <t>ケン</t>
    </rPh>
    <rPh sb="47" eb="49">
      <t>イジョウ</t>
    </rPh>
    <rPh sb="52" eb="54">
      <t>ミマン</t>
    </rPh>
    <rPh sb="55" eb="57">
      <t>ブブン</t>
    </rPh>
    <phoneticPr fontId="4"/>
  </si>
  <si>
    <t>（７）　入院時情報連携加算(Ⅰ)</t>
    <rPh sb="4" eb="6">
      <t>ニュウイン</t>
    </rPh>
    <rPh sb="6" eb="7">
      <t>ジ</t>
    </rPh>
    <rPh sb="7" eb="9">
      <t>ジョウホウ</t>
    </rPh>
    <phoneticPr fontId="4"/>
  </si>
  <si>
    <t>（８）　入院時情報連携加算(Ⅱ)</t>
    <rPh sb="4" eb="6">
      <t>ニュウイン</t>
    </rPh>
    <rPh sb="6" eb="7">
      <t>ジ</t>
    </rPh>
    <rPh sb="7" eb="9">
      <t>ジョウホウ</t>
    </rPh>
    <phoneticPr fontId="4"/>
  </si>
  <si>
    <t>（９）　退院・退所加算(Ⅰ)イ・ロ、(Ⅱ)イ・ロ、(Ⅲ)　　　　　　　　　　　　　　　　　　　　　　　　　　　　　　　　　　　　</t>
    <phoneticPr fontId="4"/>
  </si>
  <si>
    <t>（１０）　通院時情報連携加算　　　　　　　　　　　　　　　　　　　　　</t>
    <rPh sb="5" eb="7">
      <t>ツウイン</t>
    </rPh>
    <rPh sb="7" eb="8">
      <t>ジ</t>
    </rPh>
    <rPh sb="8" eb="10">
      <t>ジョウホウ</t>
    </rPh>
    <rPh sb="10" eb="12">
      <t>レンケイ</t>
    </rPh>
    <rPh sb="12" eb="14">
      <t>カサン</t>
    </rPh>
    <phoneticPr fontId="4"/>
  </si>
  <si>
    <t>　下記の記入方法に従って、入力してください。</t>
    <rPh sb="1" eb="3">
      <t>カキ</t>
    </rPh>
    <rPh sb="4" eb="6">
      <t>キニュウ</t>
    </rPh>
    <rPh sb="6" eb="8">
      <t>ホウホウ</t>
    </rPh>
    <rPh sb="9" eb="10">
      <t>シタガ</t>
    </rPh>
    <rPh sb="13" eb="15">
      <t>ニュウリョク</t>
    </rPh>
    <phoneticPr fontId="17"/>
  </si>
  <si>
    <t>問３</t>
    <rPh sb="0" eb="1">
      <t>ト</t>
    </rPh>
    <phoneticPr fontId="4"/>
  </si>
  <si>
    <r>
      <rPr>
        <b/>
        <sz val="10"/>
        <color theme="1"/>
        <rFont val="ＭＳ Ｐゴシック"/>
        <family val="3"/>
        <charset val="128"/>
      </rPr>
      <t>【モニタリング】</t>
    </r>
    <r>
      <rPr>
        <sz val="10"/>
        <color theme="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</si>
  <si>
    <t>　管理者は、当該指定居宅介護支援事業所の介護支援専門員その他の従業者に運営に関する基準を遵守させるため必要な指揮命令を行っている。</t>
    <rPh sb="35" eb="37">
      <t>ウンエイ</t>
    </rPh>
    <rPh sb="38" eb="39">
      <t>カン</t>
    </rPh>
    <rPh sb="41" eb="43">
      <t>キジュン</t>
    </rPh>
    <phoneticPr fontId="4"/>
  </si>
  <si>
    <t>　管理者は、当該指定居宅介護支援事業所の介護支援専門員その他の従業者の管理、指定居宅介護支援の利用の申込みに係る調整、業務の実施状況の把握その他の管理を一元的に行っている。</t>
    <phoneticPr fontId="4"/>
  </si>
  <si>
    <t>問３</t>
    <phoneticPr fontId="4"/>
  </si>
  <si>
    <t>　重要事項説明書に、次の項目を記載している。</t>
    <rPh sb="1" eb="3">
      <t>ジュウヨウ</t>
    </rPh>
    <rPh sb="3" eb="5">
      <t>ジコウ</t>
    </rPh>
    <rPh sb="5" eb="8">
      <t>セツメイショ</t>
    </rPh>
    <rPh sb="10" eb="11">
      <t>ツギ</t>
    </rPh>
    <rPh sb="12" eb="14">
      <t>コウモク</t>
    </rPh>
    <rPh sb="15" eb="17">
      <t>キサイ</t>
    </rPh>
    <phoneticPr fontId="52"/>
  </si>
  <si>
    <t>　ア　法人及び事業所の概要（法人名、事業所名、事業所番号、併設サービスなど）</t>
    <phoneticPr fontId="15"/>
  </si>
  <si>
    <t>　イ　営業日及び営業時間</t>
    <rPh sb="3" eb="6">
      <t>エイギョウビ</t>
    </rPh>
    <rPh sb="6" eb="7">
      <t>オヨ</t>
    </rPh>
    <rPh sb="8" eb="12">
      <t>エイギョウジカン</t>
    </rPh>
    <phoneticPr fontId="52"/>
  </si>
  <si>
    <t>　ウ　指定居宅介護支援の提供方法、内容</t>
    <rPh sb="3" eb="5">
      <t>シテイ</t>
    </rPh>
    <rPh sb="5" eb="7">
      <t>キョタク</t>
    </rPh>
    <rPh sb="7" eb="9">
      <t>カイゴ</t>
    </rPh>
    <rPh sb="9" eb="11">
      <t>シエン</t>
    </rPh>
    <rPh sb="12" eb="14">
      <t>テイキョウ</t>
    </rPh>
    <rPh sb="14" eb="16">
      <t>ホウホウ</t>
    </rPh>
    <rPh sb="17" eb="19">
      <t>ナイヨウ</t>
    </rPh>
    <phoneticPr fontId="54"/>
  </si>
  <si>
    <t>　エ　利用料その他費用の額</t>
    <rPh sb="3" eb="6">
      <t>リヨウリョウ</t>
    </rPh>
    <rPh sb="8" eb="9">
      <t>タ</t>
    </rPh>
    <rPh sb="9" eb="11">
      <t>ヒヨウ</t>
    </rPh>
    <rPh sb="12" eb="13">
      <t>ガク</t>
    </rPh>
    <phoneticPr fontId="52"/>
  </si>
  <si>
    <t>　オ　従業者の勤務体制</t>
    <rPh sb="3" eb="6">
      <t>ジュウギョウシャ</t>
    </rPh>
    <rPh sb="7" eb="11">
      <t>キンムタイセイ</t>
    </rPh>
    <phoneticPr fontId="15"/>
  </si>
  <si>
    <t>　カ　通常の事業の実施地域</t>
    <rPh sb="3" eb="5">
      <t>ツウジョウ</t>
    </rPh>
    <rPh sb="6" eb="8">
      <t>ジギョウ</t>
    </rPh>
    <rPh sb="9" eb="13">
      <t>ジッシチイキ</t>
    </rPh>
    <phoneticPr fontId="15"/>
  </si>
  <si>
    <t>　キ　事故発生時の対応</t>
    <rPh sb="3" eb="7">
      <t>ジコハッセイ</t>
    </rPh>
    <rPh sb="7" eb="8">
      <t>ジ</t>
    </rPh>
    <rPh sb="9" eb="11">
      <t>タイオウ</t>
    </rPh>
    <phoneticPr fontId="52"/>
  </si>
  <si>
    <t>　ク　苦情処理の体制（事業所担当、市町村、国民健康保険団体連合会などの相談・苦情の窓口も記載）</t>
    <rPh sb="5" eb="7">
      <t>ショリ</t>
    </rPh>
    <rPh sb="8" eb="10">
      <t>タイセイ</t>
    </rPh>
    <rPh sb="35" eb="37">
      <t>ソウダン</t>
    </rPh>
    <rPh sb="38" eb="40">
      <t>クジョウ</t>
    </rPh>
    <phoneticPr fontId="52"/>
  </si>
  <si>
    <t>　ケ　その他利用申込者がサービスを選択するために必要な重要事項</t>
    <phoneticPr fontId="15"/>
  </si>
  <si>
    <t>　　（重要事項説明書の内容と運営規程の内容に齟齬があってはなりません。）</t>
    <rPh sb="3" eb="5">
      <t>ジュウヨウ</t>
    </rPh>
    <rPh sb="5" eb="7">
      <t>ジコウ</t>
    </rPh>
    <rPh sb="7" eb="10">
      <t>セツメイショ</t>
    </rPh>
    <rPh sb="11" eb="13">
      <t>ナイヨウ</t>
    </rPh>
    <rPh sb="14" eb="16">
      <t>ウンエイ</t>
    </rPh>
    <rPh sb="16" eb="18">
      <t>キテイ</t>
    </rPh>
    <rPh sb="19" eb="21">
      <t>ナイヨウ</t>
    </rPh>
    <rPh sb="22" eb="24">
      <t>ソゴ</t>
    </rPh>
    <phoneticPr fontId="54"/>
  </si>
  <si>
    <r>
      <t>　居宅介護支援の提供に際し</t>
    </r>
    <r>
      <rPr>
        <sz val="11"/>
        <rFont val="ＭＳ Ｐゴシック"/>
        <family val="3"/>
        <charset val="128"/>
        <scheme val="minor"/>
      </rPr>
      <t>、次の①及び②について、利用申込者又はその家族に文書の交付に加えて口頭での説明を懇切丁寧に行うとともに、それを理解したことについて必ず利用申込者から署名を得ることが望ましい。
　①利用者は</t>
    </r>
    <r>
      <rPr>
        <sz val="11"/>
        <rFont val="ＭＳ Ｐゴシック"/>
        <family val="3"/>
        <charset val="128"/>
        <scheme val="minor"/>
      </rPr>
      <t>複数の指定居宅サービス事業者等の紹介を求めることができること。
　②居宅サービス原案に位置付けた指定居宅サービス事業者等の選定理由を求めることが可能であること。</t>
    </r>
    <phoneticPr fontId="15"/>
  </si>
  <si>
    <t>　問１により利用者から支払いを受けた場合、領収書を交付している。</t>
    <rPh sb="1" eb="2">
      <t>トイ</t>
    </rPh>
    <rPh sb="6" eb="9">
      <t>リヨウシャ</t>
    </rPh>
    <rPh sb="11" eb="13">
      <t>シハラ</t>
    </rPh>
    <rPh sb="15" eb="16">
      <t>ウ</t>
    </rPh>
    <rPh sb="18" eb="20">
      <t>バアイ</t>
    </rPh>
    <rPh sb="21" eb="24">
      <t>リョウシュウショ</t>
    </rPh>
    <rPh sb="25" eb="27">
      <t>コウフ</t>
    </rPh>
    <phoneticPr fontId="4"/>
  </si>
  <si>
    <t>【法定代理受領分以外で償還払いとなる利用者がいる場合のみ回答】
　提供した指定居宅介護支援について利用料の支払を受けた場合（※）は、当該利用料の額等を記載した指定居宅介護支援提供証明書を利用者に対して交付している。
（※法定代理受領分以外で償還払いとなるケース。こうした利用者がいない場合は斜線を引いてください。）</t>
    <rPh sb="97" eb="98">
      <t>タイ</t>
    </rPh>
    <rPh sb="100" eb="102">
      <t>コウフ</t>
    </rPh>
    <phoneticPr fontId="4"/>
  </si>
  <si>
    <t>※例えば集合住宅等において、特定の指定居宅サービス事業者のサービスを利用するが、居宅サービス計画についても、利用者の意思に反して、集合住宅と同一敷地内等の指定居宅サービス事業所のみを居宅サービス計画に位置付けるようなことはあってはならない。</t>
    <rPh sb="1" eb="2">
      <t>タト</t>
    </rPh>
    <rPh sb="4" eb="8">
      <t>シュウゴウジュウタク</t>
    </rPh>
    <rPh sb="8" eb="9">
      <t>トウ</t>
    </rPh>
    <rPh sb="14" eb="16">
      <t>トクテイ</t>
    </rPh>
    <rPh sb="17" eb="19">
      <t>シテイ</t>
    </rPh>
    <rPh sb="19" eb="21">
      <t>キョタク</t>
    </rPh>
    <rPh sb="25" eb="28">
      <t>ジギョウシャ</t>
    </rPh>
    <rPh sb="34" eb="36">
      <t>リヨウ</t>
    </rPh>
    <rPh sb="40" eb="42">
      <t>キョタク</t>
    </rPh>
    <rPh sb="46" eb="48">
      <t>ケイカク</t>
    </rPh>
    <rPh sb="54" eb="57">
      <t>リヨウシャ</t>
    </rPh>
    <rPh sb="58" eb="60">
      <t>イシ</t>
    </rPh>
    <rPh sb="61" eb="62">
      <t>ハン</t>
    </rPh>
    <rPh sb="65" eb="67">
      <t>シュウゴウ</t>
    </rPh>
    <rPh sb="67" eb="69">
      <t>ジュウタク</t>
    </rPh>
    <rPh sb="70" eb="72">
      <t>ドウイツ</t>
    </rPh>
    <rPh sb="72" eb="75">
      <t>シキチナイ</t>
    </rPh>
    <rPh sb="75" eb="76">
      <t>トウ</t>
    </rPh>
    <rPh sb="77" eb="79">
      <t>シテイ</t>
    </rPh>
    <rPh sb="79" eb="81">
      <t>キョタク</t>
    </rPh>
    <rPh sb="85" eb="88">
      <t>ジギョウショ</t>
    </rPh>
    <rPh sb="91" eb="93">
      <t>キョタク</t>
    </rPh>
    <rPh sb="97" eb="99">
      <t>ケイカク</t>
    </rPh>
    <rPh sb="100" eb="103">
      <t>イチヅ</t>
    </rPh>
    <phoneticPr fontId="4"/>
  </si>
  <si>
    <r>
      <rPr>
        <b/>
        <sz val="11"/>
        <rFont val="ＭＳ Ｐゴシック"/>
        <family val="3"/>
        <charset val="128"/>
      </rPr>
      <t>【居宅サービス事業者に対する個別サービス計画の提出依頼】
　</t>
    </r>
    <r>
      <rPr>
        <sz val="11"/>
        <rFont val="ＭＳ Ｐゴシック"/>
        <family val="3"/>
        <charset val="128"/>
      </rPr>
      <t>介護支援専門員は、居宅サービス計画に位置付けた指定居宅サービスの事業者等に対して、個別サービス計画（訪問介護計画、通所介護計画　等）の提出を求め、連動性や整合性について確認している。　　　　　　　　　　　　　　　　　　　　　　　　　　　　　　　　　　　　　　　　　　　　　　　　　　　　　　　　　　　　　　　　　　　　　　</t>
    </r>
    <rPh sb="1" eb="3">
      <t>キョタク</t>
    </rPh>
    <rPh sb="7" eb="10">
      <t>ジギョウシャ</t>
    </rPh>
    <rPh sb="11" eb="12">
      <t>タイ</t>
    </rPh>
    <rPh sb="14" eb="16">
      <t>コベツ</t>
    </rPh>
    <rPh sb="20" eb="22">
      <t>ケイカク</t>
    </rPh>
    <rPh sb="23" eb="25">
      <t>テイシュツ</t>
    </rPh>
    <rPh sb="25" eb="27">
      <t>イライ</t>
    </rPh>
    <rPh sb="53" eb="55">
      <t>シテイ</t>
    </rPh>
    <rPh sb="65" eb="66">
      <t>トウ</t>
    </rPh>
    <rPh sb="71" eb="73">
      <t>コベツ</t>
    </rPh>
    <rPh sb="80" eb="84">
      <t>ホウモンカイゴ</t>
    </rPh>
    <rPh sb="84" eb="86">
      <t>ケイカク</t>
    </rPh>
    <rPh sb="87" eb="89">
      <t>ツウショ</t>
    </rPh>
    <rPh sb="89" eb="91">
      <t>カイゴ</t>
    </rPh>
    <rPh sb="91" eb="93">
      <t>ケイカク</t>
    </rPh>
    <rPh sb="94" eb="95">
      <t>トウ</t>
    </rPh>
    <phoneticPr fontId="4"/>
  </si>
  <si>
    <r>
      <rPr>
        <b/>
        <sz val="11"/>
        <rFont val="ＭＳ Ｐゴシック"/>
        <family val="3"/>
        <charset val="128"/>
      </rPr>
      <t>【居宅サービス計画の提出】</t>
    </r>
    <r>
      <rPr>
        <sz val="11"/>
        <rFont val="ＭＳ Ｐゴシック"/>
        <family val="3"/>
        <charset val="128"/>
      </rPr>
      <t xml:space="preserve">
　介護支援専門員は、居宅サービス計画に厚生労働大臣が定める回数以上の訪問介護（生活援助中心型である指定訪問介護に限る。）を位置付ける場合にあっては、その利用の妥当性を検討し、当該居宅サービス計画に訪問介護が必要な理由を記載するとともに、当該月に居宅サービス計画を作成又は変更（軽微な変更を除く。）した翌月の末日までに伊勢原市に届け出ている。なお、ここで言う居宅サービス計画とは、当該月において利用者の同意を得て交付した居宅サービス計画を言う。
</t>
    </r>
    <r>
      <rPr>
        <u/>
        <sz val="11"/>
        <rFont val="ＭＳ Ｐゴシック"/>
        <family val="3"/>
        <charset val="128"/>
      </rPr>
      <t>※平成30年10月以降に作成又は変更した居宅サービス計画が対象。</t>
    </r>
    <r>
      <rPr>
        <sz val="11"/>
        <rFont val="ＭＳ Ｐゴシック"/>
        <family val="3"/>
        <charset val="128"/>
      </rPr>
      <t xml:space="preserve">
※介護保険最新情報Vol.652（H30.5.10）　「厚生労働大臣が定める回数及び訪問介護」について</t>
    </r>
    <rPh sb="1" eb="2">
      <t>キョ</t>
    </rPh>
    <rPh sb="2" eb="3">
      <t>タク</t>
    </rPh>
    <rPh sb="7" eb="9">
      <t>ケイカク</t>
    </rPh>
    <rPh sb="10" eb="12">
      <t>テイシュツ</t>
    </rPh>
    <rPh sb="53" eb="57">
      <t>セイカツエンジョ</t>
    </rPh>
    <rPh sb="57" eb="60">
      <t>チュウシンガタ</t>
    </rPh>
    <rPh sb="63" eb="65">
      <t>シテイ</t>
    </rPh>
    <rPh sb="65" eb="67">
      <t>ホウモン</t>
    </rPh>
    <rPh sb="67" eb="69">
      <t>カイゴ</t>
    </rPh>
    <rPh sb="70" eb="71">
      <t>カギ</t>
    </rPh>
    <rPh sb="132" eb="134">
      <t>トウガイ</t>
    </rPh>
    <rPh sb="134" eb="135">
      <t>ツキ</t>
    </rPh>
    <rPh sb="145" eb="147">
      <t>サクセイ</t>
    </rPh>
    <rPh sb="147" eb="148">
      <t>マタ</t>
    </rPh>
    <rPh sb="149" eb="151">
      <t>ヘンコウ</t>
    </rPh>
    <rPh sb="152" eb="154">
      <t>ケイビ</t>
    </rPh>
    <rPh sb="155" eb="157">
      <t>ヘンコウ</t>
    </rPh>
    <rPh sb="158" eb="159">
      <t>ノゾ</t>
    </rPh>
    <rPh sb="164" eb="166">
      <t>ヨクゲツ</t>
    </rPh>
    <rPh sb="167" eb="169">
      <t>マツジツ</t>
    </rPh>
    <rPh sb="172" eb="175">
      <t>イセハラ</t>
    </rPh>
    <rPh sb="190" eb="191">
      <t>イ</t>
    </rPh>
    <rPh sb="192" eb="194">
      <t>キョタク</t>
    </rPh>
    <rPh sb="198" eb="200">
      <t>ケイカク</t>
    </rPh>
    <rPh sb="203" eb="205">
      <t>トウガイ</t>
    </rPh>
    <rPh sb="205" eb="206">
      <t>ツキ</t>
    </rPh>
    <rPh sb="210" eb="213">
      <t>リヨウシャ</t>
    </rPh>
    <rPh sb="214" eb="216">
      <t>ドウイ</t>
    </rPh>
    <rPh sb="217" eb="218">
      <t>エ</t>
    </rPh>
    <rPh sb="219" eb="221">
      <t>コウフ</t>
    </rPh>
    <rPh sb="223" eb="225">
      <t>キョタク</t>
    </rPh>
    <rPh sb="229" eb="231">
      <t>ケイカク</t>
    </rPh>
    <rPh sb="232" eb="233">
      <t>イ</t>
    </rPh>
    <rPh sb="237" eb="239">
      <t>ヘイセイ</t>
    </rPh>
    <rPh sb="241" eb="242">
      <t>ネン</t>
    </rPh>
    <rPh sb="244" eb="245">
      <t>ガツ</t>
    </rPh>
    <rPh sb="245" eb="247">
      <t>イコウ</t>
    </rPh>
    <rPh sb="248" eb="250">
      <t>サクセイ</t>
    </rPh>
    <rPh sb="250" eb="251">
      <t>マタ</t>
    </rPh>
    <rPh sb="252" eb="254">
      <t>ヘンコウ</t>
    </rPh>
    <rPh sb="256" eb="258">
      <t>キョタク</t>
    </rPh>
    <rPh sb="262" eb="264">
      <t>ケイカク</t>
    </rPh>
    <rPh sb="265" eb="267">
      <t>タイショウ</t>
    </rPh>
    <rPh sb="270" eb="274">
      <t>カイゴホケン</t>
    </rPh>
    <rPh sb="274" eb="278">
      <t>サイシンジョウホウ</t>
    </rPh>
    <rPh sb="297" eb="303">
      <t>コウセイロウドウダイジン</t>
    </rPh>
    <rPh sb="304" eb="305">
      <t>サダ</t>
    </rPh>
    <rPh sb="307" eb="309">
      <t>カイスウ</t>
    </rPh>
    <rPh sb="309" eb="310">
      <t>オヨ</t>
    </rPh>
    <rPh sb="311" eb="315">
      <t>ホウモンカイゴ</t>
    </rPh>
    <phoneticPr fontId="4"/>
  </si>
  <si>
    <t>【福祉用具貸与と特定福祉用具販売の選択制】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23" eb="25">
      <t>フクシ</t>
    </rPh>
    <rPh sb="25" eb="27">
      <t>ヨウグ</t>
    </rPh>
    <rPh sb="28" eb="30">
      <t>キョタク</t>
    </rPh>
    <rPh sb="34" eb="36">
      <t>ケイカク</t>
    </rPh>
    <rPh sb="37" eb="40">
      <t>イチヅ</t>
    </rPh>
    <rPh sb="42" eb="44">
      <t>バアイ</t>
    </rPh>
    <rPh sb="45" eb="47">
      <t>フクシ</t>
    </rPh>
    <rPh sb="47" eb="49">
      <t>ヨウグ</t>
    </rPh>
    <rPh sb="50" eb="52">
      <t>テキジ</t>
    </rPh>
    <rPh sb="52" eb="54">
      <t>テキセツ</t>
    </rPh>
    <rPh sb="55" eb="57">
      <t>リヨウ</t>
    </rPh>
    <rPh sb="57" eb="58">
      <t>オヨ</t>
    </rPh>
    <rPh sb="59" eb="62">
      <t>リヨウシャ</t>
    </rPh>
    <rPh sb="63" eb="65">
      <t>アンゼン</t>
    </rPh>
    <rPh sb="66" eb="68">
      <t>カクホ</t>
    </rPh>
    <rPh sb="70" eb="72">
      <t>カンテン</t>
    </rPh>
    <rPh sb="75" eb="77">
      <t>フクシ</t>
    </rPh>
    <rPh sb="77" eb="79">
      <t>ヨウグ</t>
    </rPh>
    <rPh sb="79" eb="81">
      <t>タイヨ</t>
    </rPh>
    <rPh sb="81" eb="82">
      <t>マタ</t>
    </rPh>
    <rPh sb="83" eb="85">
      <t>トクテイ</t>
    </rPh>
    <rPh sb="85" eb="87">
      <t>フクシ</t>
    </rPh>
    <rPh sb="87" eb="89">
      <t>ヨウグ</t>
    </rPh>
    <rPh sb="89" eb="91">
      <t>ハンバイ</t>
    </rPh>
    <rPh sb="97" eb="100">
      <t>リヨウシャ</t>
    </rPh>
    <rPh sb="101" eb="103">
      <t>センタク</t>
    </rPh>
    <rPh sb="118" eb="119">
      <t>オヨ</t>
    </rPh>
    <rPh sb="125" eb="126">
      <t>トウ</t>
    </rPh>
    <rPh sb="127" eb="130">
      <t>リヨウシャ</t>
    </rPh>
    <rPh sb="131" eb="133">
      <t>センタク</t>
    </rPh>
    <rPh sb="134" eb="135">
      <t>シ</t>
    </rPh>
    <rPh sb="140" eb="142">
      <t>ヒツヨウ</t>
    </rPh>
    <rPh sb="143" eb="145">
      <t>ジョウホウ</t>
    </rPh>
    <rPh sb="146" eb="148">
      <t>テイキョウ</t>
    </rPh>
    <phoneticPr fontId="4"/>
  </si>
  <si>
    <r>
      <t>【福祉用具貸与の位置付け】
　</t>
    </r>
    <r>
      <rPr>
        <sz val="11"/>
        <color theme="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91" eb="93">
      <t>カイギ</t>
    </rPh>
    <rPh sb="150" eb="151">
      <t>エ</t>
    </rPh>
    <phoneticPr fontId="4"/>
  </si>
  <si>
    <r>
      <t>【福祉用具貸与の位置付け】
　介護支援専門員は、軽度者に対象外種目の福祉用具貸与を位置付ける場合は、認定調査の調査票の必要な部分（基本調査の結果）の写しを</t>
    </r>
    <r>
      <rPr>
        <sz val="11"/>
        <color theme="1"/>
        <rFont val="ＭＳ Ｐゴシック"/>
        <family val="3"/>
        <charset val="128"/>
      </rPr>
      <t>市町村から入手している。また、その写しを指定福祉用具貸与事業者へ提示することについて同意を得た上で、指定福祉用具貸与事業者へ送付している。</t>
    </r>
    <rPh sb="15" eb="17">
      <t>カイゴ</t>
    </rPh>
    <rPh sb="17" eb="19">
      <t>シエン</t>
    </rPh>
    <rPh sb="19" eb="21">
      <t>センモン</t>
    </rPh>
    <rPh sb="21" eb="22">
      <t>イン</t>
    </rPh>
    <rPh sb="77" eb="80">
      <t>シチョウソン</t>
    </rPh>
    <rPh sb="82" eb="84">
      <t>ニュウシュ</t>
    </rPh>
    <rPh sb="109" eb="111">
      <t>テイジ</t>
    </rPh>
    <rPh sb="119" eb="121">
      <t>ドウイ</t>
    </rPh>
    <rPh sb="122" eb="123">
      <t>エ</t>
    </rPh>
    <rPh sb="124" eb="125">
      <t>ウエ</t>
    </rPh>
    <phoneticPr fontId="4"/>
  </si>
  <si>
    <t>　　指定居宅介護支援提供の完結の日,介護給付費の受領の日から５年間のいずれか長い期間保存している。</t>
    <phoneticPr fontId="4"/>
  </si>
  <si>
    <t>　　指定居宅介護支援提供の完結の日から5年間保存している。</t>
    <phoneticPr fontId="4"/>
  </si>
  <si>
    <t>　家族に対する介護等を日常的に行っている児童、障害者、生活困窮者、難病患者等、介護保険以外の制度や当該制度の対象者への支援に関する事例検討会、研修等にに参加している。</t>
    <rPh sb="13" eb="14">
      <t>テキ</t>
    </rPh>
    <phoneticPr fontId="4"/>
  </si>
  <si>
    <r>
      <t>　家族に対する介護等を日常的に行っている児童、障害者、生活困窮者、難病患者等、介護保険以外の制度や当該制度の対象者への支援に関する事例検討会、</t>
    </r>
    <r>
      <rPr>
        <sz val="11"/>
        <rFont val="ＭＳ Ｐゴシック"/>
        <family val="3"/>
        <charset val="128"/>
      </rPr>
      <t>研修等に参加している。</t>
    </r>
    <rPh sb="71" eb="73">
      <t>ケンシュウ</t>
    </rPh>
    <rPh sb="73" eb="74">
      <t>トウ</t>
    </rPh>
    <phoneticPr fontId="4"/>
  </si>
  <si>
    <r>
      <t>　利用者が病院又は診療所に入院した日翌日又は翌々日に、当該病院又は診療所の職員に</t>
    </r>
    <r>
      <rPr>
        <sz val="11"/>
        <rFont val="ＭＳ Ｐゴシック"/>
        <family val="3"/>
        <charset val="128"/>
      </rPr>
      <t xml:space="preserve">対して、当該利用者に係る必要な情報（入院日、当該利用者の心身の状況、生活環境及びサービスの利用状況）を提供している。
</t>
    </r>
    <r>
      <rPr>
        <sz val="11"/>
        <rFont val="ＭＳ Ｐゴシック"/>
        <family val="3"/>
        <charset val="128"/>
        <scheme val="minor"/>
      </rPr>
      <t>※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t>
    </r>
    <rPh sb="40" eb="41">
      <t>タイ</t>
    </rPh>
    <phoneticPr fontId="4"/>
  </si>
  <si>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場合にあっては、必要に応じ、福祉用具専門相談員や居宅サービスを提供する作業療法士等が参加するものとしている。</t>
    <rPh sb="1" eb="3">
      <t>ビョウイン</t>
    </rPh>
    <rPh sb="3" eb="4">
      <t>マタ</t>
    </rPh>
    <rPh sb="5" eb="8">
      <t>シンリョウジョ</t>
    </rPh>
    <rPh sb="19" eb="22">
      <t>ニュウインチュウ</t>
    </rPh>
    <rPh sb="23" eb="26">
      <t>ホケンイ</t>
    </rPh>
    <rPh sb="26" eb="27">
      <t>マタ</t>
    </rPh>
    <rPh sb="28" eb="31">
      <t>カンゴシ</t>
    </rPh>
    <rPh sb="31" eb="32">
      <t>トウ</t>
    </rPh>
    <rPh sb="34" eb="36">
      <t>ザイタク</t>
    </rPh>
    <rPh sb="36" eb="38">
      <t>リョウヨウ</t>
    </rPh>
    <rPh sb="38" eb="40">
      <t>タントウ</t>
    </rPh>
    <rPh sb="40" eb="42">
      <t>イリョウ</t>
    </rPh>
    <rPh sb="42" eb="44">
      <t>キカン</t>
    </rPh>
    <rPh sb="45" eb="48">
      <t>ホケンイ</t>
    </rPh>
    <rPh sb="48" eb="49">
      <t>モ</t>
    </rPh>
    <rPh sb="52" eb="55">
      <t>カンゴシ</t>
    </rPh>
    <rPh sb="55" eb="56">
      <t>トウ</t>
    </rPh>
    <rPh sb="57" eb="60">
      <t>ホケンイ</t>
    </rPh>
    <rPh sb="63" eb="65">
      <t>シカ</t>
    </rPh>
    <rPh sb="65" eb="67">
      <t>イシ</t>
    </rPh>
    <rPh sb="67" eb="68">
      <t>モ</t>
    </rPh>
    <rPh sb="73" eb="75">
      <t>シジ</t>
    </rPh>
    <rPh sb="76" eb="77">
      <t>ウ</t>
    </rPh>
    <rPh sb="79" eb="81">
      <t>シカ</t>
    </rPh>
    <rPh sb="81" eb="84">
      <t>エイセイシ</t>
    </rPh>
    <rPh sb="85" eb="87">
      <t>ホケン</t>
    </rPh>
    <rPh sb="87" eb="89">
      <t>ヤッキョク</t>
    </rPh>
    <rPh sb="90" eb="92">
      <t>ホケン</t>
    </rPh>
    <rPh sb="92" eb="95">
      <t>ヤクザイシ</t>
    </rPh>
    <rPh sb="96" eb="98">
      <t>ホウモン</t>
    </rPh>
    <rPh sb="98" eb="100">
      <t>カンゴ</t>
    </rPh>
    <rPh sb="107" eb="111">
      <t>カンゴシトウ</t>
    </rPh>
    <rPh sb="112" eb="113">
      <t>ジュン</t>
    </rPh>
    <rPh sb="113" eb="116">
      <t>カンゴシ</t>
    </rPh>
    <rPh sb="117" eb="118">
      <t>ノゾ</t>
    </rPh>
    <rPh sb="122" eb="124">
      <t>リガク</t>
    </rPh>
    <rPh sb="124" eb="127">
      <t>リョウホウシ</t>
    </rPh>
    <rPh sb="128" eb="130">
      <t>サギョウ</t>
    </rPh>
    <rPh sb="130" eb="133">
      <t>リョウホウシ</t>
    </rPh>
    <rPh sb="133" eb="134">
      <t>モ</t>
    </rPh>
    <rPh sb="137" eb="139">
      <t>ゲンゴ</t>
    </rPh>
    <rPh sb="139" eb="141">
      <t>チョウカク</t>
    </rPh>
    <rPh sb="141" eb="142">
      <t>シ</t>
    </rPh>
    <rPh sb="143" eb="145">
      <t>カイゴ</t>
    </rPh>
    <rPh sb="145" eb="147">
      <t>シエン</t>
    </rPh>
    <rPh sb="147" eb="150">
      <t>センモンイン</t>
    </rPh>
    <rPh sb="150" eb="151">
      <t>マタ</t>
    </rPh>
    <rPh sb="152" eb="154">
      <t>ソウダン</t>
    </rPh>
    <rPh sb="154" eb="156">
      <t>シエン</t>
    </rPh>
    <rPh sb="156" eb="159">
      <t>センモンイン</t>
    </rPh>
    <rPh sb="167" eb="170">
      <t>シャイジョウ</t>
    </rPh>
    <rPh sb="171" eb="173">
      <t>キョウドウ</t>
    </rPh>
    <rPh sb="175" eb="177">
      <t>シドウ</t>
    </rPh>
    <rPh sb="178" eb="179">
      <t>オコナ</t>
    </rPh>
    <rPh sb="181" eb="183">
      <t>バアイ</t>
    </rPh>
    <rPh sb="189" eb="190">
      <t>マタ</t>
    </rPh>
    <rPh sb="191" eb="194">
      <t>タイインゴ</t>
    </rPh>
    <rPh sb="195" eb="197">
      <t>フクシ</t>
    </rPh>
    <rPh sb="197" eb="199">
      <t>ヨウグ</t>
    </rPh>
    <rPh sb="200" eb="202">
      <t>タイヨ</t>
    </rPh>
    <rPh sb="203" eb="205">
      <t>ミコ</t>
    </rPh>
    <rPh sb="208" eb="210">
      <t>バアイ</t>
    </rPh>
    <rPh sb="216" eb="218">
      <t>ヒツヨウ</t>
    </rPh>
    <rPh sb="219" eb="220">
      <t>オウ</t>
    </rPh>
    <rPh sb="222" eb="226">
      <t>フクシヨウグ</t>
    </rPh>
    <rPh sb="226" eb="231">
      <t>センモンソウダンイン</t>
    </rPh>
    <rPh sb="232" eb="234">
      <t>キョタク</t>
    </rPh>
    <rPh sb="239" eb="241">
      <t>テイキョウ</t>
    </rPh>
    <rPh sb="243" eb="248">
      <t>サギョウリョウホウシ</t>
    </rPh>
    <rPh sb="248" eb="249">
      <t>トウ</t>
    </rPh>
    <rPh sb="250" eb="252">
      <t>サンカ</t>
    </rPh>
    <phoneticPr fontId="4"/>
  </si>
  <si>
    <t>問７</t>
  </si>
  <si>
    <t>　ターミナルケアマネジメントにあたっては、厚生労働省「人生の最終段階における医療・ケアの決定プロセスに関するガイドライン」等を参考にしつつ、本人の意思を尊重した医療・ケアの方針が実現できるよう、多職種が連携し、本人及びその家族と必要な情報の共有に努めている。</t>
    <rPh sb="21" eb="26">
      <t>コウセイロウドウショウ</t>
    </rPh>
    <rPh sb="27" eb="29">
      <t>ジンセイ</t>
    </rPh>
    <rPh sb="30" eb="34">
      <t>サイシュウダンカイ</t>
    </rPh>
    <rPh sb="38" eb="40">
      <t>イリョウ</t>
    </rPh>
    <rPh sb="44" eb="46">
      <t>ケッテイ</t>
    </rPh>
    <rPh sb="51" eb="52">
      <t>カン</t>
    </rPh>
    <rPh sb="61" eb="62">
      <t>ナド</t>
    </rPh>
    <rPh sb="63" eb="65">
      <t>サンコウ</t>
    </rPh>
    <rPh sb="70" eb="72">
      <t>ホンニン</t>
    </rPh>
    <rPh sb="73" eb="75">
      <t>イシ</t>
    </rPh>
    <rPh sb="76" eb="78">
      <t>ソンチョウ</t>
    </rPh>
    <rPh sb="80" eb="82">
      <t>イリョウ</t>
    </rPh>
    <rPh sb="86" eb="88">
      <t>ホウシン</t>
    </rPh>
    <rPh sb="89" eb="91">
      <t>ジツゲン</t>
    </rPh>
    <rPh sb="97" eb="100">
      <t>タショクシュ</t>
    </rPh>
    <rPh sb="101" eb="103">
      <t>レンケイ</t>
    </rPh>
    <rPh sb="105" eb="107">
      <t>ホンニン</t>
    </rPh>
    <rPh sb="107" eb="108">
      <t>オヨ</t>
    </rPh>
    <rPh sb="111" eb="113">
      <t>カゾク</t>
    </rPh>
    <rPh sb="114" eb="116">
      <t>ヒツヨウ</t>
    </rPh>
    <rPh sb="117" eb="119">
      <t>ジョウホウ</t>
    </rPh>
    <rPh sb="120" eb="122">
      <t>キョウユウ</t>
    </rPh>
    <rPh sb="123" eb="124">
      <t>ツト</t>
    </rPh>
    <phoneticPr fontId="15"/>
  </si>
  <si>
    <r>
      <rPr>
        <b/>
        <sz val="11"/>
        <rFont val="ＭＳ Ｐゴシック"/>
        <family val="3"/>
        <charset val="128"/>
      </rPr>
      <t>【指定居宅介護支援の提供の開始時の説明】</t>
    </r>
    <r>
      <rPr>
        <sz val="11"/>
        <rFont val="ＭＳ Ｐゴシック"/>
        <family val="3"/>
        <charset val="128"/>
      </rPr>
      <t xml:space="preserve">
指定居宅介護支援の提供開始に際し、あらかじめ利用者に対して次の内容の文書を交付し説明している。
　※契約月から当該状態が解消された月の前月まで減算。</t>
    </r>
    <rPh sb="1" eb="3">
      <t>シテイ</t>
    </rPh>
    <rPh sb="3" eb="5">
      <t>キョタク</t>
    </rPh>
    <rPh sb="5" eb="7">
      <t>カイゴ</t>
    </rPh>
    <rPh sb="7" eb="9">
      <t>シエン</t>
    </rPh>
    <rPh sb="43" eb="46">
      <t>リヨウシャ</t>
    </rPh>
    <rPh sb="47" eb="48">
      <t>タイ</t>
    </rPh>
    <phoneticPr fontId="4"/>
  </si>
  <si>
    <t>複数事業者の紹介を求めることができる</t>
    <phoneticPr fontId="4"/>
  </si>
  <si>
    <t>ケアプランに位置付けた事業者の選定理由の説明を求めることができる</t>
    <phoneticPr fontId="4"/>
  </si>
  <si>
    <t>「前６月間に作成した居宅サービス計画の総数のうち、訪問介護、通所介護、福祉用具貸与及び地域密着型通所介護（以下「訪問介護等」という）を位置付けたサービス計画の割合」、「前６月間に作成した居宅サービス計画に位置付けた訪問介護等ごとの回数のうちに同一事業者で提供された割合」を説明</t>
    <phoneticPr fontId="4"/>
  </si>
  <si>
    <t>①</t>
    <phoneticPr fontId="4"/>
  </si>
  <si>
    <t>②</t>
    <phoneticPr fontId="4"/>
  </si>
  <si>
    <t>③</t>
    <phoneticPr fontId="4"/>
  </si>
  <si>
    <r>
      <rPr>
        <b/>
        <sz val="11"/>
        <rFont val="ＭＳ Ｐゴシック"/>
        <family val="3"/>
        <charset val="128"/>
      </rPr>
      <t>【居宅サービス計画の新規作成及びその変更時のアセスメント】</t>
    </r>
    <r>
      <rPr>
        <sz val="11"/>
        <rFont val="ＭＳ Ｐゴシック"/>
        <family val="3"/>
        <charset val="128"/>
      </rPr>
      <t xml:space="preserve">
※当該ケアプランに係る月から当該状態が解消された月の前月まで減算。</t>
    </r>
    <phoneticPr fontId="4"/>
  </si>
  <si>
    <t>④</t>
    <phoneticPr fontId="4"/>
  </si>
  <si>
    <t>利用者の居宅を訪問し、利用者・家族に面接している
※アセスメント記録を作成している</t>
    <phoneticPr fontId="4"/>
  </si>
  <si>
    <t>サービス担当者会議を開催している</t>
    <phoneticPr fontId="4"/>
  </si>
  <si>
    <t>居宅サービス計画の原案の内容を利用者・その家族に説明し、文書により利用者の同意を得て、利用者及び担当者に交付している</t>
    <phoneticPr fontId="4"/>
  </si>
  <si>
    <t>※居宅サービス計画原案とは、第１表から第３表まで、第６表及び第７表に相当するすべてを指します。</t>
    <phoneticPr fontId="4"/>
  </si>
  <si>
    <t>居宅サービス計画を利用者及び全てのサービス事業者の担当者に交付している
※主治の医師にも交付が必要です</t>
    <phoneticPr fontId="4"/>
  </si>
  <si>
    <r>
      <rPr>
        <b/>
        <sz val="11"/>
        <rFont val="ＭＳ Ｐゴシック"/>
        <family val="3"/>
        <charset val="128"/>
      </rPr>
      <t>【サービス担当者会議</t>
    </r>
    <r>
      <rPr>
        <b/>
        <sz val="11"/>
        <rFont val="ＭＳ Ｐゴシック"/>
        <family val="3"/>
        <charset val="128"/>
      </rPr>
      <t>の開催】</t>
    </r>
    <r>
      <rPr>
        <sz val="11"/>
        <rFont val="ＭＳ Ｐゴシック"/>
        <family val="3"/>
        <charset val="128"/>
      </rPr>
      <t xml:space="preserve">
　次の場合にサービス担当者会議の開催等を行っている。
※当該ケアプランに係る月から当該状態が解消された月の前月まで減算。</t>
    </r>
    <rPh sb="11" eb="13">
      <t>カイサイ</t>
    </rPh>
    <rPh sb="16" eb="17">
      <t>ツギ</t>
    </rPh>
    <rPh sb="18" eb="20">
      <t>バアイ</t>
    </rPh>
    <phoneticPr fontId="4"/>
  </si>
  <si>
    <t>居宅サービス計画を新規に作成する場合</t>
    <phoneticPr fontId="4"/>
  </si>
  <si>
    <t>①</t>
    <phoneticPr fontId="4"/>
  </si>
  <si>
    <t>②</t>
    <phoneticPr fontId="4"/>
  </si>
  <si>
    <t>③</t>
    <phoneticPr fontId="4"/>
  </si>
  <si>
    <t>④</t>
    <phoneticPr fontId="4"/>
  </si>
  <si>
    <t>要介護認定を受けている利用者が要介護更新認定を受けた場合</t>
    <phoneticPr fontId="4"/>
  </si>
  <si>
    <t>要介護認定を受けている利用者が要介護状態区分変更認定を受けた場合</t>
    <phoneticPr fontId="4"/>
  </si>
  <si>
    <t>末期の悪性腫瘍の利用者について必要と認める場合や、「やむを得ない理由」によりサービス担当者会議が開催できない場合は、その経過を記録に残すとともに、居宅サービス計画について専門的見地から担当者への照会等により意見を求めている</t>
    <phoneticPr fontId="4"/>
  </si>
  <si>
    <t>※「やむを得ない理由」がある場合とは、サービス担当者会議の開催の日程調整を行ったがサービス担当者の事由により、サービス担当者会議が開催できなかった場合が想定されます。</t>
    <phoneticPr fontId="4"/>
  </si>
  <si>
    <t>問３</t>
    <rPh sb="0" eb="1">
      <t>トイ</t>
    </rPh>
    <phoneticPr fontId="4"/>
  </si>
  <si>
    <r>
      <rPr>
        <b/>
        <sz val="11"/>
        <rFont val="ＭＳ Ｐゴシック"/>
        <family val="3"/>
        <charset val="128"/>
      </rPr>
      <t>【ケアプラン作成後のモニタリング 】</t>
    </r>
    <r>
      <rPr>
        <sz val="11"/>
        <rFont val="ＭＳ Ｐゴシック"/>
        <family val="3"/>
        <charset val="128"/>
      </rPr>
      <t xml:space="preserve">
介護支援専門員が次に掲げるいずれかの方法により、利用者に面接している。
※特段の事情ない限り、その月から当該状態が解消された月の前月まで減算。</t>
    </r>
    <rPh sb="19" eb="26">
      <t>カイゴシエンセンモンイン</t>
    </rPh>
    <rPh sb="27" eb="28">
      <t>ツギ</t>
    </rPh>
    <rPh sb="29" eb="30">
      <t>カカ</t>
    </rPh>
    <rPh sb="37" eb="39">
      <t>ホウホウ</t>
    </rPh>
    <rPh sb="43" eb="46">
      <t>リヨウシャ</t>
    </rPh>
    <rPh sb="47" eb="49">
      <t>メンセツ</t>
    </rPh>
    <phoneticPr fontId="4"/>
  </si>
  <si>
    <t>特段の事情（利用者に起因する事情）がない限り1月に1回利用者の居宅を訪問し、利用者に面接している</t>
    <phoneticPr fontId="15"/>
  </si>
  <si>
    <t>次のいずれにも該当する場合であって、２月に１回、利用者の居宅を訪問し、利用者の居宅を訪問しない月においては、テレビ電話装置等を活用して行う方法</t>
    <rPh sb="0" eb="1">
      <t>ツギ</t>
    </rPh>
    <rPh sb="7" eb="9">
      <t>ガイトウ</t>
    </rPh>
    <rPh sb="11" eb="13">
      <t>バアイ</t>
    </rPh>
    <rPh sb="19" eb="20">
      <t>ツキ</t>
    </rPh>
    <rPh sb="22" eb="23">
      <t>カイ</t>
    </rPh>
    <rPh sb="24" eb="27">
      <t>リヨウシャ</t>
    </rPh>
    <rPh sb="28" eb="30">
      <t>キョタク</t>
    </rPh>
    <rPh sb="31" eb="33">
      <t>ホウモン</t>
    </rPh>
    <rPh sb="35" eb="38">
      <t>リヨウシャ</t>
    </rPh>
    <rPh sb="39" eb="41">
      <t>キョタク</t>
    </rPh>
    <rPh sb="42" eb="44">
      <t>ホウモン</t>
    </rPh>
    <rPh sb="47" eb="48">
      <t>ツキ</t>
    </rPh>
    <rPh sb="57" eb="59">
      <t>デンワ</t>
    </rPh>
    <rPh sb="59" eb="62">
      <t>ソウチトウ</t>
    </rPh>
    <rPh sb="63" eb="65">
      <t>カツヨウ</t>
    </rPh>
    <rPh sb="67" eb="68">
      <t>オコナ</t>
    </rPh>
    <rPh sb="69" eb="71">
      <t>ホウホウ</t>
    </rPh>
    <phoneticPr fontId="15"/>
  </si>
  <si>
    <t>テレビ電話装置等を活用して面接を行うことについて、文書により利用者の同意を得ている</t>
    <rPh sb="3" eb="5">
      <t>デンワ</t>
    </rPh>
    <rPh sb="5" eb="8">
      <t>ソウチトウ</t>
    </rPh>
    <rPh sb="9" eb="11">
      <t>カツヨウ</t>
    </rPh>
    <rPh sb="13" eb="15">
      <t>メンセツ</t>
    </rPh>
    <rPh sb="16" eb="17">
      <t>オコナ</t>
    </rPh>
    <rPh sb="25" eb="27">
      <t>ブンショ</t>
    </rPh>
    <rPh sb="30" eb="33">
      <t>リヨウシャ</t>
    </rPh>
    <rPh sb="34" eb="36">
      <t>ドウイ</t>
    </rPh>
    <rPh sb="37" eb="38">
      <t>エ</t>
    </rPh>
    <phoneticPr fontId="15"/>
  </si>
  <si>
    <t>サービス担当者会議等において、次に課kゲル事項について主治の医師、担当者その他の関係者の合意を得ている</t>
    <rPh sb="4" eb="7">
      <t>タントウシャ</t>
    </rPh>
    <rPh sb="7" eb="9">
      <t>カイギ</t>
    </rPh>
    <rPh sb="9" eb="10">
      <t>トウ</t>
    </rPh>
    <rPh sb="15" eb="16">
      <t>ツギ</t>
    </rPh>
    <rPh sb="17" eb="18">
      <t>カ</t>
    </rPh>
    <rPh sb="21" eb="23">
      <t>ジコウ</t>
    </rPh>
    <rPh sb="27" eb="29">
      <t>シュジ</t>
    </rPh>
    <rPh sb="30" eb="32">
      <t>イシ</t>
    </rPh>
    <rPh sb="33" eb="36">
      <t>タントウシャ</t>
    </rPh>
    <rPh sb="38" eb="39">
      <t>タ</t>
    </rPh>
    <rPh sb="40" eb="43">
      <t>カンケイシャ</t>
    </rPh>
    <rPh sb="44" eb="46">
      <t>ゴウイ</t>
    </rPh>
    <rPh sb="47" eb="48">
      <t>エ</t>
    </rPh>
    <phoneticPr fontId="15"/>
  </si>
  <si>
    <t>利用者の心身の状況が安定していること</t>
    <rPh sb="0" eb="3">
      <t>リヨウシャ</t>
    </rPh>
    <rPh sb="4" eb="6">
      <t>シンシン</t>
    </rPh>
    <rPh sb="7" eb="9">
      <t>ジョウキョウ</t>
    </rPh>
    <rPh sb="10" eb="12">
      <t>アンテイ</t>
    </rPh>
    <phoneticPr fontId="42"/>
  </si>
  <si>
    <t>利用者がテレビで環装置等を活用して意思疎通を行うことができること</t>
    <rPh sb="0" eb="3">
      <t>リヨウシャ</t>
    </rPh>
    <rPh sb="8" eb="9">
      <t>ワ</t>
    </rPh>
    <rPh sb="9" eb="12">
      <t>ソウチトウ</t>
    </rPh>
    <rPh sb="13" eb="15">
      <t>カツヨウ</t>
    </rPh>
    <rPh sb="17" eb="21">
      <t>イシソツウ</t>
    </rPh>
    <rPh sb="22" eb="23">
      <t>オコナ</t>
    </rPh>
    <phoneticPr fontId="42"/>
  </si>
  <si>
    <t>介護支援専門員が、テレビ電話装置等を活用したモニタリングでは把握できない情報について、担当者から情報を得ていること</t>
    <rPh sb="0" eb="7">
      <t>カイゴシエンセンモンイン</t>
    </rPh>
    <rPh sb="12" eb="14">
      <t>デンワ</t>
    </rPh>
    <rPh sb="14" eb="16">
      <t>ソウチ</t>
    </rPh>
    <rPh sb="16" eb="17">
      <t>トウ</t>
    </rPh>
    <rPh sb="18" eb="20">
      <t>カツヨウ</t>
    </rPh>
    <rPh sb="30" eb="32">
      <t>ハアク</t>
    </rPh>
    <rPh sb="36" eb="38">
      <t>ジョウホウ</t>
    </rPh>
    <rPh sb="43" eb="46">
      <t>タントウシャ</t>
    </rPh>
    <rPh sb="48" eb="50">
      <t>ジョウホウ</t>
    </rPh>
    <rPh sb="51" eb="52">
      <t>エ</t>
    </rPh>
    <phoneticPr fontId="42"/>
  </si>
  <si>
    <t>（ⅰ）</t>
  </si>
  <si>
    <t>（ⅱ）</t>
  </si>
  <si>
    <t>（ⅲ）</t>
  </si>
  <si>
    <t>a</t>
  </si>
  <si>
    <t>b</t>
  </si>
  <si>
    <t>少なくとも１月に１回モニタリング結果を記録している</t>
    <rPh sb="0" eb="1">
      <t>スク</t>
    </rPh>
    <rPh sb="6" eb="7">
      <t>ツキ</t>
    </rPh>
    <rPh sb="9" eb="10">
      <t>カイ</t>
    </rPh>
    <phoneticPr fontId="15"/>
  </si>
  <si>
    <t>①</t>
    <phoneticPr fontId="4"/>
  </si>
  <si>
    <t>②</t>
    <phoneticPr fontId="4"/>
  </si>
  <si>
    <t>③</t>
    <phoneticPr fontId="4"/>
  </si>
  <si>
    <t>　従業者に対し、虐待防止のための研修を年１回以上実施している。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</si>
</sst>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HGS創英角ﾎﾟｯﾌﾟ体"/>
      <family val="3"/>
      <charset val="128"/>
    </font>
    <font>
      <sz val="11"/>
      <name val="ＭＳ Ｐゴシック"/>
      <family val="3"/>
      <charset val="128"/>
      <scheme val="minor"/>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b/>
      <sz val="24"/>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scheme val="minor"/>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b/>
      <u/>
      <sz val="12"/>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u/>
      <sz val="11"/>
      <color theme="1"/>
      <name val="ＭＳ Ｐゴシック"/>
      <family val="3"/>
      <charset val="128"/>
    </font>
    <font>
      <b/>
      <sz val="12"/>
      <color theme="1"/>
      <name val="ＭＳ Ｐゴシック"/>
      <family val="3"/>
      <charset val="128"/>
      <scheme val="minor"/>
    </font>
    <font>
      <b/>
      <sz val="16"/>
      <color theme="1"/>
      <name val="ＭＳ Ｐゴシック"/>
      <family val="3"/>
      <charset val="128"/>
    </font>
    <font>
      <sz val="16"/>
      <color theme="1"/>
      <name val="ＭＳ Ｐゴシック"/>
      <family val="3"/>
      <charset val="128"/>
      <scheme val="minor"/>
    </font>
    <font>
      <sz val="10"/>
      <color theme="1"/>
      <name val="ＭＳ Ｐ明朝"/>
      <family val="1"/>
      <charset val="128"/>
    </font>
    <font>
      <u/>
      <sz val="10"/>
      <color theme="1"/>
      <name val="ＭＳ Ｐ明朝"/>
      <family val="1"/>
      <charset val="128"/>
    </font>
    <font>
      <sz val="12"/>
      <color theme="1"/>
      <name val="HG丸ｺﾞｼｯｸM-PRO"/>
      <family val="3"/>
      <charset val="128"/>
    </font>
    <font>
      <b/>
      <i/>
      <sz val="12"/>
      <color theme="1"/>
      <name val="ＭＳ Ｐゴシック"/>
      <family val="3"/>
      <charset val="128"/>
    </font>
    <font>
      <b/>
      <sz val="16"/>
      <color theme="1"/>
      <name val="HG丸ｺﾞｼｯｸM-PRO"/>
      <family val="3"/>
      <charset val="128"/>
    </font>
    <font>
      <sz val="6"/>
      <name val="ＭＳ 明朝"/>
      <family val="1"/>
      <charset val="128"/>
    </font>
    <font>
      <sz val="10"/>
      <name val="ＭＳ Ｐゴシック"/>
      <family val="3"/>
      <charset val="128"/>
    </font>
    <font>
      <b/>
      <sz val="23.5"/>
      <name val="MS Gothic"/>
      <family val="3"/>
      <charset val="128"/>
    </font>
    <font>
      <u/>
      <sz val="11"/>
      <name val="ＭＳ Ｐゴシック"/>
      <family val="3"/>
      <charset val="128"/>
    </font>
  </fonts>
  <fills count="11">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31">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dashed">
        <color indexed="64"/>
      </left>
      <right style="double">
        <color indexed="64"/>
      </right>
      <top style="thin">
        <color indexed="64"/>
      </top>
      <bottom style="dashDot">
        <color indexed="64"/>
      </bottom>
      <diagonal/>
    </border>
    <border>
      <left style="double">
        <color indexed="64"/>
      </left>
      <right style="dashed">
        <color indexed="64"/>
      </right>
      <top style="thin">
        <color indexed="64"/>
      </top>
      <bottom style="dashDot">
        <color indexed="64"/>
      </bottom>
      <diagonal/>
    </border>
    <border>
      <left style="dashed">
        <color indexed="64"/>
      </left>
      <right/>
      <top style="thin">
        <color indexed="64"/>
      </top>
      <bottom/>
      <diagonal/>
    </border>
    <border>
      <left style="thin">
        <color indexed="64"/>
      </left>
      <right style="thin">
        <color indexed="64"/>
      </right>
      <top style="dashDot">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2"/>
      </left>
      <right style="thin">
        <color indexed="64"/>
      </right>
      <top style="thin">
        <color indexed="64"/>
      </top>
      <bottom style="thin">
        <color indexed="64"/>
      </bottom>
      <diagonal/>
    </border>
    <border>
      <left style="thin">
        <color theme="2"/>
      </left>
      <right style="thin">
        <color theme="2"/>
      </right>
      <top style="thin">
        <color indexed="64"/>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75">
    <xf numFmtId="0" fontId="0" fillId="0" borderId="0" xfId="0">
      <alignment vertical="center"/>
    </xf>
    <xf numFmtId="0" fontId="9" fillId="0" borderId="0" xfId="0" applyFont="1" applyAlignment="1"/>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42" xfId="0" applyFont="1" applyBorder="1" applyAlignment="1">
      <alignment horizontal="left" vertical="center" wrapText="1"/>
    </xf>
    <xf numFmtId="0" fontId="10" fillId="0" borderId="0" xfId="0" applyFont="1" applyAlignment="1">
      <alignment horizontal="center" vertical="center"/>
    </xf>
    <xf numFmtId="0" fontId="8" fillId="0" borderId="44" xfId="0" applyFont="1" applyBorder="1">
      <alignment vertical="center"/>
    </xf>
    <xf numFmtId="0" fontId="9" fillId="0" borderId="44"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12" fillId="0" borderId="0" xfId="0" applyFont="1">
      <alignment vertical="center"/>
    </xf>
    <xf numFmtId="0" fontId="9" fillId="0" borderId="28" xfId="0"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vertical="center" wrapText="1"/>
    </xf>
    <xf numFmtId="0" fontId="9" fillId="0" borderId="43"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9" fillId="0" borderId="44" xfId="0" applyFont="1" applyBorder="1" applyAlignment="1">
      <alignment horizontal="center" vertical="center" wrapText="1"/>
    </xf>
    <xf numFmtId="0" fontId="9" fillId="0" borderId="0" xfId="0" applyFont="1" applyAlignment="1">
      <alignment horizontal="left" vertical="center" inden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0" xfId="0" applyFont="1" applyAlignment="1">
      <alignment horizontal="right" vertical="center"/>
    </xf>
    <xf numFmtId="0" fontId="9" fillId="0" borderId="28" xfId="0" applyFont="1" applyBorder="1" applyAlignment="1">
      <alignment horizontal="right" vertical="center"/>
    </xf>
    <xf numFmtId="0" fontId="9" fillId="0" borderId="29" xfId="0" applyFont="1" applyBorder="1">
      <alignment vertical="center"/>
    </xf>
    <xf numFmtId="0" fontId="9" fillId="0" borderId="28" xfId="0" applyFont="1" applyBorder="1">
      <alignment vertical="center"/>
    </xf>
    <xf numFmtId="0" fontId="9" fillId="0" borderId="30" xfId="0" applyFont="1" applyBorder="1">
      <alignment vertical="center"/>
    </xf>
    <xf numFmtId="0" fontId="9" fillId="0" borderId="42" xfId="0" applyFont="1" applyBorder="1">
      <alignment vertical="center"/>
    </xf>
    <xf numFmtId="0" fontId="9" fillId="0" borderId="57" xfId="0" applyFont="1" applyBorder="1">
      <alignment vertical="center"/>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57" xfId="0" applyFont="1" applyBorder="1" applyAlignment="1">
      <alignment horizontal="left" vertical="center" wrapText="1"/>
    </xf>
    <xf numFmtId="0" fontId="9" fillId="0" borderId="60" xfId="0" applyFont="1" applyBorder="1">
      <alignment vertical="center"/>
    </xf>
    <xf numFmtId="0" fontId="9" fillId="0" borderId="44"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46" xfId="0" applyFont="1" applyBorder="1">
      <alignment vertical="center"/>
    </xf>
    <xf numFmtId="0" fontId="9" fillId="0" borderId="9" xfId="0" applyFont="1" applyBorder="1" applyAlignment="1">
      <alignment horizontal="center" vertical="center"/>
    </xf>
    <xf numFmtId="0" fontId="9" fillId="0" borderId="61" xfId="0" applyFont="1" applyBorder="1" applyAlignment="1">
      <alignment horizontal="right" vertical="center"/>
    </xf>
    <xf numFmtId="0" fontId="9" fillId="0" borderId="62" xfId="0" applyFont="1" applyBorder="1" applyAlignment="1">
      <alignment horizontal="right" vertical="center"/>
    </xf>
    <xf numFmtId="0" fontId="9" fillId="0" borderId="63" xfId="0" applyFont="1" applyBorder="1" applyAlignment="1">
      <alignment horizontal="right" vertical="center"/>
    </xf>
    <xf numFmtId="0" fontId="9" fillId="0" borderId="64" xfId="0" applyFont="1" applyBorder="1" applyAlignment="1">
      <alignment horizontal="center" vertical="center"/>
    </xf>
    <xf numFmtId="0" fontId="9" fillId="0" borderId="28" xfId="0" applyFont="1" applyBorder="1" applyAlignment="1">
      <alignment vertical="center" wrapText="1"/>
    </xf>
    <xf numFmtId="0" fontId="13" fillId="0" borderId="0" xfId="0" applyFont="1" applyAlignment="1">
      <alignment horizontal="left" vertical="center" indent="3"/>
    </xf>
    <xf numFmtId="0" fontId="3" fillId="9" borderId="0" xfId="2" applyFill="1">
      <alignment vertical="center"/>
    </xf>
    <xf numFmtId="0" fontId="3" fillId="9" borderId="19" xfId="2" applyFill="1" applyBorder="1" applyAlignment="1">
      <alignment horizontal="center" vertical="center"/>
    </xf>
    <xf numFmtId="0" fontId="3" fillId="9" borderId="19" xfId="2" applyFill="1" applyBorder="1">
      <alignment vertical="center"/>
    </xf>
    <xf numFmtId="0" fontId="3" fillId="9" borderId="105" xfId="2" applyFill="1" applyBorder="1" applyAlignment="1">
      <alignment horizontal="center" vertical="center"/>
    </xf>
    <xf numFmtId="0" fontId="21" fillId="9" borderId="118" xfId="2" applyFont="1" applyFill="1" applyBorder="1" applyAlignment="1">
      <alignment horizontal="center" vertical="center"/>
    </xf>
    <xf numFmtId="0" fontId="21" fillId="9" borderId="119" xfId="2" applyFont="1" applyFill="1" applyBorder="1" applyAlignment="1">
      <alignment horizontal="center" vertical="center"/>
    </xf>
    <xf numFmtId="0" fontId="21" fillId="9" borderId="120" xfId="2" applyFont="1" applyFill="1" applyBorder="1" applyAlignment="1">
      <alignment horizontal="center" vertical="center"/>
    </xf>
    <xf numFmtId="0" fontId="3" fillId="9" borderId="119" xfId="2" applyFill="1" applyBorder="1" applyAlignment="1">
      <alignment horizontal="center" vertical="center"/>
    </xf>
    <xf numFmtId="0" fontId="3" fillId="9" borderId="121" xfId="2" applyFill="1" applyBorder="1" applyAlignment="1">
      <alignment horizontal="center" vertical="center"/>
    </xf>
    <xf numFmtId="0" fontId="21" fillId="9" borderId="5" xfId="2" applyFont="1" applyFill="1" applyBorder="1">
      <alignment vertical="center"/>
    </xf>
    <xf numFmtId="0" fontId="21" fillId="9" borderId="6" xfId="2" applyFont="1" applyFill="1" applyBorder="1">
      <alignment vertical="center"/>
    </xf>
    <xf numFmtId="0" fontId="21" fillId="9" borderId="122" xfId="2" applyFont="1" applyFill="1" applyBorder="1">
      <alignment vertical="center"/>
    </xf>
    <xf numFmtId="0" fontId="3" fillId="9" borderId="6" xfId="2" applyFill="1" applyBorder="1">
      <alignment vertical="center"/>
    </xf>
    <xf numFmtId="0" fontId="3" fillId="9" borderId="18" xfId="2" applyFill="1" applyBorder="1">
      <alignment vertical="center"/>
    </xf>
    <xf numFmtId="0" fontId="21" fillId="9" borderId="21" xfId="2" applyFont="1" applyFill="1" applyBorder="1">
      <alignment vertical="center"/>
    </xf>
    <xf numFmtId="0" fontId="21" fillId="9" borderId="9" xfId="2" applyFont="1" applyFill="1" applyBorder="1">
      <alignment vertical="center"/>
    </xf>
    <xf numFmtId="0" fontId="21" fillId="9" borderId="46" xfId="2" applyFont="1" applyFill="1" applyBorder="1">
      <alignment vertical="center"/>
    </xf>
    <xf numFmtId="0" fontId="3" fillId="9" borderId="20" xfId="2" applyFill="1" applyBorder="1">
      <alignment vertical="center"/>
    </xf>
    <xf numFmtId="0" fontId="21" fillId="9" borderId="19" xfId="2" applyFont="1" applyFill="1" applyBorder="1">
      <alignment vertical="center"/>
    </xf>
    <xf numFmtId="0" fontId="21" fillId="9" borderId="15" xfId="2" applyFont="1" applyFill="1" applyBorder="1">
      <alignment vertical="center"/>
    </xf>
    <xf numFmtId="0" fontId="21" fillId="9" borderId="16" xfId="2" applyFont="1" applyFill="1" applyBorder="1">
      <alignment vertical="center"/>
    </xf>
    <xf numFmtId="0" fontId="21" fillId="9" borderId="23" xfId="2" applyFont="1" applyFill="1" applyBorder="1">
      <alignment vertical="center"/>
    </xf>
    <xf numFmtId="0" fontId="21" fillId="9" borderId="24" xfId="2" applyFont="1" applyFill="1" applyBorder="1">
      <alignment vertical="center"/>
    </xf>
    <xf numFmtId="0" fontId="3" fillId="9" borderId="123" xfId="2" applyFill="1" applyBorder="1">
      <alignment vertical="center"/>
    </xf>
    <xf numFmtId="0" fontId="3" fillId="9" borderId="24" xfId="2" applyFill="1" applyBorder="1">
      <alignment vertical="center"/>
    </xf>
    <xf numFmtId="0" fontId="3" fillId="9" borderId="25" xfId="2" applyFill="1" applyBorder="1">
      <alignment vertical="center"/>
    </xf>
    <xf numFmtId="0" fontId="2" fillId="9" borderId="0" xfId="4" applyFill="1">
      <alignment vertical="center"/>
    </xf>
    <xf numFmtId="0" fontId="18" fillId="9" borderId="0" xfId="4" applyFont="1" applyFill="1" applyAlignment="1">
      <alignment horizontal="left" vertical="center"/>
    </xf>
    <xf numFmtId="0" fontId="21" fillId="9" borderId="0" xfId="4" applyFont="1" applyFill="1" applyAlignment="1">
      <alignment horizontal="left" vertical="center"/>
    </xf>
    <xf numFmtId="0" fontId="21" fillId="9" borderId="0" xfId="4" applyFont="1" applyFill="1">
      <alignment vertical="center"/>
    </xf>
    <xf numFmtId="0" fontId="21" fillId="8" borderId="19" xfId="4" applyFont="1" applyFill="1" applyBorder="1" applyAlignment="1">
      <alignment horizontal="left" vertical="center"/>
    </xf>
    <xf numFmtId="0" fontId="21" fillId="10" borderId="19" xfId="4" applyFont="1" applyFill="1" applyBorder="1" applyAlignment="1">
      <alignment horizontal="left" vertical="center"/>
    </xf>
    <xf numFmtId="0" fontId="23" fillId="9" borderId="0" xfId="4" applyFont="1" applyFill="1" applyAlignment="1">
      <alignment horizontal="left" vertical="center"/>
    </xf>
    <xf numFmtId="0" fontId="21" fillId="9" borderId="19" xfId="4" applyFont="1" applyFill="1" applyBorder="1" applyAlignment="1">
      <alignment horizontal="center" vertical="center"/>
    </xf>
    <xf numFmtId="0" fontId="21" fillId="9" borderId="19" xfId="4" applyFont="1" applyFill="1" applyBorder="1" applyAlignment="1">
      <alignment horizontal="left" vertical="center"/>
    </xf>
    <xf numFmtId="0" fontId="24" fillId="9" borderId="0" xfId="4" applyFont="1" applyFill="1" applyAlignment="1">
      <alignment horizontal="left" vertical="center"/>
    </xf>
    <xf numFmtId="0" fontId="21" fillId="9" borderId="0" xfId="4" applyFont="1" applyFill="1" applyAlignment="1">
      <alignment horizontal="left" vertical="center" wrapText="1"/>
    </xf>
    <xf numFmtId="0" fontId="24" fillId="9" borderId="0" xfId="4" applyFont="1" applyFill="1">
      <alignment vertical="center"/>
    </xf>
    <xf numFmtId="0" fontId="20" fillId="9" borderId="0" xfId="4" applyFont="1" applyFill="1">
      <alignment vertical="center"/>
    </xf>
    <xf numFmtId="0" fontId="24" fillId="9" borderId="0" xfId="4" applyFont="1" applyFill="1" applyAlignment="1">
      <alignment vertical="center" shrinkToFit="1"/>
    </xf>
    <xf numFmtId="0" fontId="27" fillId="9" borderId="0" xfId="4" applyFont="1" applyFill="1" applyAlignment="1">
      <alignment vertical="center" shrinkToFit="1"/>
    </xf>
    <xf numFmtId="0" fontId="21" fillId="9" borderId="0" xfId="4" applyFont="1" applyFill="1" applyAlignment="1">
      <alignment vertical="center" wrapText="1"/>
    </xf>
    <xf numFmtId="0" fontId="21" fillId="9" borderId="0" xfId="4" applyFont="1" applyFill="1" applyAlignment="1">
      <alignment vertical="center" textRotation="90"/>
    </xf>
    <xf numFmtId="0" fontId="29" fillId="9" borderId="0" xfId="4" applyFont="1" applyFill="1" applyAlignment="1">
      <alignment horizontal="left" vertical="center"/>
    </xf>
    <xf numFmtId="0" fontId="29" fillId="0" borderId="0" xfId="4" applyFont="1" applyAlignment="1">
      <alignment horizontal="left" vertical="center"/>
    </xf>
    <xf numFmtId="0" fontId="14" fillId="0" borderId="0" xfId="4" applyFont="1">
      <alignment vertical="center"/>
    </xf>
    <xf numFmtId="0" fontId="14" fillId="0" borderId="0" xfId="4" applyFont="1" applyAlignment="1">
      <alignment horizontal="left" vertical="center"/>
    </xf>
    <xf numFmtId="0" fontId="16" fillId="0" borderId="0" xfId="4" applyFont="1" applyAlignment="1">
      <alignment horizontal="left" vertical="center"/>
    </xf>
    <xf numFmtId="0" fontId="16" fillId="0" borderId="0" xfId="4" applyFont="1" applyAlignment="1">
      <alignment horizontal="right" vertical="center"/>
    </xf>
    <xf numFmtId="0" fontId="18" fillId="0" borderId="0" xfId="4" applyFont="1" applyAlignment="1">
      <alignment horizontal="left" vertical="center"/>
    </xf>
    <xf numFmtId="0" fontId="14" fillId="0" borderId="0" xfId="4" applyFont="1" applyProtection="1">
      <alignment vertical="center"/>
      <protection locked="0"/>
    </xf>
    <xf numFmtId="0" fontId="16" fillId="0" borderId="0" xfId="4" applyFont="1">
      <alignment vertical="center"/>
    </xf>
    <xf numFmtId="0" fontId="16" fillId="0" borderId="0" xfId="4" applyFont="1" applyAlignment="1" applyProtection="1">
      <alignment horizontal="right" vertical="center"/>
      <protection locked="0"/>
    </xf>
    <xf numFmtId="0" fontId="16" fillId="0" borderId="0" xfId="4" applyFont="1" applyProtection="1">
      <alignment vertical="center"/>
      <protection locked="0"/>
    </xf>
    <xf numFmtId="0" fontId="18" fillId="0" borderId="0" xfId="4" applyFont="1" applyAlignment="1">
      <alignment horizontal="right" vertical="center"/>
    </xf>
    <xf numFmtId="0" fontId="18" fillId="9" borderId="0" xfId="4" applyFont="1" applyFill="1" applyAlignment="1">
      <alignment horizontal="center" vertical="center"/>
    </xf>
    <xf numFmtId="0" fontId="18" fillId="9" borderId="0" xfId="4" applyFont="1" applyFill="1" applyAlignment="1">
      <alignment horizontal="right" vertical="center"/>
    </xf>
    <xf numFmtId="0" fontId="18" fillId="9" borderId="0" xfId="4" applyFont="1" applyFill="1">
      <alignment vertical="center"/>
    </xf>
    <xf numFmtId="0" fontId="18" fillId="0" borderId="0" xfId="4" applyFont="1">
      <alignment vertical="center"/>
    </xf>
    <xf numFmtId="0" fontId="16" fillId="0" borderId="0" xfId="4" applyFont="1" applyAlignment="1">
      <alignment horizontal="center" vertical="center"/>
    </xf>
    <xf numFmtId="0" fontId="14" fillId="0" borderId="0" xfId="4" quotePrefix="1" applyFont="1" applyAlignment="1">
      <alignment horizontal="center" vertical="center"/>
    </xf>
    <xf numFmtId="0" fontId="14" fillId="9" borderId="0" xfId="4" applyFont="1" applyFill="1">
      <alignment vertical="center"/>
    </xf>
    <xf numFmtId="0" fontId="16" fillId="9" borderId="0" xfId="4" applyFont="1" applyFill="1" applyAlignment="1">
      <alignment horizontal="right" vertical="center"/>
    </xf>
    <xf numFmtId="0" fontId="16" fillId="9" borderId="0" xfId="4" applyFont="1" applyFill="1">
      <alignment vertical="center"/>
    </xf>
    <xf numFmtId="0" fontId="16" fillId="9" borderId="0" xfId="4" applyFont="1" applyFill="1" applyAlignment="1">
      <alignment horizontal="center" vertical="center"/>
    </xf>
    <xf numFmtId="0" fontId="14" fillId="9" borderId="0" xfId="4" applyFont="1" applyFill="1" applyAlignment="1">
      <alignment horizontal="center" vertical="center"/>
    </xf>
    <xf numFmtId="0" fontId="19" fillId="9" borderId="0" xfId="4" applyFont="1" applyFill="1" applyAlignment="1">
      <alignment horizontal="centerContinuous" vertical="center"/>
    </xf>
    <xf numFmtId="0" fontId="14" fillId="9" borderId="0" xfId="4" applyFont="1" applyFill="1" applyAlignment="1">
      <alignment horizontal="centerContinuous" vertical="center"/>
    </xf>
    <xf numFmtId="0" fontId="19" fillId="0" borderId="0" xfId="4" applyFont="1">
      <alignment vertical="center"/>
    </xf>
    <xf numFmtId="0" fontId="14" fillId="0" borderId="0" xfId="4" applyFont="1" applyAlignment="1">
      <alignment horizontal="center" vertical="center"/>
    </xf>
    <xf numFmtId="0" fontId="14" fillId="0" borderId="0" xfId="4" applyFont="1" applyAlignment="1">
      <alignment horizontal="right" vertical="center"/>
    </xf>
    <xf numFmtId="20" fontId="14" fillId="9" borderId="0" xfId="4" applyNumberFormat="1" applyFont="1" applyFill="1">
      <alignment vertical="center"/>
    </xf>
    <xf numFmtId="20" fontId="14" fillId="9" borderId="0" xfId="4" applyNumberFormat="1" applyFont="1" applyFill="1" applyAlignment="1">
      <alignment horizontal="center" vertical="center"/>
    </xf>
    <xf numFmtId="181" fontId="14" fillId="9" borderId="0" xfId="4" applyNumberFormat="1" applyFont="1" applyFill="1">
      <alignment vertical="center"/>
    </xf>
    <xf numFmtId="0" fontId="14" fillId="9" borderId="0" xfId="4" applyFont="1" applyFill="1" applyAlignment="1">
      <alignment horizontal="left" vertical="center"/>
    </xf>
    <xf numFmtId="0" fontId="19" fillId="0" borderId="0" xfId="4" applyFont="1" applyAlignment="1">
      <alignment horizontal="left" vertical="center"/>
    </xf>
    <xf numFmtId="0" fontId="21" fillId="0" borderId="0" xfId="4" applyFont="1">
      <alignment vertical="center"/>
    </xf>
    <xf numFmtId="0" fontId="21" fillId="0" borderId="0" xfId="4" applyFont="1" applyAlignment="1">
      <alignment horizontal="left" vertical="center"/>
    </xf>
    <xf numFmtId="0" fontId="21" fillId="0" borderId="0" xfId="4" applyFont="1" applyAlignment="1">
      <alignment horizontal="right" vertical="center"/>
    </xf>
    <xf numFmtId="0" fontId="21" fillId="0" borderId="0" xfId="4" applyFont="1" applyAlignment="1" applyProtection="1">
      <alignment horizontal="right" vertical="center"/>
      <protection locked="0"/>
    </xf>
    <xf numFmtId="0" fontId="21" fillId="0" borderId="0" xfId="4" applyFont="1" applyProtection="1">
      <alignment vertical="center"/>
      <protection locked="0"/>
    </xf>
    <xf numFmtId="0" fontId="19" fillId="0" borderId="21"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3" xfId="4" applyFont="1" applyBorder="1" applyAlignment="1">
      <alignment horizontal="center" vertical="center" wrapText="1"/>
    </xf>
    <xf numFmtId="0" fontId="19" fillId="0" borderId="24" xfId="4" applyFont="1" applyBorder="1" applyAlignment="1">
      <alignment horizontal="center" vertical="center" wrapText="1"/>
    </xf>
    <xf numFmtId="0" fontId="19" fillId="0" borderId="25" xfId="4" applyFont="1" applyBorder="1" applyAlignment="1">
      <alignment horizontal="center" vertical="center" wrapText="1"/>
    </xf>
    <xf numFmtId="0" fontId="14" fillId="0" borderId="124" xfId="4" applyFont="1" applyBorder="1">
      <alignment vertical="center"/>
    </xf>
    <xf numFmtId="184" fontId="14" fillId="8" borderId="110" xfId="4" applyNumberFormat="1" applyFont="1" applyFill="1" applyBorder="1" applyAlignment="1" applyProtection="1">
      <alignment horizontal="center" vertical="center" shrinkToFit="1"/>
      <protection locked="0"/>
    </xf>
    <xf numFmtId="184" fontId="14" fillId="8" borderId="111" xfId="4" applyNumberFormat="1" applyFont="1" applyFill="1" applyBorder="1" applyAlignment="1" applyProtection="1">
      <alignment horizontal="center" vertical="center" shrinkToFit="1"/>
      <protection locked="0"/>
    </xf>
    <xf numFmtId="184" fontId="14" fillId="8" borderId="112" xfId="4" applyNumberFormat="1" applyFont="1" applyFill="1" applyBorder="1" applyAlignment="1" applyProtection="1">
      <alignment horizontal="center" vertical="center" shrinkToFit="1"/>
      <protection locked="0"/>
    </xf>
    <xf numFmtId="0" fontId="14" fillId="0" borderId="114" xfId="4" applyFont="1" applyBorder="1">
      <alignment vertical="center"/>
    </xf>
    <xf numFmtId="184" fontId="14" fillId="8" borderId="115" xfId="4" applyNumberFormat="1" applyFont="1" applyFill="1" applyBorder="1" applyAlignment="1" applyProtection="1">
      <alignment horizontal="center" vertical="center" shrinkToFit="1"/>
      <protection locked="0"/>
    </xf>
    <xf numFmtId="184" fontId="14" fillId="8" borderId="31" xfId="4" applyNumberFormat="1" applyFont="1" applyFill="1" applyBorder="1" applyAlignment="1" applyProtection="1">
      <alignment horizontal="center" vertical="center" shrinkToFit="1"/>
      <protection locked="0"/>
    </xf>
    <xf numFmtId="184" fontId="14" fillId="8" borderId="116" xfId="4" applyNumberFormat="1" applyFont="1" applyFill="1" applyBorder="1" applyAlignment="1" applyProtection="1">
      <alignment horizontal="center" vertical="center" shrinkToFit="1"/>
      <protection locked="0"/>
    </xf>
    <xf numFmtId="0" fontId="14" fillId="0" borderId="126" xfId="4" applyFont="1" applyBorder="1">
      <alignment vertical="center"/>
    </xf>
    <xf numFmtId="184" fontId="14" fillId="8" borderId="23" xfId="4" applyNumberFormat="1" applyFont="1" applyFill="1" applyBorder="1" applyAlignment="1" applyProtection="1">
      <alignment horizontal="center" vertical="center" shrinkToFit="1"/>
      <protection locked="0"/>
    </xf>
    <xf numFmtId="184" fontId="14" fillId="8" borderId="24" xfId="4" applyNumberFormat="1" applyFont="1" applyFill="1" applyBorder="1" applyAlignment="1" applyProtection="1">
      <alignment horizontal="center" vertical="center" shrinkToFit="1"/>
      <protection locked="0"/>
    </xf>
    <xf numFmtId="184" fontId="14" fillId="8" borderId="25" xfId="4" applyNumberFormat="1" applyFont="1" applyFill="1" applyBorder="1" applyAlignment="1" applyProtection="1">
      <alignment horizontal="center" vertical="center" shrinkToFit="1"/>
      <protection locked="0"/>
    </xf>
    <xf numFmtId="0" fontId="20" fillId="0" borderId="0" xfId="4" applyFont="1">
      <alignment vertical="center"/>
    </xf>
    <xf numFmtId="0" fontId="21" fillId="0" borderId="0" xfId="4" applyFont="1" applyAlignment="1">
      <alignment vertical="center" shrinkToFit="1"/>
    </xf>
    <xf numFmtId="0" fontId="22" fillId="0" borderId="0" xfId="4" applyFont="1" applyAlignment="1">
      <alignment vertical="center" shrinkToFit="1"/>
    </xf>
    <xf numFmtId="0" fontId="21" fillId="0" borderId="12" xfId="4" applyFont="1" applyBorder="1">
      <alignment vertical="center"/>
    </xf>
    <xf numFmtId="0" fontId="19" fillId="9" borderId="0" xfId="4" applyFont="1" applyFill="1">
      <alignment vertical="center"/>
    </xf>
    <xf numFmtId="0" fontId="19" fillId="0" borderId="0" xfId="4" applyFont="1" applyAlignment="1">
      <alignment horizontal="centerContinuous" vertical="center"/>
    </xf>
    <xf numFmtId="178" fontId="19" fillId="9" borderId="0" xfId="4" applyNumberFormat="1" applyFont="1" applyFill="1" applyAlignment="1">
      <alignment horizontal="center" vertical="center"/>
    </xf>
    <xf numFmtId="185" fontId="19" fillId="0" borderId="0" xfId="4" applyNumberFormat="1" applyFont="1">
      <alignment vertical="center"/>
    </xf>
    <xf numFmtId="0" fontId="19" fillId="9" borderId="0" xfId="4" applyFont="1" applyFill="1" applyAlignment="1">
      <alignment horizontal="center" vertical="center"/>
    </xf>
    <xf numFmtId="182" fontId="19" fillId="9" borderId="0" xfId="5" applyNumberFormat="1" applyFont="1" applyFill="1" applyBorder="1" applyAlignment="1" applyProtection="1">
      <alignment horizontal="right" vertical="center"/>
    </xf>
    <xf numFmtId="182" fontId="19" fillId="9" borderId="0" xfId="5" applyNumberFormat="1" applyFont="1" applyFill="1" applyBorder="1" applyAlignment="1" applyProtection="1">
      <alignment vertical="center"/>
    </xf>
    <xf numFmtId="181" fontId="19" fillId="9" borderId="0" xfId="4" applyNumberFormat="1" applyFont="1" applyFill="1">
      <alignment vertical="center"/>
    </xf>
    <xf numFmtId="0" fontId="19" fillId="0" borderId="0" xfId="4" applyFont="1" applyAlignment="1">
      <alignment horizontal="right" vertical="center"/>
    </xf>
    <xf numFmtId="0" fontId="31" fillId="0" borderId="0" xfId="4" applyFont="1">
      <alignment vertical="center"/>
    </xf>
    <xf numFmtId="0" fontId="19" fillId="9" borderId="0" xfId="4" applyFont="1" applyFill="1" applyAlignment="1">
      <alignment horizontal="left" vertical="center"/>
    </xf>
    <xf numFmtId="0" fontId="19" fillId="0" borderId="0" xfId="4" applyFont="1" applyAlignment="1">
      <alignment horizontal="center" vertical="center"/>
    </xf>
    <xf numFmtId="0" fontId="19" fillId="0" borderId="0" xfId="4" applyFont="1" applyAlignment="1">
      <alignment vertical="center" wrapText="1"/>
    </xf>
    <xf numFmtId="0" fontId="19" fillId="0" borderId="0" xfId="4" applyFont="1" applyAlignment="1">
      <alignment horizontal="justify" vertical="center" wrapText="1"/>
    </xf>
    <xf numFmtId="0" fontId="21" fillId="0" borderId="0" xfId="4" applyFont="1" applyAlignment="1" applyProtection="1">
      <alignment horizontal="left" vertical="center"/>
      <protection locked="0"/>
    </xf>
    <xf numFmtId="0" fontId="21" fillId="0" borderId="0" xfId="4" applyFont="1" applyAlignment="1" applyProtection="1">
      <alignment vertical="center" wrapText="1"/>
      <protection locked="0"/>
    </xf>
    <xf numFmtId="0" fontId="21" fillId="0" borderId="0" xfId="4" applyFont="1" applyAlignment="1" applyProtection="1">
      <alignment horizontal="justify" vertical="center" wrapText="1"/>
      <protection locked="0"/>
    </xf>
    <xf numFmtId="0" fontId="14" fillId="0" borderId="20" xfId="4" applyFont="1" applyBorder="1" applyAlignment="1">
      <alignment horizontal="center" vertical="center"/>
    </xf>
    <xf numFmtId="0" fontId="14" fillId="0" borderId="24" xfId="4"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horizontal="justify" vertical="center" wrapText="1"/>
    </xf>
    <xf numFmtId="0" fontId="14" fillId="0" borderId="107" xfId="4" applyFont="1" applyBorder="1">
      <alignment vertical="center"/>
    </xf>
    <xf numFmtId="184" fontId="14" fillId="8" borderId="21" xfId="4" applyNumberFormat="1" applyFont="1" applyFill="1" applyBorder="1" applyAlignment="1" applyProtection="1">
      <alignment horizontal="center" vertical="center" shrinkToFit="1"/>
      <protection locked="0"/>
    </xf>
    <xf numFmtId="184" fontId="14" fillId="8" borderId="19" xfId="4" applyNumberFormat="1" applyFont="1" applyFill="1" applyBorder="1" applyAlignment="1" applyProtection="1">
      <alignment horizontal="center" vertical="center" shrinkToFit="1"/>
      <protection locked="0"/>
    </xf>
    <xf numFmtId="184" fontId="14" fillId="8" borderId="20" xfId="4" applyNumberFormat="1" applyFont="1" applyFill="1" applyBorder="1" applyAlignment="1" applyProtection="1">
      <alignment horizontal="center" vertical="center" shrinkToFit="1"/>
      <protection locked="0"/>
    </xf>
    <xf numFmtId="0" fontId="19" fillId="0" borderId="0" xfId="4" applyFont="1" applyAlignment="1">
      <alignment vertical="center" shrinkToFit="1"/>
    </xf>
    <xf numFmtId="0" fontId="37"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34" fillId="0" borderId="29" xfId="0" applyFont="1" applyBorder="1">
      <alignment vertical="center"/>
    </xf>
    <xf numFmtId="0" fontId="34" fillId="0" borderId="28" xfId="0" applyFont="1" applyBorder="1">
      <alignment vertical="center"/>
    </xf>
    <xf numFmtId="0" fontId="34" fillId="0" borderId="30" xfId="0" applyFont="1" applyBorder="1">
      <alignment vertical="center"/>
    </xf>
    <xf numFmtId="0" fontId="38" fillId="0" borderId="19" xfId="0" applyFont="1" applyBorder="1" applyAlignment="1">
      <alignment horizontal="center" vertical="center"/>
    </xf>
    <xf numFmtId="0" fontId="34" fillId="0" borderId="19"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15" xfId="0" applyFont="1" applyBorder="1" applyAlignment="1">
      <alignment horizontal="center" vertical="center"/>
    </xf>
    <xf numFmtId="0" fontId="33" fillId="0" borderId="0" xfId="0" applyFont="1" applyAlignment="1">
      <alignment horizontal="left" vertical="center" wrapText="1"/>
    </xf>
    <xf numFmtId="0" fontId="34" fillId="0" borderId="0" xfId="0" applyFont="1">
      <alignment vertical="center"/>
    </xf>
    <xf numFmtId="0" fontId="34" fillId="0" borderId="33" xfId="0" applyFont="1" applyBorder="1">
      <alignment vertical="center"/>
    </xf>
    <xf numFmtId="0" fontId="34" fillId="0" borderId="34" xfId="0" applyFont="1" applyBorder="1">
      <alignment vertical="center"/>
    </xf>
    <xf numFmtId="0" fontId="34" fillId="0" borderId="35" xfId="0" applyFont="1" applyBorder="1">
      <alignment vertical="center"/>
    </xf>
    <xf numFmtId="0" fontId="34" fillId="0" borderId="1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3" xfId="0" applyBorder="1">
      <alignment vertical="center"/>
    </xf>
    <xf numFmtId="0" fontId="0" fillId="0" borderId="12" xfId="0" applyBorder="1">
      <alignment vertical="center"/>
    </xf>
    <xf numFmtId="0" fontId="0" fillId="0" borderId="4" xfId="0" applyBorder="1">
      <alignment vertical="center"/>
    </xf>
    <xf numFmtId="0" fontId="0" fillId="0" borderId="2" xfId="0" applyBorder="1" applyAlignment="1">
      <alignment horizontal="right" vertical="top"/>
    </xf>
    <xf numFmtId="0" fontId="0" fillId="0" borderId="1" xfId="0" applyBorder="1" applyAlignment="1">
      <alignment horizontal="right" vertical="top"/>
    </xf>
    <xf numFmtId="0" fontId="42" fillId="0" borderId="0" xfId="0" applyFont="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pplyAlignment="1">
      <alignment horizontal="right" vertical="top"/>
    </xf>
    <xf numFmtId="0" fontId="0" fillId="0" borderId="40" xfId="0" applyBorder="1" applyAlignment="1">
      <alignment horizontal="right" vertical="top"/>
    </xf>
    <xf numFmtId="0" fontId="34" fillId="0" borderId="0" xfId="0" applyFont="1" applyAlignment="1">
      <alignment vertical="top"/>
    </xf>
    <xf numFmtId="0" fontId="42" fillId="0" borderId="0" xfId="0" applyFont="1" applyAlignment="1">
      <alignment horizontal="right" vertical="top"/>
    </xf>
    <xf numFmtId="0" fontId="34" fillId="0" borderId="0" xfId="0" applyFont="1" applyAlignment="1">
      <alignment horizontal="left" vertical="top" wrapText="1"/>
    </xf>
    <xf numFmtId="0" fontId="35" fillId="0" borderId="0" xfId="0" applyFont="1" applyAlignment="1">
      <alignment horizontal="center" vertical="center" wrapText="1"/>
    </xf>
    <xf numFmtId="178" fontId="0" fillId="0" borderId="0" xfId="0" applyNumberFormat="1" applyAlignment="1">
      <alignment horizontal="center" vertical="center"/>
    </xf>
    <xf numFmtId="0" fontId="0" fillId="0" borderId="41" xfId="0" applyBorder="1">
      <alignment vertical="center"/>
    </xf>
    <xf numFmtId="0" fontId="0" fillId="0" borderId="41" xfId="0" applyBorder="1" applyAlignment="1">
      <alignment horizontal="center" vertical="center"/>
    </xf>
    <xf numFmtId="178" fontId="0" fillId="0" borderId="41" xfId="0" applyNumberFormat="1" applyBorder="1" applyAlignment="1">
      <alignment horizontal="center" vertical="center"/>
    </xf>
    <xf numFmtId="0" fontId="33" fillId="0" borderId="36" xfId="0" applyFont="1" applyBorder="1">
      <alignment vertical="center"/>
    </xf>
    <xf numFmtId="0" fontId="37" fillId="0" borderId="0" xfId="0" applyFont="1" applyAlignment="1">
      <alignment horizontal="left" vertical="center"/>
    </xf>
    <xf numFmtId="0" fontId="28" fillId="0" borderId="0" xfId="0" applyFont="1">
      <alignment vertical="center"/>
    </xf>
    <xf numFmtId="0" fontId="0" fillId="0" borderId="0" xfId="0" applyAlignment="1">
      <alignment vertical="center" wrapText="1"/>
    </xf>
    <xf numFmtId="0" fontId="41" fillId="0" borderId="0" xfId="0" applyFont="1" applyAlignment="1">
      <alignment horizontal="center" vertical="center" wrapText="1"/>
    </xf>
    <xf numFmtId="0" fontId="45" fillId="0" borderId="0" xfId="0" applyFont="1">
      <alignment vertical="center"/>
    </xf>
    <xf numFmtId="0" fontId="34" fillId="0" borderId="2" xfId="0" applyFont="1" applyBorder="1">
      <alignment vertical="center"/>
    </xf>
    <xf numFmtId="0" fontId="0" fillId="0" borderId="11" xfId="0" applyBorder="1">
      <alignment vertical="center"/>
    </xf>
    <xf numFmtId="0" fontId="0" fillId="0" borderId="2" xfId="0" applyBorder="1">
      <alignment vertical="center"/>
    </xf>
    <xf numFmtId="178" fontId="0" fillId="2" borderId="19" xfId="0" applyNumberFormat="1" applyFill="1" applyBorder="1" applyAlignment="1">
      <alignment horizontal="center" vertical="center"/>
    </xf>
    <xf numFmtId="0" fontId="0" fillId="0" borderId="0" xfId="0" applyAlignment="1">
      <alignment horizontal="right"/>
    </xf>
    <xf numFmtId="177" fontId="0" fillId="0" borderId="0" xfId="0" applyNumberFormat="1">
      <alignment vertical="center"/>
    </xf>
    <xf numFmtId="177" fontId="0" fillId="0" borderId="11" xfId="0" applyNumberFormat="1" applyBorder="1">
      <alignment vertical="center"/>
    </xf>
    <xf numFmtId="0" fontId="0" fillId="0" borderId="1" xfId="0" applyBorder="1">
      <alignment vertical="center"/>
    </xf>
    <xf numFmtId="0" fontId="0" fillId="0" borderId="8" xfId="0" applyBorder="1">
      <alignment vertical="center"/>
    </xf>
    <xf numFmtId="179" fontId="0" fillId="0" borderId="0" xfId="0" applyNumberFormat="1">
      <alignment vertical="center"/>
    </xf>
    <xf numFmtId="0" fontId="0" fillId="0" borderId="27" xfId="0" applyBorder="1">
      <alignment vertical="center"/>
    </xf>
    <xf numFmtId="0" fontId="0" fillId="0" borderId="42" xfId="0" applyBorder="1">
      <alignment vertical="center"/>
    </xf>
    <xf numFmtId="0" fontId="0" fillId="0" borderId="46" xfId="0" applyBorder="1">
      <alignment vertical="center"/>
    </xf>
    <xf numFmtId="0" fontId="0" fillId="0" borderId="44" xfId="0" applyBorder="1">
      <alignment vertical="center"/>
    </xf>
    <xf numFmtId="0" fontId="46" fillId="0" borderId="0" xfId="0" applyFont="1">
      <alignment vertical="center"/>
    </xf>
    <xf numFmtId="0" fontId="41" fillId="0" borderId="0" xfId="0" applyFont="1" applyAlignment="1">
      <alignment horizontal="center" vertical="center"/>
    </xf>
    <xf numFmtId="0" fontId="39" fillId="0" borderId="46" xfId="0" applyFont="1" applyBorder="1" applyAlignment="1">
      <alignment horizontal="right" vertical="center" wrapText="1"/>
    </xf>
    <xf numFmtId="0" fontId="33" fillId="0" borderId="0" xfId="0" applyFont="1">
      <alignment vertical="center"/>
    </xf>
    <xf numFmtId="0" fontId="34" fillId="0" borderId="42" xfId="0" applyFont="1" applyBorder="1" applyAlignment="1">
      <alignment horizontal="left" vertical="center"/>
    </xf>
    <xf numFmtId="0" fontId="34" fillId="0" borderId="0" xfId="0" applyFont="1" applyAlignment="1">
      <alignment horizontal="lef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0" xfId="0" applyBorder="1" applyAlignment="1">
      <alignment horizontal="right" vertical="top"/>
    </xf>
    <xf numFmtId="0" fontId="0" fillId="0" borderId="50" xfId="0" applyBorder="1" applyAlignment="1">
      <alignment horizontal="right" vertical="center"/>
    </xf>
    <xf numFmtId="0" fontId="43" fillId="0" borderId="0" xfId="0" applyFont="1">
      <alignment vertical="center"/>
    </xf>
    <xf numFmtId="0" fontId="34" fillId="0" borderId="0" xfId="0" applyFont="1" applyAlignment="1">
      <alignment horizontal="center" vertical="center"/>
    </xf>
    <xf numFmtId="0" fontId="0" fillId="0" borderId="50" xfId="0" applyBorder="1" applyAlignment="1">
      <alignment horizontal="right" vertical="top" wrapText="1"/>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0" xfId="0">
      <alignment vertical="center"/>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0" fillId="0" borderId="0" xfId="0">
      <alignment vertical="center"/>
    </xf>
    <xf numFmtId="0" fontId="53" fillId="0" borderId="43" xfId="2" applyFont="1" applyBorder="1" applyAlignment="1">
      <alignment horizontal="center" wrapText="1"/>
    </xf>
    <xf numFmtId="0" fontId="53" fillId="0" borderId="45" xfId="2" applyFont="1" applyBorder="1" applyAlignment="1">
      <alignment horizontal="center" wrapText="1"/>
    </xf>
    <xf numFmtId="0" fontId="0" fillId="0" borderId="0" xfId="0">
      <alignment vertical="center"/>
    </xf>
    <xf numFmtId="0" fontId="9" fillId="0" borderId="16" xfId="0" applyFont="1" applyBorder="1" applyAlignment="1">
      <alignment horizontal="left" vertical="center" wrapText="1"/>
    </xf>
    <xf numFmtId="0" fontId="33" fillId="0" borderId="15" xfId="0" applyFont="1" applyBorder="1" applyAlignment="1">
      <alignment vertical="center" wrapText="1"/>
    </xf>
    <xf numFmtId="0" fontId="33" fillId="0" borderId="33" xfId="0" applyFont="1" applyBorder="1" applyAlignment="1">
      <alignment horizontal="right" vertical="center" wrapText="1"/>
    </xf>
    <xf numFmtId="0" fontId="33" fillId="0" borderId="29" xfId="0" applyFont="1" applyBorder="1" applyAlignment="1">
      <alignment horizontal="right" vertical="center" wrapText="1"/>
    </xf>
    <xf numFmtId="0" fontId="33"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29" xfId="0" applyFont="1" applyBorder="1" applyAlignment="1">
      <alignment horizontal="right" vertical="center" wrapText="1"/>
    </xf>
    <xf numFmtId="0" fontId="33" fillId="0" borderId="46" xfId="0" applyFont="1" applyBorder="1" applyAlignment="1">
      <alignment horizontal="right"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41" fillId="0" borderId="19"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8" fillId="0" borderId="42" xfId="0" applyFont="1" applyBorder="1">
      <alignment vertical="center"/>
    </xf>
    <xf numFmtId="0" fontId="28" fillId="0" borderId="0" xfId="0" applyFont="1">
      <alignment vertical="center"/>
    </xf>
    <xf numFmtId="0" fontId="28" fillId="0" borderId="43" xfId="0" applyFont="1" applyBorder="1">
      <alignment vertical="center"/>
    </xf>
    <xf numFmtId="0" fontId="28" fillId="0" borderId="46" xfId="0" applyFont="1" applyBorder="1">
      <alignment vertical="center"/>
    </xf>
    <xf numFmtId="0" fontId="28" fillId="0" borderId="44" xfId="0" applyFont="1" applyBorder="1">
      <alignment vertical="center"/>
    </xf>
    <xf numFmtId="0" fontId="28" fillId="0" borderId="45" xfId="0" applyFont="1" applyBorder="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28" fillId="0" borderId="46"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0" fillId="0" borderId="19" xfId="0" applyBorder="1" applyAlignment="1">
      <alignment horizontal="left" vertical="center" wrapText="1"/>
    </xf>
    <xf numFmtId="0" fontId="28" fillId="0" borderId="46"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33" fillId="0" borderId="19" xfId="0" applyFont="1" applyBorder="1" applyAlignment="1">
      <alignment horizontal="left" vertical="center" wrapText="1"/>
    </xf>
    <xf numFmtId="0" fontId="41" fillId="0" borderId="19" xfId="0" applyFont="1" applyBorder="1" applyAlignment="1">
      <alignment horizontal="center" vertical="center" wrapText="1"/>
    </xf>
    <xf numFmtId="0" fontId="0" fillId="0" borderId="28" xfId="0"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vertical="center" wrapText="1"/>
    </xf>
    <xf numFmtId="0" fontId="0" fillId="0" borderId="19" xfId="0" applyBorder="1" applyAlignment="1">
      <alignment horizontal="center" vertical="center"/>
    </xf>
    <xf numFmtId="0" fontId="13" fillId="0" borderId="19" xfId="0" applyFont="1" applyBorder="1" applyAlignment="1">
      <alignment horizontal="left" vertical="center" wrapText="1"/>
    </xf>
    <xf numFmtId="0" fontId="33" fillId="0" borderId="15" xfId="0" applyFont="1" applyBorder="1" applyAlignment="1">
      <alignment horizontal="left" vertical="center" wrapText="1"/>
    </xf>
    <xf numFmtId="0" fontId="33" fillId="0" borderId="0" xfId="0" applyFont="1" applyAlignment="1">
      <alignment horizontal="left" vertical="top" wrapText="1"/>
    </xf>
    <xf numFmtId="0" fontId="33" fillId="0" borderId="51" xfId="0" applyFont="1" applyBorder="1" applyAlignment="1">
      <alignment horizontal="left" vertical="top" wrapText="1"/>
    </xf>
    <xf numFmtId="0" fontId="38" fillId="0" borderId="50" xfId="0" applyFont="1" applyBorder="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10" xfId="0" applyBorder="1" applyAlignment="1">
      <alignment horizontal="left" vertical="center" wrapText="1"/>
    </xf>
    <xf numFmtId="0" fontId="0" fillId="0" borderId="19" xfId="0" applyBorder="1" applyAlignment="1">
      <alignment horizontal="center" vertical="center" wrapText="1"/>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51" fillId="0" borderId="50" xfId="0" applyFont="1" applyBorder="1" applyAlignment="1">
      <alignment horizontal="center" vertical="center"/>
    </xf>
    <xf numFmtId="0" fontId="51" fillId="0" borderId="0" xfId="0" applyFont="1" applyAlignment="1">
      <alignment horizontal="center" vertical="center"/>
    </xf>
    <xf numFmtId="0" fontId="0" fillId="0" borderId="0" xfId="0" applyAlignment="1">
      <alignment horizontal="left" vertical="top" wrapText="1"/>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0" fontId="0" fillId="0" borderId="28" xfId="0" applyBorder="1" applyAlignment="1">
      <alignment horizontal="left" vertical="center" wrapText="1"/>
    </xf>
    <xf numFmtId="0" fontId="44" fillId="0" borderId="0" xfId="0" applyFont="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35" fillId="0" borderId="68" xfId="0" applyFont="1" applyBorder="1" applyAlignment="1">
      <alignment horizontal="left" vertical="center"/>
    </xf>
    <xf numFmtId="0" fontId="35" fillId="0" borderId="69" xfId="0" applyFont="1" applyBorder="1" applyAlignment="1">
      <alignment horizontal="left" vertical="center"/>
    </xf>
    <xf numFmtId="0" fontId="35" fillId="0" borderId="70" xfId="0" applyFont="1" applyBorder="1" applyAlignment="1">
      <alignment horizontal="left" vertical="center"/>
    </xf>
    <xf numFmtId="0" fontId="47" fillId="0" borderId="44" xfId="0" applyFont="1" applyBorder="1" applyAlignment="1">
      <alignment horizontal="left" vertical="center" wrapText="1"/>
    </xf>
    <xf numFmtId="0" fontId="47" fillId="0" borderId="45" xfId="0" applyFont="1" applyBorder="1" applyAlignment="1">
      <alignment horizontal="left" vertical="center" wrapText="1"/>
    </xf>
    <xf numFmtId="0" fontId="39" fillId="0" borderId="19" xfId="0" applyFont="1" applyBorder="1" applyAlignment="1">
      <alignment horizontal="center" vertical="center"/>
    </xf>
    <xf numFmtId="0" fontId="34" fillId="0" borderId="19" xfId="0" applyFont="1" applyBorder="1" applyAlignment="1">
      <alignment horizontal="left" vertical="center"/>
    </xf>
    <xf numFmtId="0" fontId="39" fillId="0" borderId="19" xfId="0" applyFont="1" applyBorder="1" applyAlignment="1">
      <alignment horizontal="center" vertical="center" wrapText="1"/>
    </xf>
    <xf numFmtId="0" fontId="34" fillId="0" borderId="19" xfId="0" applyFont="1" applyBorder="1" applyAlignment="1">
      <alignment horizontal="center" vertical="center"/>
    </xf>
    <xf numFmtId="0" fontId="34" fillId="0" borderId="19" xfId="0" applyFont="1" applyBorder="1" applyAlignment="1">
      <alignment horizontal="center" vertical="center" wrapText="1"/>
    </xf>
    <xf numFmtId="0" fontId="0" fillId="0" borderId="11" xfId="0" applyBorder="1" applyAlignment="1">
      <alignment horizontal="left" vertical="top" wrapText="1"/>
    </xf>
    <xf numFmtId="0" fontId="32" fillId="0" borderId="0" xfId="0" applyFont="1" applyAlignment="1">
      <alignment horizontal="center" vertical="center"/>
    </xf>
    <xf numFmtId="0" fontId="38" fillId="0" borderId="44" xfId="0" applyFont="1" applyBorder="1" applyAlignment="1">
      <alignment horizontal="center" vertical="center"/>
    </xf>
    <xf numFmtId="0" fontId="34" fillId="0" borderId="29" xfId="0" applyFont="1" applyBorder="1" applyAlignment="1">
      <alignment horizontal="left" vertical="center"/>
    </xf>
    <xf numFmtId="0" fontId="34" fillId="0" borderId="28" xfId="0" applyFont="1" applyBorder="1" applyAlignment="1">
      <alignment horizontal="left" vertical="center"/>
    </xf>
    <xf numFmtId="0" fontId="34" fillId="0" borderId="30" xfId="0" applyFont="1" applyBorder="1" applyAlignment="1">
      <alignment horizontal="left" vertical="center"/>
    </xf>
    <xf numFmtId="0" fontId="34" fillId="0" borderId="46"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left" vertical="center"/>
    </xf>
    <xf numFmtId="0" fontId="34" fillId="0" borderId="44" xfId="0" applyFont="1" applyBorder="1" applyAlignment="1">
      <alignment horizontal="left" vertical="center"/>
    </xf>
    <xf numFmtId="0" fontId="34" fillId="0" borderId="45" xfId="0" applyFont="1" applyBorder="1" applyAlignment="1">
      <alignment horizontal="left" vertical="center"/>
    </xf>
    <xf numFmtId="0" fontId="34" fillId="0" borderId="15"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29"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74" xfId="0" applyFont="1" applyBorder="1" applyAlignment="1">
      <alignment horizontal="left" vertical="center"/>
    </xf>
    <xf numFmtId="0" fontId="34" fillId="0" borderId="75" xfId="0" applyFont="1" applyBorder="1" applyAlignment="1">
      <alignment horizontal="left" vertical="center"/>
    </xf>
    <xf numFmtId="0" fontId="34" fillId="0" borderId="76" xfId="0" applyFont="1" applyBorder="1" applyAlignment="1">
      <alignment horizontal="left" vertical="center"/>
    </xf>
    <xf numFmtId="0" fontId="34" fillId="0" borderId="77" xfId="0" applyFont="1" applyBorder="1" applyAlignment="1">
      <alignment horizontal="left" vertical="center"/>
    </xf>
    <xf numFmtId="0" fontId="34" fillId="0" borderId="78" xfId="0" applyFont="1" applyBorder="1" applyAlignment="1">
      <alignment horizontal="left" vertical="center"/>
    </xf>
    <xf numFmtId="0" fontId="34" fillId="0" borderId="79" xfId="0" applyFont="1" applyBorder="1" applyAlignment="1">
      <alignment horizontal="left" vertical="center"/>
    </xf>
    <xf numFmtId="0" fontId="34" fillId="0" borderId="10" xfId="0" applyFont="1" applyBorder="1" applyAlignment="1">
      <alignment horizontal="center" vertical="center"/>
    </xf>
    <xf numFmtId="0" fontId="34" fillId="0" borderId="9" xfId="0" applyFont="1" applyBorder="1" applyAlignment="1">
      <alignment horizontal="center" vertical="center"/>
    </xf>
    <xf numFmtId="0" fontId="34" fillId="0" borderId="29" xfId="0" applyFont="1" applyBorder="1" applyAlignment="1">
      <alignment horizontal="left" vertical="top"/>
    </xf>
    <xf numFmtId="0" fontId="34" fillId="0" borderId="28" xfId="0" applyFont="1" applyBorder="1" applyAlignment="1">
      <alignment horizontal="left" vertical="top"/>
    </xf>
    <xf numFmtId="0" fontId="34" fillId="0" borderId="30" xfId="0" applyFont="1" applyBorder="1" applyAlignment="1">
      <alignment horizontal="left" vertical="top"/>
    </xf>
    <xf numFmtId="0" fontId="34" fillId="0" borderId="42" xfId="0" applyFont="1" applyBorder="1" applyAlignment="1">
      <alignment horizontal="left" vertical="top"/>
    </xf>
    <xf numFmtId="0" fontId="34" fillId="0" borderId="0" xfId="0" applyFont="1" applyAlignment="1">
      <alignment horizontal="left" vertical="top"/>
    </xf>
    <xf numFmtId="0" fontId="34" fillId="0" borderId="43" xfId="0" applyFont="1" applyBorder="1" applyAlignment="1">
      <alignment horizontal="left" vertical="top"/>
    </xf>
    <xf numFmtId="0" fontId="37" fillId="0" borderId="28" xfId="0" applyFont="1" applyBorder="1" applyAlignment="1">
      <alignment horizontal="center" vertical="center"/>
    </xf>
    <xf numFmtId="0" fontId="37"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top"/>
    </xf>
    <xf numFmtId="0" fontId="0" fillId="0" borderId="27" xfId="0" applyBorder="1" applyAlignment="1">
      <alignment horizontal="left" vertical="top" wrapText="1"/>
    </xf>
    <xf numFmtId="0" fontId="0" fillId="0" borderId="8" xfId="0" applyBorder="1" applyAlignment="1">
      <alignment horizontal="left" vertical="top" wrapText="1"/>
    </xf>
    <xf numFmtId="0" fontId="39" fillId="0" borderId="29"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4" xfId="0" applyFont="1" applyBorder="1" applyAlignment="1">
      <alignment horizontal="center" vertical="center" wrapText="1"/>
    </xf>
    <xf numFmtId="0" fontId="0" fillId="0" borderId="29"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46" xfId="0" applyFont="1" applyBorder="1" applyAlignment="1">
      <alignment horizontal="center" vertical="center"/>
    </xf>
    <xf numFmtId="0" fontId="41" fillId="0" borderId="45" xfId="0" applyFont="1" applyBorder="1" applyAlignment="1">
      <alignment horizontal="center" vertical="center"/>
    </xf>
    <xf numFmtId="0" fontId="33" fillId="0" borderId="29" xfId="0" applyFont="1" applyBorder="1" applyAlignment="1">
      <alignment horizontal="left" vertical="center" wrapText="1"/>
    </xf>
    <xf numFmtId="0" fontId="33" fillId="0" borderId="28" xfId="0" applyFont="1" applyBorder="1" applyAlignment="1">
      <alignment horizontal="left" vertical="center" wrapTex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44" xfId="0" applyFont="1" applyBorder="1" applyAlignment="1">
      <alignment horizontal="left" vertical="center" wrapText="1"/>
    </xf>
    <xf numFmtId="0" fontId="33" fillId="0" borderId="45" xfId="0" applyFont="1" applyBorder="1" applyAlignment="1">
      <alignment horizontal="left" vertical="center" wrapText="1"/>
    </xf>
    <xf numFmtId="0" fontId="41" fillId="0" borderId="19" xfId="0" applyFont="1" applyBorder="1" applyAlignment="1">
      <alignment horizontal="left" vertical="center"/>
    </xf>
    <xf numFmtId="0" fontId="33" fillId="0" borderId="19" xfId="0" applyFon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176" fontId="0" fillId="3" borderId="83" xfId="0" applyNumberFormat="1" applyFill="1" applyBorder="1" applyAlignment="1">
      <alignment horizontal="center" vertical="center"/>
    </xf>
    <xf numFmtId="176" fontId="0" fillId="3" borderId="84" xfId="0" applyNumberFormat="1" applyFill="1" applyBorder="1" applyAlignment="1">
      <alignment horizontal="center" vertical="center"/>
    </xf>
    <xf numFmtId="177" fontId="0" fillId="4" borderId="46" xfId="0" applyNumberFormat="1" applyFill="1" applyBorder="1" applyAlignment="1">
      <alignment horizontal="right" vertical="center"/>
    </xf>
    <xf numFmtId="177" fontId="0" fillId="4" borderId="45" xfId="0" applyNumberFormat="1" applyFill="1" applyBorder="1" applyAlignment="1">
      <alignment horizontal="right" vertical="center"/>
    </xf>
    <xf numFmtId="0" fontId="0" fillId="0" borderId="7" xfId="0" applyBorder="1" applyAlignment="1">
      <alignment horizontal="center" vertical="center"/>
    </xf>
    <xf numFmtId="0" fontId="0" fillId="3" borderId="82" xfId="0" applyFill="1" applyBorder="1" applyAlignment="1">
      <alignment horizontal="center" vertical="center"/>
    </xf>
    <xf numFmtId="0" fontId="0" fillId="0" borderId="85" xfId="0" applyBorder="1" applyAlignment="1">
      <alignment horizontal="left" vertical="top" wrapText="1"/>
    </xf>
    <xf numFmtId="0" fontId="33" fillId="0" borderId="85" xfId="0" applyFont="1" applyBorder="1" applyAlignment="1">
      <alignment horizontal="left" vertical="top" wrapText="1"/>
    </xf>
    <xf numFmtId="0" fontId="0" fillId="0" borderId="41" xfId="0" applyBorder="1" applyAlignment="1">
      <alignment horizontal="left" vertical="top" wrapText="1"/>
    </xf>
    <xf numFmtId="0" fontId="0" fillId="0" borderId="86" xfId="0" applyBorder="1" applyAlignment="1">
      <alignment horizontal="left" vertical="top" wrapText="1"/>
    </xf>
    <xf numFmtId="0" fontId="34" fillId="0" borderId="0" xfId="0" applyFont="1" applyAlignment="1">
      <alignment horizontal="left" vertical="top" wrapText="1"/>
    </xf>
    <xf numFmtId="0" fontId="0" fillId="4" borderId="9" xfId="0" applyFill="1" applyBorder="1" applyAlignment="1">
      <alignment horizontal="center" vertical="center"/>
    </xf>
    <xf numFmtId="0" fontId="0" fillId="0" borderId="19" xfId="0" applyBorder="1" applyAlignment="1">
      <alignment horizontal="center" vertical="center" shrinkToFit="1"/>
    </xf>
    <xf numFmtId="180" fontId="0" fillId="0" borderId="19" xfId="0" applyNumberFormat="1" applyBorder="1" applyAlignment="1">
      <alignment horizontal="center" vertical="center"/>
    </xf>
    <xf numFmtId="0" fontId="0" fillId="0" borderId="0" xfId="0" applyAlignment="1">
      <alignment horizontal="left" vertical="center" wrapText="1"/>
    </xf>
    <xf numFmtId="178" fontId="0" fillId="0" borderId="19" xfId="0" applyNumberForma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5"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0" fillId="5" borderId="19" xfId="0" applyFill="1" applyBorder="1" applyAlignment="1">
      <alignment horizontal="center" vertical="center"/>
    </xf>
    <xf numFmtId="0" fontId="33" fillId="0" borderId="0" xfId="0" applyFont="1" applyAlignment="1">
      <alignment horizontal="left" vertical="top"/>
    </xf>
    <xf numFmtId="0" fontId="33" fillId="0" borderId="85" xfId="0" applyFont="1" applyBorder="1" applyAlignment="1">
      <alignment horizontal="left" vertical="top"/>
    </xf>
    <xf numFmtId="0" fontId="33" fillId="0" borderId="41" xfId="0" applyFont="1" applyBorder="1" applyAlignment="1">
      <alignment horizontal="left" vertical="top" wrapText="1"/>
    </xf>
    <xf numFmtId="0" fontId="33" fillId="0" borderId="86" xfId="0" applyFont="1" applyBorder="1" applyAlignment="1">
      <alignment horizontal="left" vertical="top" wrapText="1"/>
    </xf>
    <xf numFmtId="0" fontId="13" fillId="0" borderId="46"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53" fillId="0" borderId="42" xfId="2" applyFont="1" applyBorder="1" applyAlignment="1">
      <alignment horizontal="left" vertical="center"/>
    </xf>
    <xf numFmtId="0" fontId="53" fillId="0" borderId="0" xfId="2" applyFont="1" applyAlignment="1">
      <alignment horizontal="left" vertical="center"/>
    </xf>
    <xf numFmtId="0" fontId="53" fillId="0" borderId="42" xfId="2" applyFont="1" applyBorder="1" applyAlignment="1">
      <alignment vertical="center"/>
    </xf>
    <xf numFmtId="0" fontId="53" fillId="0" borderId="0" xfId="2" applyFont="1" applyAlignment="1">
      <alignment vertical="center"/>
    </xf>
    <xf numFmtId="0" fontId="0" fillId="0" borderId="10" xfId="0" applyBorder="1" applyAlignment="1">
      <alignment horizontal="left" vertical="center"/>
    </xf>
    <xf numFmtId="0" fontId="35" fillId="0" borderId="19" xfId="0" applyFont="1" applyBorder="1" applyAlignment="1">
      <alignment horizontal="left" vertical="center" wrapText="1"/>
    </xf>
    <xf numFmtId="0" fontId="41" fillId="0" borderId="15" xfId="0" applyFont="1" applyBorder="1" applyAlignment="1">
      <alignment horizontal="center" vertical="center" wrapText="1"/>
    </xf>
    <xf numFmtId="0" fontId="41" fillId="0" borderId="17" xfId="0" applyFont="1" applyBorder="1" applyAlignment="1">
      <alignment horizontal="center" vertical="center" wrapText="1"/>
    </xf>
    <xf numFmtId="0" fontId="28" fillId="0" borderId="42" xfId="0" applyFont="1" applyBorder="1" applyAlignment="1">
      <alignment horizontal="left" vertical="center"/>
    </xf>
    <xf numFmtId="0" fontId="28" fillId="0" borderId="0" xfId="0" applyFont="1" applyAlignment="1">
      <alignment horizontal="left" vertical="center"/>
    </xf>
    <xf numFmtId="0" fontId="28" fillId="0" borderId="43" xfId="0" applyFont="1" applyBorder="1" applyAlignment="1">
      <alignment horizontal="left" vertical="center"/>
    </xf>
    <xf numFmtId="0" fontId="0" fillId="0" borderId="29" xfId="0" applyBorder="1" applyAlignment="1">
      <alignment horizontal="left" vertical="center" wrapText="1"/>
    </xf>
    <xf numFmtId="0" fontId="35" fillId="0" borderId="42" xfId="0" applyFont="1" applyBorder="1" applyAlignment="1">
      <alignment horizontal="left" vertical="center" wrapText="1"/>
    </xf>
    <xf numFmtId="0" fontId="35" fillId="0" borderId="0" xfId="0" applyFont="1" applyAlignment="1">
      <alignment horizontal="left" vertical="center" wrapText="1"/>
    </xf>
    <xf numFmtId="0" fontId="35" fillId="0" borderId="43" xfId="0" applyFont="1" applyBorder="1" applyAlignment="1">
      <alignment horizontal="left" vertical="center" wrapText="1"/>
    </xf>
    <xf numFmtId="0" fontId="35" fillId="0" borderId="46" xfId="0" applyFont="1" applyBorder="1" applyAlignment="1">
      <alignment horizontal="left" vertical="center" wrapText="1"/>
    </xf>
    <xf numFmtId="0" fontId="35" fillId="0" borderId="44" xfId="0" applyFont="1" applyBorder="1" applyAlignment="1">
      <alignment horizontal="left" vertical="center" wrapText="1"/>
    </xf>
    <xf numFmtId="0" fontId="33" fillId="0" borderId="10" xfId="0" applyFont="1" applyBorder="1" applyAlignment="1">
      <alignment horizontal="left"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5" xfId="0" applyFont="1" applyBorder="1" applyAlignment="1">
      <alignment horizontal="center" vertical="center" wrapText="1"/>
    </xf>
    <xf numFmtId="0" fontId="35" fillId="0" borderId="7" xfId="0" applyFont="1" applyBorder="1" applyAlignment="1">
      <alignment horizontal="left" vertical="center" wrapText="1"/>
    </xf>
    <xf numFmtId="0" fontId="0" fillId="0" borderId="7" xfId="0" applyBorder="1" applyAlignment="1">
      <alignment horizontal="left" vertical="center" wrapText="1"/>
    </xf>
    <xf numFmtId="0" fontId="35"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30" xfId="0" applyBorder="1" applyAlignment="1">
      <alignmen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28" fillId="0" borderId="0" xfId="0" applyFont="1" applyAlignment="1">
      <alignment vertical="center" wrapText="1"/>
    </xf>
    <xf numFmtId="0" fontId="28" fillId="0" borderId="43" xfId="0" applyFont="1" applyBorder="1" applyAlignment="1">
      <alignment vertical="center" wrapText="1"/>
    </xf>
    <xf numFmtId="0" fontId="28" fillId="0" borderId="42" xfId="0" applyFont="1" applyBorder="1" applyAlignment="1">
      <alignment horizontal="left" vertical="center" wrapText="1"/>
    </xf>
    <xf numFmtId="0" fontId="28" fillId="0" borderId="0" xfId="0" applyFont="1" applyAlignment="1">
      <alignment horizontal="left" vertical="center" wrapText="1"/>
    </xf>
    <xf numFmtId="0" fontId="28" fillId="0" borderId="43" xfId="0" applyFont="1" applyBorder="1" applyAlignment="1">
      <alignment horizontal="left"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5" xfId="0" applyFont="1" applyBorder="1" applyAlignment="1">
      <alignment horizontal="center"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8" fillId="0" borderId="29" xfId="0" applyFont="1" applyBorder="1" applyAlignment="1">
      <alignment horizontal="left" vertical="center" wrapText="1"/>
    </xf>
    <xf numFmtId="0" fontId="28" fillId="0" borderId="28" xfId="0" applyFont="1" applyBorder="1" applyAlignment="1">
      <alignment horizontal="left" vertical="center" wrapText="1"/>
    </xf>
    <xf numFmtId="0" fontId="28" fillId="0" borderId="42" xfId="0" applyFont="1" applyBorder="1" applyAlignment="1">
      <alignment horizontal="left" vertical="center" shrinkToFit="1"/>
    </xf>
    <xf numFmtId="0" fontId="28" fillId="0" borderId="0" xfId="0" applyFont="1" applyAlignment="1">
      <alignment horizontal="left" vertical="center" shrinkToFit="1"/>
    </xf>
    <xf numFmtId="0" fontId="28" fillId="0" borderId="43" xfId="0" applyFont="1" applyBorder="1" applyAlignment="1">
      <alignment horizontal="left" vertical="center" shrinkToFit="1"/>
    </xf>
    <xf numFmtId="0" fontId="44" fillId="0" borderId="44" xfId="0" applyFont="1" applyBorder="1" applyAlignment="1">
      <alignment horizontal="left" vertical="center" wrapText="1"/>
    </xf>
    <xf numFmtId="0" fontId="0" fillId="0" borderId="44" xfId="0" applyBorder="1" applyAlignment="1">
      <alignment vertical="center" wrapText="1"/>
    </xf>
    <xf numFmtId="0" fontId="0" fillId="0" borderId="44" xfId="0" applyBorder="1" applyAlignment="1">
      <alignment horizontal="left" vertical="center" wrapText="1"/>
    </xf>
    <xf numFmtId="0" fontId="33" fillId="0" borderId="19" xfId="0" applyFont="1" applyBorder="1" applyAlignment="1">
      <alignment vertical="center" wrapText="1"/>
    </xf>
    <xf numFmtId="3" fontId="0" fillId="0" borderId="19" xfId="0" applyNumberFormat="1" applyBorder="1" applyAlignment="1">
      <alignment horizontal="center" vertical="center"/>
    </xf>
    <xf numFmtId="38" fontId="0" fillId="0" borderId="15" xfId="1" applyFont="1" applyBorder="1" applyAlignment="1">
      <alignment horizontal="center" vertical="center" wrapText="1"/>
    </xf>
    <xf numFmtId="38" fontId="0" fillId="0" borderId="16" xfId="1" applyFont="1" applyBorder="1" applyAlignment="1">
      <alignment horizontal="center" vertical="center" wrapText="1"/>
    </xf>
    <xf numFmtId="38" fontId="0" fillId="0" borderId="17" xfId="1" applyFont="1" applyBorder="1" applyAlignment="1">
      <alignment horizontal="center" vertical="center" wrapText="1"/>
    </xf>
    <xf numFmtId="178" fontId="0" fillId="2" borderId="10" xfId="0" applyNumberFormat="1" applyFill="1" applyBorder="1" applyAlignment="1">
      <alignment horizontal="center" vertical="center"/>
    </xf>
    <xf numFmtId="0" fontId="34" fillId="0" borderId="46" xfId="0" applyFont="1" applyBorder="1" applyAlignment="1">
      <alignment horizontal="right" vertical="top"/>
    </xf>
    <xf numFmtId="0" fontId="0" fillId="0" borderId="71" xfId="0" applyBorder="1" applyAlignment="1">
      <alignment horizontal="right" vertical="top"/>
    </xf>
    <xf numFmtId="0" fontId="0" fillId="2" borderId="14" xfId="0" applyFill="1" applyBorder="1" applyAlignment="1">
      <alignment horizontal="right" vertical="center"/>
    </xf>
    <xf numFmtId="0" fontId="0" fillId="2" borderId="72" xfId="0" applyFill="1" applyBorder="1" applyAlignment="1">
      <alignment horizontal="right" vertical="center"/>
    </xf>
    <xf numFmtId="0" fontId="0" fillId="2" borderId="13" xfId="0" applyFill="1" applyBorder="1" applyAlignment="1">
      <alignment horizontal="right" vertical="center"/>
    </xf>
    <xf numFmtId="0" fontId="34" fillId="0" borderId="15" xfId="0" applyFont="1" applyBorder="1" applyAlignment="1">
      <alignment horizontal="right" vertical="center"/>
    </xf>
    <xf numFmtId="0" fontId="0" fillId="0" borderId="16" xfId="0" applyBorder="1" applyAlignment="1">
      <alignment horizontal="right" vertical="center"/>
    </xf>
    <xf numFmtId="177" fontId="33" fillId="3" borderId="14" xfId="0" applyNumberFormat="1" applyFont="1" applyFill="1" applyBorder="1" applyAlignment="1">
      <alignment horizontal="right" vertical="center"/>
    </xf>
    <xf numFmtId="177" fontId="33" fillId="3" borderId="72" xfId="0" applyNumberFormat="1" applyFont="1" applyFill="1" applyBorder="1" applyAlignment="1">
      <alignment horizontal="right" vertical="center"/>
    </xf>
    <xf numFmtId="177" fontId="33" fillId="0" borderId="72" xfId="0" applyNumberFormat="1" applyFont="1" applyBorder="1" applyAlignment="1">
      <alignment horizontal="right" vertical="center"/>
    </xf>
    <xf numFmtId="177" fontId="33" fillId="0" borderId="13" xfId="0" applyNumberFormat="1" applyFont="1" applyBorder="1" applyAlignment="1">
      <alignment horizontal="right" vertical="center"/>
    </xf>
    <xf numFmtId="0" fontId="34" fillId="0" borderId="15" xfId="0" applyFont="1" applyBorder="1" applyAlignment="1">
      <alignment horizontal="center" vertical="center" wrapText="1"/>
    </xf>
    <xf numFmtId="0" fontId="34" fillId="0" borderId="73" xfId="0" applyFont="1" applyBorder="1">
      <alignment vertical="center"/>
    </xf>
    <xf numFmtId="177" fontId="0" fillId="3" borderId="14" xfId="0" applyNumberFormat="1" applyFill="1" applyBorder="1" applyAlignment="1">
      <alignment horizontal="right" vertical="center"/>
    </xf>
    <xf numFmtId="177" fontId="0" fillId="3" borderId="72" xfId="0" applyNumberFormat="1" applyFill="1" applyBorder="1" applyAlignment="1">
      <alignment horizontal="right" vertical="center"/>
    </xf>
    <xf numFmtId="177" fontId="0" fillId="0" borderId="13" xfId="0" applyNumberFormat="1" applyBorder="1" applyAlignment="1">
      <alignment horizontal="right" vertical="center"/>
    </xf>
    <xf numFmtId="178" fontId="0" fillId="2" borderId="19" xfId="0" applyNumberFormat="1" applyFill="1" applyBorder="1" applyAlignment="1">
      <alignment horizontal="center" vertical="center"/>
    </xf>
    <xf numFmtId="177" fontId="0" fillId="2" borderId="3" xfId="0" applyNumberFormat="1" applyFill="1" applyBorder="1">
      <alignment vertical="center"/>
    </xf>
    <xf numFmtId="0" fontId="0" fillId="0" borderId="4" xfId="0" applyBorder="1">
      <alignment vertical="center"/>
    </xf>
    <xf numFmtId="0" fontId="0" fillId="0" borderId="2" xfId="0" applyBorder="1">
      <alignment vertical="center"/>
    </xf>
    <xf numFmtId="0" fontId="0" fillId="0" borderId="11" xfId="0" applyBorder="1">
      <alignment vertical="center"/>
    </xf>
    <xf numFmtId="0" fontId="0" fillId="0" borderId="1" xfId="0" applyBorder="1">
      <alignment vertical="center"/>
    </xf>
    <xf numFmtId="0" fontId="0" fillId="0" borderId="8" xfId="0" applyBorder="1">
      <alignment vertical="center"/>
    </xf>
    <xf numFmtId="0" fontId="34" fillId="0" borderId="2" xfId="0" applyFont="1" applyBorder="1">
      <alignment vertical="center"/>
    </xf>
    <xf numFmtId="0" fontId="0" fillId="0" borderId="0" xfId="0">
      <alignment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11"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8" xfId="0" applyFont="1" applyFill="1" applyBorder="1" applyAlignment="1">
      <alignment horizontal="center" vertical="center"/>
    </xf>
    <xf numFmtId="0" fontId="0" fillId="0" borderId="28" xfId="0" applyBorder="1" applyAlignment="1">
      <alignment horizontal="center" vertical="center" wrapText="1"/>
    </xf>
    <xf numFmtId="0" fontId="41" fillId="0" borderId="42" xfId="0" applyFont="1" applyBorder="1" applyAlignment="1">
      <alignment horizontal="center" vertical="center"/>
    </xf>
    <xf numFmtId="0" fontId="41" fillId="0" borderId="43" xfId="0" applyFont="1" applyBorder="1" applyAlignment="1">
      <alignment horizontal="center" vertical="center"/>
    </xf>
    <xf numFmtId="0" fontId="28" fillId="0" borderId="29" xfId="0" applyFont="1" applyBorder="1" applyAlignment="1">
      <alignment horizontal="center" vertical="center"/>
    </xf>
    <xf numFmtId="0" fontId="28" fillId="0" borderId="28" xfId="0" applyFont="1" applyBorder="1" applyAlignment="1">
      <alignment horizontal="center" vertical="center"/>
    </xf>
    <xf numFmtId="0" fontId="28" fillId="0" borderId="30" xfId="0" applyFont="1" applyBorder="1" applyAlignment="1">
      <alignment horizontal="center" vertical="center"/>
    </xf>
    <xf numFmtId="38" fontId="0" fillId="0" borderId="15"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vertical="center" wrapText="1"/>
    </xf>
    <xf numFmtId="0" fontId="9" fillId="0" borderId="29" xfId="0" applyFont="1" applyBorder="1" applyAlignment="1">
      <alignment horizontal="left"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0" fontId="9" fillId="0" borderId="46"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13" fillId="0" borderId="9" xfId="0" applyFont="1" applyBorder="1" applyAlignment="1">
      <alignment horizontal="left" vertical="center" wrapText="1"/>
    </xf>
    <xf numFmtId="0" fontId="53" fillId="0" borderId="43" xfId="2" applyFont="1" applyBorder="1" applyAlignment="1">
      <alignment horizontal="left" vertical="center"/>
    </xf>
    <xf numFmtId="0" fontId="53" fillId="0" borderId="46" xfId="2" applyFont="1" applyBorder="1" applyAlignment="1">
      <alignment horizontal="left" vertical="center"/>
    </xf>
    <xf numFmtId="0" fontId="53" fillId="0" borderId="44" xfId="2" applyFont="1" applyBorder="1" applyAlignment="1">
      <alignment horizontal="left" vertical="center"/>
    </xf>
    <xf numFmtId="0" fontId="9" fillId="0" borderId="29" xfId="2" applyFont="1" applyBorder="1" applyAlignment="1">
      <alignment horizontal="left" vertical="top" wrapText="1"/>
    </xf>
    <xf numFmtId="0" fontId="9" fillId="0" borderId="28" xfId="2" applyFont="1" applyBorder="1" applyAlignment="1">
      <alignment horizontal="left" vertical="top" wrapText="1"/>
    </xf>
    <xf numFmtId="0" fontId="9" fillId="0" borderId="30" xfId="2" applyFont="1" applyBorder="1" applyAlignment="1">
      <alignment horizontal="left" vertical="top" wrapText="1"/>
    </xf>
    <xf numFmtId="0" fontId="9" fillId="0" borderId="19" xfId="0" applyFont="1" applyBorder="1" applyAlignment="1">
      <alignment horizontal="left" vertical="center" wrapText="1"/>
    </xf>
    <xf numFmtId="0" fontId="41" fillId="0" borderId="19" xfId="0" applyFont="1" applyBorder="1" applyAlignment="1">
      <alignment horizontal="left" vertical="center" wrapText="1"/>
    </xf>
    <xf numFmtId="0" fontId="16" fillId="7" borderId="0" xfId="4" applyFont="1" applyFill="1" applyAlignment="1" applyProtection="1">
      <alignment horizontal="center" vertical="center"/>
      <protection locked="0"/>
    </xf>
    <xf numFmtId="0" fontId="16" fillId="8" borderId="0" xfId="4" applyFont="1" applyFill="1" applyAlignment="1" applyProtection="1">
      <alignment horizontal="center" vertical="center"/>
      <protection locked="0"/>
    </xf>
    <xf numFmtId="0" fontId="16" fillId="0" borderId="0" xfId="4" applyFont="1" applyAlignment="1">
      <alignment horizontal="center" vertical="center"/>
    </xf>
    <xf numFmtId="0" fontId="14" fillId="7" borderId="19" xfId="4" applyFont="1" applyFill="1" applyBorder="1" applyAlignment="1" applyProtection="1">
      <alignment horizontal="center" vertical="center"/>
      <protection locked="0"/>
    </xf>
    <xf numFmtId="0" fontId="14" fillId="8" borderId="15" xfId="4" applyFont="1" applyFill="1" applyBorder="1" applyAlignment="1" applyProtection="1">
      <alignment horizontal="center" vertical="center"/>
      <protection locked="0"/>
    </xf>
    <xf numFmtId="0" fontId="14" fillId="8" borderId="17" xfId="4" applyFont="1" applyFill="1" applyBorder="1" applyAlignment="1" applyProtection="1">
      <alignment horizontal="center" vertical="center"/>
      <protection locked="0"/>
    </xf>
    <xf numFmtId="0" fontId="14" fillId="9" borderId="15" xfId="4" applyFont="1" applyFill="1" applyBorder="1" applyAlignment="1">
      <alignment horizontal="center" vertical="center"/>
    </xf>
    <xf numFmtId="0" fontId="14" fillId="9" borderId="17" xfId="4" applyFont="1" applyFill="1" applyBorder="1" applyAlignment="1">
      <alignment horizontal="center" vertical="center"/>
    </xf>
    <xf numFmtId="0" fontId="14" fillId="0" borderId="87" xfId="4" applyFont="1" applyBorder="1" applyAlignment="1">
      <alignment horizontal="center" vertical="center"/>
    </xf>
    <xf numFmtId="0" fontId="14" fillId="0" borderId="89" xfId="4" applyFont="1" applyBorder="1" applyAlignment="1">
      <alignment horizontal="center" vertical="center"/>
    </xf>
    <xf numFmtId="0" fontId="14" fillId="0" borderId="88" xfId="4" applyFont="1" applyBorder="1" applyAlignment="1">
      <alignment horizontal="center" vertical="center"/>
    </xf>
    <xf numFmtId="0" fontId="14" fillId="0" borderId="12" xfId="4" applyFont="1" applyBorder="1" applyAlignment="1">
      <alignment horizontal="center" vertical="center" wrapText="1"/>
    </xf>
    <xf numFmtId="0" fontId="14" fillId="0" borderId="103" xfId="4" applyFont="1" applyBorder="1" applyAlignment="1">
      <alignment horizontal="center" vertical="center" wrapText="1"/>
    </xf>
    <xf numFmtId="0" fontId="14" fillId="0" borderId="0" xfId="4" applyFont="1" applyAlignment="1">
      <alignment horizontal="center" vertical="center" wrapText="1"/>
    </xf>
    <xf numFmtId="0" fontId="14" fillId="0" borderId="43" xfId="4" applyFont="1" applyBorder="1" applyAlignment="1">
      <alignment horizontal="center" vertical="center" wrapText="1"/>
    </xf>
    <xf numFmtId="0" fontId="14" fillId="0" borderId="27" xfId="4" applyFont="1" applyBorder="1" applyAlignment="1">
      <alignment horizontal="center" vertical="center" wrapText="1"/>
    </xf>
    <xf numFmtId="0" fontId="14" fillId="0" borderId="92" xfId="4" applyFont="1" applyBorder="1" applyAlignment="1">
      <alignment horizontal="center" vertical="center" wrapText="1"/>
    </xf>
    <xf numFmtId="0" fontId="14" fillId="0" borderId="104" xfId="4" applyFont="1" applyBorder="1" applyAlignment="1">
      <alignment horizontal="center" vertical="center" wrapText="1"/>
    </xf>
    <xf numFmtId="0" fontId="14" fillId="0" borderId="42" xfId="4" applyFont="1" applyBorder="1" applyAlignment="1">
      <alignment horizontal="center" vertical="center" wrapText="1"/>
    </xf>
    <xf numFmtId="0" fontId="14" fillId="0" borderId="106"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3" xfId="4" quotePrefix="1" applyFont="1" applyBorder="1" applyAlignment="1">
      <alignment horizontal="center" vertical="center"/>
    </xf>
    <xf numFmtId="0" fontId="14" fillId="0" borderId="12" xfId="4" applyFont="1" applyBorder="1" applyAlignment="1">
      <alignment horizontal="center" vertical="center"/>
    </xf>
    <xf numFmtId="0" fontId="21" fillId="0" borderId="5" xfId="4" applyFont="1" applyBorder="1" applyAlignment="1">
      <alignment horizontal="center" vertical="center" wrapText="1"/>
    </xf>
    <xf numFmtId="0" fontId="21" fillId="0" borderId="18"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91" xfId="4" applyFont="1" applyBorder="1" applyAlignment="1">
      <alignment horizontal="center" vertical="center" wrapText="1"/>
    </xf>
    <xf numFmtId="0" fontId="21" fillId="0" borderId="90"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25" xfId="4" applyFont="1" applyBorder="1" applyAlignment="1">
      <alignment horizontal="center" vertical="center" wrapText="1"/>
    </xf>
    <xf numFmtId="0" fontId="14" fillId="0" borderId="105" xfId="4" applyFont="1" applyBorder="1" applyAlignment="1">
      <alignment horizontal="center" vertical="center" wrapText="1"/>
    </xf>
    <xf numFmtId="0" fontId="14" fillId="0" borderId="87" xfId="4" applyFont="1" applyBorder="1" applyAlignment="1">
      <alignment horizontal="center" vertical="center" wrapText="1"/>
    </xf>
    <xf numFmtId="0" fontId="14" fillId="0" borderId="22" xfId="4" applyFont="1" applyBorder="1" applyAlignment="1">
      <alignment horizontal="center" vertical="center"/>
    </xf>
    <xf numFmtId="0" fontId="14" fillId="0" borderId="16" xfId="4" applyFont="1" applyBorder="1" applyAlignment="1">
      <alignment horizontal="center" vertical="center"/>
    </xf>
    <xf numFmtId="0" fontId="14" fillId="0" borderId="73" xfId="4" applyFont="1" applyBorder="1" applyAlignment="1">
      <alignment horizontal="center" vertical="center"/>
    </xf>
    <xf numFmtId="0" fontId="14" fillId="8" borderId="108" xfId="4" applyFont="1" applyFill="1" applyBorder="1" applyAlignment="1" applyProtection="1">
      <alignment horizontal="left" vertical="center" wrapText="1"/>
      <protection locked="0"/>
    </xf>
    <xf numFmtId="0" fontId="14" fillId="8" borderId="125" xfId="4" applyFont="1" applyFill="1" applyBorder="1" applyAlignment="1" applyProtection="1">
      <alignment horizontal="left" vertical="center" wrapText="1"/>
      <protection locked="0"/>
    </xf>
    <xf numFmtId="0" fontId="14" fillId="8" borderId="113" xfId="4" applyFont="1" applyFill="1" applyBorder="1" applyAlignment="1" applyProtection="1">
      <alignment horizontal="left" vertical="center" wrapText="1"/>
      <protection locked="0"/>
    </xf>
    <xf numFmtId="0" fontId="21" fillId="7" borderId="22" xfId="4" applyFont="1" applyFill="1" applyBorder="1" applyAlignment="1" applyProtection="1">
      <alignment horizontal="center" vertical="center" wrapText="1"/>
      <protection locked="0"/>
    </xf>
    <xf numFmtId="0" fontId="21"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wrapText="1"/>
      <protection locked="0"/>
    </xf>
    <xf numFmtId="0" fontId="14"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shrinkToFit="1"/>
      <protection locked="0"/>
    </xf>
    <xf numFmtId="0" fontId="14" fillId="7" borderId="16" xfId="4" applyFont="1" applyFill="1" applyBorder="1" applyAlignment="1" applyProtection="1">
      <alignment horizontal="center" vertical="center" shrinkToFit="1"/>
      <protection locked="0"/>
    </xf>
    <xf numFmtId="0" fontId="14" fillId="7" borderId="17" xfId="4" applyFont="1" applyFill="1" applyBorder="1" applyAlignment="1" applyProtection="1">
      <alignment horizontal="center" vertical="center" shrinkToFit="1"/>
      <protection locked="0"/>
    </xf>
    <xf numFmtId="0" fontId="14" fillId="8" borderId="15" xfId="4" applyFont="1" applyFill="1" applyBorder="1" applyAlignment="1" applyProtection="1">
      <alignment horizontal="center" vertical="center" wrapText="1"/>
      <protection locked="0"/>
    </xf>
    <xf numFmtId="0" fontId="14" fillId="8" borderId="16" xfId="4" applyFont="1" applyFill="1" applyBorder="1" applyAlignment="1" applyProtection="1">
      <alignment horizontal="center" vertical="center" wrapText="1"/>
      <protection locked="0"/>
    </xf>
    <xf numFmtId="0" fontId="14" fillId="8" borderId="73" xfId="4" applyFont="1" applyFill="1" applyBorder="1" applyAlignment="1" applyProtection="1">
      <alignment horizontal="center" vertical="center" wrapText="1"/>
      <protection locked="0"/>
    </xf>
    <xf numFmtId="184" fontId="16" fillId="9" borderId="22" xfId="4" applyNumberFormat="1" applyFont="1" applyFill="1" applyBorder="1" applyAlignment="1">
      <alignment horizontal="center" vertical="center" wrapText="1"/>
    </xf>
    <xf numFmtId="184" fontId="16" fillId="9" borderId="73" xfId="4" applyNumberFormat="1" applyFont="1" applyFill="1" applyBorder="1" applyAlignment="1">
      <alignment horizontal="center" vertical="center" wrapText="1"/>
    </xf>
    <xf numFmtId="184" fontId="16" fillId="9" borderId="22" xfId="5" applyNumberFormat="1" applyFont="1" applyFill="1" applyBorder="1" applyAlignment="1" applyProtection="1">
      <alignment horizontal="center" vertical="center" wrapText="1"/>
    </xf>
    <xf numFmtId="184" fontId="16" fillId="9" borderId="73" xfId="5" applyNumberFormat="1" applyFont="1" applyFill="1" applyBorder="1" applyAlignment="1" applyProtection="1">
      <alignment horizontal="center" vertical="center" wrapText="1"/>
    </xf>
    <xf numFmtId="0" fontId="14" fillId="8" borderId="22" xfId="4" applyFont="1" applyFill="1" applyBorder="1" applyAlignment="1" applyProtection="1">
      <alignment horizontal="left" vertical="center" wrapText="1"/>
      <protection locked="0"/>
    </xf>
    <xf numFmtId="0" fontId="14" fillId="8" borderId="16" xfId="4" applyFont="1" applyFill="1" applyBorder="1" applyAlignment="1" applyProtection="1">
      <alignment horizontal="left" vertical="center" wrapText="1"/>
      <protection locked="0"/>
    </xf>
    <xf numFmtId="0" fontId="14" fillId="8" borderId="73" xfId="4" applyFont="1" applyFill="1" applyBorder="1" applyAlignment="1" applyProtection="1">
      <alignment horizontal="left" vertical="center" wrapText="1"/>
      <protection locked="0"/>
    </xf>
    <xf numFmtId="0" fontId="21" fillId="7" borderId="108" xfId="4" applyFont="1" applyFill="1" applyBorder="1" applyAlignment="1" applyProtection="1">
      <alignment horizontal="center" vertical="center" wrapText="1"/>
      <protection locked="0"/>
    </xf>
    <xf numFmtId="0" fontId="21"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wrapText="1"/>
      <protection locked="0"/>
    </xf>
    <xf numFmtId="0" fontId="14"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shrinkToFit="1"/>
      <protection locked="0"/>
    </xf>
    <xf numFmtId="0" fontId="14" fillId="7" borderId="125" xfId="4" applyFont="1" applyFill="1" applyBorder="1" applyAlignment="1" applyProtection="1">
      <alignment horizontal="center" vertical="center" shrinkToFit="1"/>
      <protection locked="0"/>
    </xf>
    <xf numFmtId="0" fontId="14" fillId="7" borderId="109" xfId="4" applyFont="1" applyFill="1" applyBorder="1" applyAlignment="1" applyProtection="1">
      <alignment horizontal="center" vertical="center" shrinkToFit="1"/>
      <protection locked="0"/>
    </xf>
    <xf numFmtId="0" fontId="14" fillId="8" borderId="122" xfId="4" applyFont="1" applyFill="1" applyBorder="1" applyAlignment="1" applyProtection="1">
      <alignment horizontal="center" vertical="center" wrapText="1"/>
      <protection locked="0"/>
    </xf>
    <xf numFmtId="0" fontId="14" fillId="8" borderId="125" xfId="4" applyFont="1" applyFill="1" applyBorder="1" applyAlignment="1" applyProtection="1">
      <alignment horizontal="center" vertical="center" wrapText="1"/>
      <protection locked="0"/>
    </xf>
    <xf numFmtId="0" fontId="14" fillId="8" borderId="113" xfId="4" applyFont="1" applyFill="1" applyBorder="1" applyAlignment="1" applyProtection="1">
      <alignment horizontal="center" vertical="center" wrapText="1"/>
      <protection locked="0"/>
    </xf>
    <xf numFmtId="184" fontId="16" fillId="9" borderId="108" xfId="4" applyNumberFormat="1" applyFont="1" applyFill="1" applyBorder="1" applyAlignment="1">
      <alignment horizontal="center" vertical="center" wrapText="1"/>
    </xf>
    <xf numFmtId="184" fontId="16" fillId="9" borderId="113" xfId="4" applyNumberFormat="1" applyFont="1" applyFill="1" applyBorder="1" applyAlignment="1">
      <alignment horizontal="center" vertical="center" wrapText="1"/>
    </xf>
    <xf numFmtId="184" fontId="16" fillId="9" borderId="108" xfId="5" applyNumberFormat="1" applyFont="1" applyFill="1" applyBorder="1" applyAlignment="1" applyProtection="1">
      <alignment horizontal="center" vertical="center" wrapText="1"/>
    </xf>
    <xf numFmtId="184" fontId="16" fillId="9" borderId="113" xfId="5" applyNumberFormat="1" applyFont="1" applyFill="1" applyBorder="1" applyAlignment="1" applyProtection="1">
      <alignment horizontal="center" vertical="center" wrapText="1"/>
    </xf>
    <xf numFmtId="0" fontId="21" fillId="7" borderId="26" xfId="4" applyFont="1" applyFill="1" applyBorder="1" applyAlignment="1" applyProtection="1">
      <alignment horizontal="center" vertical="center" wrapText="1"/>
      <protection locked="0"/>
    </xf>
    <xf numFmtId="0" fontId="21"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wrapText="1"/>
      <protection locked="0"/>
    </xf>
    <xf numFmtId="0" fontId="14"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shrinkToFit="1"/>
      <protection locked="0"/>
    </xf>
    <xf numFmtId="0" fontId="14" fillId="7" borderId="123" xfId="4" applyFont="1" applyFill="1" applyBorder="1" applyAlignment="1" applyProtection="1">
      <alignment horizontal="center" vertical="center" shrinkToFit="1"/>
      <protection locked="0"/>
    </xf>
    <xf numFmtId="0" fontId="14" fillId="7" borderId="117" xfId="4" applyFont="1" applyFill="1" applyBorder="1" applyAlignment="1" applyProtection="1">
      <alignment horizontal="center" vertical="center" shrinkToFit="1"/>
      <protection locked="0"/>
    </xf>
    <xf numFmtId="0" fontId="14" fillId="8" borderId="127" xfId="4" applyFont="1" applyFill="1" applyBorder="1" applyAlignment="1" applyProtection="1">
      <alignment horizontal="center" vertical="center" wrapText="1"/>
      <protection locked="0"/>
    </xf>
    <xf numFmtId="0" fontId="14" fillId="8" borderId="123" xfId="4" applyFont="1" applyFill="1" applyBorder="1" applyAlignment="1" applyProtection="1">
      <alignment horizontal="center" vertical="center" wrapText="1"/>
      <protection locked="0"/>
    </xf>
    <xf numFmtId="0" fontId="14" fillId="8" borderId="128" xfId="4" applyFont="1" applyFill="1" applyBorder="1" applyAlignment="1" applyProtection="1">
      <alignment horizontal="center" vertical="center" wrapText="1"/>
      <protection locked="0"/>
    </xf>
    <xf numFmtId="184" fontId="16" fillId="9" borderId="26" xfId="4" applyNumberFormat="1" applyFont="1" applyFill="1" applyBorder="1" applyAlignment="1">
      <alignment horizontal="center" vertical="center" wrapText="1"/>
    </xf>
    <xf numFmtId="184" fontId="16" fillId="9" borderId="128" xfId="4" applyNumberFormat="1" applyFont="1" applyFill="1" applyBorder="1" applyAlignment="1">
      <alignment horizontal="center" vertical="center" wrapText="1"/>
    </xf>
    <xf numFmtId="184" fontId="16" fillId="9" borderId="26" xfId="5" applyNumberFormat="1" applyFont="1" applyFill="1" applyBorder="1" applyAlignment="1" applyProtection="1">
      <alignment horizontal="center" vertical="center" wrapText="1"/>
    </xf>
    <xf numFmtId="184" fontId="16" fillId="9" borderId="128" xfId="5" applyNumberFormat="1" applyFont="1" applyFill="1" applyBorder="1" applyAlignment="1" applyProtection="1">
      <alignment horizontal="center" vertical="center" wrapText="1"/>
    </xf>
    <xf numFmtId="0" fontId="14" fillId="8" borderId="26" xfId="4" applyFont="1" applyFill="1" applyBorder="1" applyAlignment="1" applyProtection="1">
      <alignment horizontal="left" vertical="center" wrapText="1"/>
      <protection locked="0"/>
    </xf>
    <xf numFmtId="0" fontId="14" fillId="8" borderId="123" xfId="4" applyFont="1" applyFill="1" applyBorder="1" applyAlignment="1" applyProtection="1">
      <alignment horizontal="left" vertical="center" wrapText="1"/>
      <protection locked="0"/>
    </xf>
    <xf numFmtId="0" fontId="14" fillId="8" borderId="128" xfId="4" applyFont="1" applyFill="1" applyBorder="1" applyAlignment="1" applyProtection="1">
      <alignment horizontal="left" vertical="center" wrapText="1"/>
      <protection locked="0"/>
    </xf>
    <xf numFmtId="0" fontId="19" fillId="0" borderId="15" xfId="4" applyFont="1" applyBorder="1" applyAlignment="1">
      <alignment horizontal="center" vertical="center"/>
    </xf>
    <xf numFmtId="0" fontId="19" fillId="0" borderId="16" xfId="4" applyFont="1" applyBorder="1" applyAlignment="1">
      <alignment horizontal="center" vertical="center"/>
    </xf>
    <xf numFmtId="0" fontId="19" fillId="0" borderId="17" xfId="4" applyFont="1" applyBorder="1" applyAlignment="1">
      <alignment horizontal="center" vertical="center"/>
    </xf>
    <xf numFmtId="185" fontId="19" fillId="0" borderId="15" xfId="4" applyNumberFormat="1" applyFont="1" applyBorder="1" applyAlignment="1">
      <alignment horizontal="right" vertical="center"/>
    </xf>
    <xf numFmtId="185" fontId="19" fillId="0" borderId="17" xfId="4" applyNumberFormat="1" applyFont="1" applyBorder="1" applyAlignment="1">
      <alignment horizontal="right" vertical="center"/>
    </xf>
    <xf numFmtId="185" fontId="19" fillId="0" borderId="15" xfId="5" applyNumberFormat="1" applyFont="1" applyFill="1" applyBorder="1" applyAlignment="1" applyProtection="1">
      <alignment horizontal="right" vertical="center"/>
    </xf>
    <xf numFmtId="185" fontId="19" fillId="0" borderId="17" xfId="5" applyNumberFormat="1" applyFont="1" applyFill="1" applyBorder="1" applyAlignment="1" applyProtection="1">
      <alignment horizontal="right" vertical="center"/>
    </xf>
    <xf numFmtId="185" fontId="19" fillId="8" borderId="15" xfId="4" applyNumberFormat="1" applyFont="1" applyFill="1" applyBorder="1" applyAlignment="1" applyProtection="1">
      <alignment horizontal="right" vertical="center"/>
      <protection locked="0"/>
    </xf>
    <xf numFmtId="185" fontId="19" fillId="8" borderId="17" xfId="4" applyNumberFormat="1" applyFont="1" applyFill="1" applyBorder="1" applyAlignment="1" applyProtection="1">
      <alignment horizontal="right" vertical="center"/>
      <protection locked="0"/>
    </xf>
    <xf numFmtId="0" fontId="19" fillId="0" borderId="0" xfId="4" applyFont="1" applyAlignment="1">
      <alignment horizontal="center" vertical="center"/>
    </xf>
    <xf numFmtId="0" fontId="19" fillId="0" borderId="44" xfId="4" applyFont="1" applyBorder="1" applyAlignment="1">
      <alignment horizontal="center" vertical="center"/>
    </xf>
    <xf numFmtId="0" fontId="21" fillId="0" borderId="0" xfId="4" applyFont="1" applyAlignment="1">
      <alignment horizontal="center" vertical="center" wrapText="1"/>
    </xf>
    <xf numFmtId="185" fontId="19" fillId="8" borderId="15" xfId="5" applyNumberFormat="1" applyFont="1" applyFill="1" applyBorder="1" applyAlignment="1" applyProtection="1">
      <alignment horizontal="right" vertical="center"/>
      <protection locked="0"/>
    </xf>
    <xf numFmtId="185" fontId="19" fillId="8" borderId="17" xfId="5" applyNumberFormat="1" applyFont="1" applyFill="1" applyBorder="1" applyAlignment="1" applyProtection="1">
      <alignment horizontal="right" vertical="center"/>
      <protection locked="0"/>
    </xf>
    <xf numFmtId="182" fontId="19" fillId="9" borderId="0" xfId="4" applyNumberFormat="1" applyFont="1" applyFill="1" applyAlignment="1">
      <alignment horizontal="center" vertical="center"/>
    </xf>
    <xf numFmtId="0" fontId="19" fillId="9" borderId="0" xfId="4" applyFont="1" applyFill="1" applyAlignment="1">
      <alignment horizontal="center" vertical="center"/>
    </xf>
    <xf numFmtId="0" fontId="19" fillId="9" borderId="0" xfId="4" applyFont="1" applyFill="1" applyAlignment="1">
      <alignment horizontal="right" vertical="center"/>
    </xf>
    <xf numFmtId="181" fontId="19" fillId="0" borderId="15" xfId="4" applyNumberFormat="1" applyFont="1" applyBorder="1" applyAlignment="1">
      <alignment horizontal="center" vertical="center"/>
    </xf>
    <xf numFmtId="181" fontId="19" fillId="0" borderId="16" xfId="4" applyNumberFormat="1" applyFont="1" applyBorder="1" applyAlignment="1">
      <alignment horizontal="center" vertical="center"/>
    </xf>
    <xf numFmtId="181" fontId="19" fillId="0" borderId="17" xfId="4" applyNumberFormat="1" applyFont="1" applyBorder="1" applyAlignment="1">
      <alignment horizontal="center" vertical="center"/>
    </xf>
    <xf numFmtId="183" fontId="19" fillId="9" borderId="15" xfId="4" applyNumberFormat="1" applyFont="1" applyFill="1" applyBorder="1" applyAlignment="1">
      <alignment horizontal="center" vertical="center"/>
    </xf>
    <xf numFmtId="183" fontId="19" fillId="9" borderId="16" xfId="4" applyNumberFormat="1" applyFont="1" applyFill="1" applyBorder="1" applyAlignment="1">
      <alignment horizontal="center" vertical="center"/>
    </xf>
    <xf numFmtId="183" fontId="19" fillId="9" borderId="17" xfId="4" applyNumberFormat="1" applyFont="1" applyFill="1" applyBorder="1" applyAlignment="1">
      <alignment horizontal="center" vertical="center"/>
    </xf>
    <xf numFmtId="0" fontId="19" fillId="8" borderId="15" xfId="4" applyFont="1" applyFill="1" applyBorder="1" applyAlignment="1" applyProtection="1">
      <alignment horizontal="center" vertical="center"/>
      <protection locked="0"/>
    </xf>
    <xf numFmtId="0" fontId="19" fillId="8" borderId="17" xfId="4" applyFont="1" applyFill="1" applyBorder="1" applyAlignment="1" applyProtection="1">
      <alignment horizontal="center" vertical="center"/>
      <protection locked="0"/>
    </xf>
    <xf numFmtId="185" fontId="19" fillId="0" borderId="15" xfId="4" applyNumberFormat="1" applyFont="1" applyBorder="1" applyAlignment="1">
      <alignment horizontal="center" vertical="center"/>
    </xf>
    <xf numFmtId="185" fontId="19" fillId="0" borderId="16" xfId="4" applyNumberFormat="1" applyFont="1" applyBorder="1" applyAlignment="1">
      <alignment horizontal="center" vertical="center"/>
    </xf>
    <xf numFmtId="185" fontId="19" fillId="0" borderId="17" xfId="4" applyNumberFormat="1" applyFont="1" applyBorder="1" applyAlignment="1">
      <alignment horizontal="center" vertical="center"/>
    </xf>
    <xf numFmtId="0" fontId="13"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28" xfId="0" applyFont="1" applyBorder="1" applyAlignment="1">
      <alignment horizontal="center" vertical="center"/>
    </xf>
    <xf numFmtId="0" fontId="9" fillId="0" borderId="44" xfId="0" applyFont="1" applyBorder="1" applyAlignment="1">
      <alignment horizontal="center" vertical="center"/>
    </xf>
    <xf numFmtId="0" fontId="13" fillId="0" borderId="96" xfId="0" applyFont="1" applyBorder="1" applyAlignment="1">
      <alignment horizontal="center" vertical="center" textRotation="255"/>
    </xf>
    <xf numFmtId="0" fontId="9" fillId="0" borderId="97" xfId="0" applyFont="1" applyBorder="1" applyAlignment="1">
      <alignment horizontal="center" vertical="center" textRotation="255"/>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30" xfId="0" applyFont="1" applyBorder="1" applyAlignment="1">
      <alignment horizontal="left" vertical="center" wrapText="1"/>
    </xf>
    <xf numFmtId="0" fontId="13" fillId="0" borderId="42"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9" fillId="0" borderId="42" xfId="0" applyFont="1" applyBorder="1" applyAlignment="1">
      <alignment horizontal="center" vertical="center" wrapText="1"/>
    </xf>
    <xf numFmtId="0" fontId="9" fillId="0" borderId="0" xfId="0" applyFont="1" applyAlignment="1">
      <alignment horizontal="center" vertical="center" wrapText="1"/>
    </xf>
    <xf numFmtId="0" fontId="9" fillId="0" borderId="43" xfId="0" applyFont="1" applyBorder="1" applyAlignment="1">
      <alignment horizontal="center" vertical="center" wrapText="1"/>
    </xf>
    <xf numFmtId="0" fontId="9" fillId="0" borderId="46"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2" xfId="0" applyFont="1" applyBorder="1" applyAlignment="1">
      <alignment horizontal="left" vertical="center" wrapText="1"/>
    </xf>
    <xf numFmtId="0" fontId="9" fillId="0" borderId="0" xfId="0" applyFont="1" applyAlignment="1">
      <alignment horizontal="left" vertical="center" wrapText="1"/>
    </xf>
    <xf numFmtId="0" fontId="9" fillId="0" borderId="43" xfId="0" applyFont="1" applyBorder="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left" vertical="center"/>
    </xf>
    <xf numFmtId="0" fontId="13"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2" xfId="0" applyFont="1" applyBorder="1" applyAlignment="1">
      <alignment vertical="center" wrapText="1"/>
    </xf>
    <xf numFmtId="0" fontId="9" fillId="0" borderId="0" xfId="0" applyFont="1" applyAlignment="1">
      <alignment vertical="center" wrapText="1"/>
    </xf>
    <xf numFmtId="0" fontId="9" fillId="0" borderId="43" xfId="0" applyFont="1" applyBorder="1" applyAlignment="1">
      <alignment vertical="center" wrapTex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8" xfId="0" applyFont="1" applyBorder="1" applyAlignment="1">
      <alignment horizontal="right" vertical="center"/>
    </xf>
    <xf numFmtId="0" fontId="9" fillId="0" borderId="98" xfId="0" applyFont="1" applyBorder="1" applyAlignment="1">
      <alignment horizontal="right" vertical="center"/>
    </xf>
    <xf numFmtId="0" fontId="9" fillId="0" borderId="63" xfId="0" applyFont="1" applyBorder="1" applyAlignment="1">
      <alignment horizontal="right" vertical="center"/>
    </xf>
    <xf numFmtId="0" fontId="9" fillId="0" borderId="99" xfId="0" applyFont="1" applyBorder="1" applyAlignment="1">
      <alignment horizontal="right" vertical="center"/>
    </xf>
    <xf numFmtId="0" fontId="9" fillId="0" borderId="100" xfId="0" applyFont="1" applyBorder="1" applyAlignment="1">
      <alignment horizontal="right" vertical="center"/>
    </xf>
    <xf numFmtId="0" fontId="9" fillId="0" borderId="101" xfId="0" applyFont="1" applyBorder="1" applyAlignment="1">
      <alignment horizontal="right" vertical="center"/>
    </xf>
    <xf numFmtId="0" fontId="13" fillId="0" borderId="0" xfId="0" applyFont="1" applyAlignment="1">
      <alignment horizontal="left" vertical="top" wrapText="1"/>
    </xf>
    <xf numFmtId="0" fontId="9" fillId="0" borderId="0" xfId="0" applyFont="1" applyAlignment="1">
      <alignment horizontal="left" vertical="top" wrapText="1"/>
    </xf>
    <xf numFmtId="0" fontId="9" fillId="0" borderId="44" xfId="0" applyFont="1" applyBorder="1" applyAlignment="1">
      <alignment horizontal="center" vertical="center" wrapTex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02" xfId="0" applyFont="1" applyBorder="1" applyAlignment="1">
      <alignment horizontal="center" vertical="center"/>
    </xf>
    <xf numFmtId="0" fontId="9" fillId="0" borderId="55" xfId="0" applyFont="1" applyBorder="1" applyAlignment="1">
      <alignment horizontal="center"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14" fillId="8" borderId="46" xfId="4" applyFont="1" applyFill="1" applyBorder="1" applyAlignment="1" applyProtection="1">
      <alignment horizontal="center" vertical="center"/>
      <protection locked="0"/>
    </xf>
    <xf numFmtId="0" fontId="14" fillId="8" borderId="45" xfId="4" applyFont="1" applyFill="1" applyBorder="1" applyAlignment="1" applyProtection="1">
      <alignment horizontal="center" vertical="center"/>
      <protection locked="0"/>
    </xf>
    <xf numFmtId="0" fontId="21" fillId="9" borderId="0" xfId="4" applyFont="1" applyFill="1" applyAlignment="1">
      <alignment horizontal="left" vertical="center"/>
    </xf>
    <xf numFmtId="0" fontId="3" fillId="9" borderId="89" xfId="2" applyFill="1" applyBorder="1" applyAlignment="1">
      <alignment horizontal="center" vertical="center"/>
    </xf>
    <xf numFmtId="0" fontId="3" fillId="9" borderId="88" xfId="2" applyFill="1" applyBorder="1" applyAlignment="1">
      <alignment horizontal="center" vertical="center"/>
    </xf>
    <xf numFmtId="0" fontId="9" fillId="0" borderId="130" xfId="0" applyFont="1" applyBorder="1" applyAlignment="1">
      <alignment horizontal="left" vertical="center" wrapText="1"/>
    </xf>
    <xf numFmtId="0" fontId="33" fillId="0" borderId="130" xfId="0" applyFont="1" applyBorder="1" applyAlignment="1">
      <alignment vertical="center" wrapText="1"/>
    </xf>
    <xf numFmtId="0" fontId="9" fillId="0" borderId="130" xfId="0" applyFont="1" applyBorder="1" applyAlignment="1">
      <alignment horizontal="left" vertical="center" wrapText="1"/>
    </xf>
    <xf numFmtId="0" fontId="9" fillId="0" borderId="129" xfId="0" applyFont="1" applyBorder="1" applyAlignment="1">
      <alignment horizontal="left" vertical="center" wrapText="1"/>
    </xf>
    <xf numFmtId="0" fontId="33" fillId="0" borderId="130" xfId="0" applyFont="1" applyBorder="1" applyAlignment="1">
      <alignment horizontal="left" vertical="center" wrapText="1"/>
    </xf>
    <xf numFmtId="0" fontId="33" fillId="0" borderId="129" xfId="0" applyFont="1" applyBorder="1" applyAlignment="1">
      <alignment horizontal="left" vertical="center" wrapText="1"/>
    </xf>
    <xf numFmtId="0" fontId="9" fillId="0" borderId="130" xfId="0" applyFont="1" applyBorder="1" applyAlignment="1">
      <alignment horizontal="right" vertical="center" wrapText="1"/>
    </xf>
    <xf numFmtId="0" fontId="9" fillId="0" borderId="16" xfId="0" applyFont="1" applyBorder="1" applyAlignment="1">
      <alignment horizontal="right" vertical="center" wrapText="1"/>
    </xf>
    <xf numFmtId="0" fontId="0" fillId="0" borderId="15" xfId="0" applyBorder="1" applyAlignment="1">
      <alignment horizontal="right" vertical="center" wrapText="1"/>
    </xf>
    <xf numFmtId="0" fontId="0" fillId="0" borderId="46" xfId="0" applyBorder="1" applyAlignment="1">
      <alignment vertical="center"/>
    </xf>
    <xf numFmtId="0" fontId="0" fillId="0" borderId="45" xfId="0" applyBorder="1" applyAlignment="1">
      <alignment vertical="center"/>
    </xf>
    <xf numFmtId="0" fontId="33" fillId="0" borderId="15" xfId="0" applyFont="1" applyBorder="1" applyAlignment="1">
      <alignment horizontal="right" vertical="center" wrapText="1"/>
    </xf>
    <xf numFmtId="0" fontId="33" fillId="0" borderId="15" xfId="0" applyFont="1" applyBorder="1" applyAlignment="1">
      <alignment horizontal="right" vertical="center"/>
    </xf>
    <xf numFmtId="0" fontId="33" fillId="0" borderId="16" xfId="0" applyFont="1" applyBorder="1" applyAlignment="1">
      <alignment horizontal="left" vertical="center"/>
    </xf>
    <xf numFmtId="0" fontId="33" fillId="0" borderId="17" xfId="0" applyFont="1" applyBorder="1" applyAlignment="1">
      <alignment horizontal="left" vertical="center"/>
    </xf>
    <xf numFmtId="0" fontId="33" fillId="0" borderId="15" xfId="0" applyFont="1" applyBorder="1" applyAlignment="1">
      <alignment horizontal="right" vertical="center" wrapText="1"/>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54</xdr:row>
      <xdr:rowOff>123825</xdr:rowOff>
    </xdr:from>
    <xdr:to>
      <xdr:col>15</xdr:col>
      <xdr:colOff>304801</xdr:colOff>
      <xdr:row>54</xdr:row>
      <xdr:rowOff>123826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54</xdr:row>
      <xdr:rowOff>114299</xdr:rowOff>
    </xdr:from>
    <xdr:to>
      <xdr:col>15</xdr:col>
      <xdr:colOff>295275</xdr:colOff>
      <xdr:row>59</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71</xdr:row>
      <xdr:rowOff>0</xdr:rowOff>
    </xdr:from>
    <xdr:to>
      <xdr:col>0</xdr:col>
      <xdr:colOff>266700</xdr:colOff>
      <xdr:row>71</xdr:row>
      <xdr:rowOff>0</xdr:rowOff>
    </xdr:to>
    <xdr:pic>
      <xdr:nvPicPr>
        <xdr:cNvPr id="18972" name="Picture 1" descr="MCj04113200000[1]">
          <a:extLst>
            <a:ext uri="{FF2B5EF4-FFF2-40B4-BE49-F238E27FC236}">
              <a16:creationId xmlns:a16="http://schemas.microsoft.com/office/drawing/2014/main" id="{00000000-0008-0000-0000-00001C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59</xdr:row>
      <xdr:rowOff>66675</xdr:rowOff>
    </xdr:from>
    <xdr:to>
      <xdr:col>0</xdr:col>
      <xdr:colOff>247650</xdr:colOff>
      <xdr:row>59</xdr:row>
      <xdr:rowOff>238125</xdr:rowOff>
    </xdr:to>
    <xdr:pic>
      <xdr:nvPicPr>
        <xdr:cNvPr id="18973" name="Picture 1" descr="MCj04113200000[1]">
          <a:extLst>
            <a:ext uri="{FF2B5EF4-FFF2-40B4-BE49-F238E27FC236}">
              <a16:creationId xmlns:a16="http://schemas.microsoft.com/office/drawing/2014/main" id="{00000000-0008-0000-0000-00001D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66675</xdr:rowOff>
    </xdr:from>
    <xdr:to>
      <xdr:col>0</xdr:col>
      <xdr:colOff>238125</xdr:colOff>
      <xdr:row>26</xdr:row>
      <xdr:rowOff>238125</xdr:rowOff>
    </xdr:to>
    <xdr:pic>
      <xdr:nvPicPr>
        <xdr:cNvPr id="18974" name="Picture 1" descr="MCj04113200000[1]">
          <a:extLst>
            <a:ext uri="{FF2B5EF4-FFF2-40B4-BE49-F238E27FC236}">
              <a16:creationId xmlns:a16="http://schemas.microsoft.com/office/drawing/2014/main" id="{00000000-0008-0000-0000-00001E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86</xdr:row>
      <xdr:rowOff>57150</xdr:rowOff>
    </xdr:from>
    <xdr:to>
      <xdr:col>0</xdr:col>
      <xdr:colOff>276225</xdr:colOff>
      <xdr:row>86</xdr:row>
      <xdr:rowOff>228600</xdr:rowOff>
    </xdr:to>
    <xdr:pic>
      <xdr:nvPicPr>
        <xdr:cNvPr id="18975" name="Picture 1" descr="MCj04113200000[1]">
          <a:extLst>
            <a:ext uri="{FF2B5EF4-FFF2-40B4-BE49-F238E27FC236}">
              <a16:creationId xmlns:a16="http://schemas.microsoft.com/office/drawing/2014/main" id="{00000000-0008-0000-0000-00001F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21</xdr:row>
          <xdr:rowOff>66675</xdr:rowOff>
        </xdr:from>
        <xdr:to>
          <xdr:col>5</xdr:col>
          <xdr:colOff>209550</xdr:colOff>
          <xdr:row>21</xdr:row>
          <xdr:rowOff>381000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76200</xdr:rowOff>
        </xdr:from>
        <xdr:to>
          <xdr:col>10</xdr:col>
          <xdr:colOff>0</xdr:colOff>
          <xdr:row>21</xdr:row>
          <xdr:rowOff>381000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73025</xdr:colOff>
      <xdr:row>464</xdr:row>
      <xdr:rowOff>47625</xdr:rowOff>
    </xdr:from>
    <xdr:to>
      <xdr:col>1</xdr:col>
      <xdr:colOff>609600</xdr:colOff>
      <xdr:row>465</xdr:row>
      <xdr:rowOff>66675</xdr:rowOff>
    </xdr:to>
    <xdr:sp macro="" textlink="">
      <xdr:nvSpPr>
        <xdr:cNvPr id="11" name="星 7 10">
          <a:extLst>
            <a:ext uri="{FF2B5EF4-FFF2-40B4-BE49-F238E27FC236}">
              <a16:creationId xmlns:a16="http://schemas.microsoft.com/office/drawing/2014/main" id="{00000000-0008-0000-0000-00000B000000}"/>
            </a:ext>
          </a:extLst>
        </xdr:cNvPr>
        <xdr:cNvSpPr/>
      </xdr:nvSpPr>
      <xdr:spPr>
        <a:xfrm>
          <a:off x="73025" y="183432450"/>
          <a:ext cx="955675" cy="41910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注意</a:t>
          </a:r>
        </a:p>
      </xdr:txBody>
    </xdr:sp>
    <xdr:clientData/>
  </xdr:twoCellAnchor>
  <xdr:twoCellAnchor>
    <xdr:from>
      <xdr:col>0</xdr:col>
      <xdr:colOff>0</xdr:colOff>
      <xdr:row>325</xdr:row>
      <xdr:rowOff>9525</xdr:rowOff>
    </xdr:from>
    <xdr:to>
      <xdr:col>0</xdr:col>
      <xdr:colOff>504825</xdr:colOff>
      <xdr:row>337</xdr:row>
      <xdr:rowOff>6600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98621850"/>
          <a:ext cx="504825" cy="2826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549275</xdr:colOff>
      <xdr:row>3</xdr:row>
      <xdr:rowOff>63500</xdr:rowOff>
    </xdr:from>
    <xdr:to>
      <xdr:col>4</xdr:col>
      <xdr:colOff>101600</xdr:colOff>
      <xdr:row>4</xdr:row>
      <xdr:rowOff>225425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902200" y="7397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529"/>
  <sheetViews>
    <sheetView tabSelected="1" view="pageBreakPreview" zoomScaleNormal="100" zoomScaleSheetLayoutView="100" workbookViewId="0">
      <selection activeCell="B191" sqref="B191:O191"/>
    </sheetView>
  </sheetViews>
  <sheetFormatPr defaultRowHeight="13.5"/>
  <cols>
    <col min="1" max="1" width="5.5" customWidth="1"/>
    <col min="2" max="3" width="10.125" customWidth="1"/>
    <col min="4" max="14" width="4.75" customWidth="1"/>
    <col min="15" max="15" width="6.625" customWidth="1"/>
    <col min="16" max="17" width="4.75" customWidth="1"/>
    <col min="18" max="21" width="4.625" customWidth="1"/>
  </cols>
  <sheetData>
    <row r="1" spans="1:17" ht="42" customHeight="1">
      <c r="A1" s="353" t="s">
        <v>738</v>
      </c>
      <c r="B1" s="353"/>
      <c r="C1" s="353"/>
      <c r="D1" s="353"/>
      <c r="E1" s="353"/>
      <c r="F1" s="353"/>
      <c r="G1" s="353"/>
      <c r="H1" s="353"/>
      <c r="I1" s="353"/>
      <c r="J1" s="353"/>
      <c r="K1" s="353"/>
      <c r="L1" s="353"/>
      <c r="M1" s="353"/>
      <c r="N1" s="353"/>
      <c r="O1" s="353"/>
      <c r="P1" s="353"/>
      <c r="Q1" s="353"/>
    </row>
    <row r="2" spans="1:17" ht="20.25" customHeight="1">
      <c r="A2" s="354" t="s">
        <v>213</v>
      </c>
      <c r="B2" s="354"/>
      <c r="C2" s="354"/>
      <c r="D2" s="354"/>
      <c r="E2" s="354"/>
      <c r="F2" s="354"/>
      <c r="G2" s="354"/>
      <c r="H2" s="354"/>
      <c r="I2" s="354"/>
      <c r="J2" s="354"/>
      <c r="K2" s="354"/>
      <c r="L2" s="354"/>
      <c r="M2" s="354"/>
      <c r="N2" s="354"/>
      <c r="O2" s="354"/>
      <c r="P2" s="354"/>
      <c r="Q2" s="354"/>
    </row>
    <row r="3" spans="1:17" ht="18.75" customHeight="1">
      <c r="A3" s="186" t="s">
        <v>29</v>
      </c>
      <c r="B3" s="187"/>
      <c r="C3" s="188"/>
      <c r="D3" s="355" t="s">
        <v>624</v>
      </c>
      <c r="E3" s="356"/>
      <c r="F3" s="356"/>
      <c r="G3" s="356"/>
      <c r="H3" s="356"/>
      <c r="I3" s="356"/>
      <c r="J3" s="356"/>
      <c r="K3" s="356"/>
      <c r="L3" s="356"/>
      <c r="M3" s="356"/>
      <c r="N3" s="356"/>
      <c r="O3" s="356"/>
      <c r="P3" s="356"/>
      <c r="Q3" s="357"/>
    </row>
    <row r="4" spans="1:17" ht="22.5" customHeight="1">
      <c r="A4" s="358" t="s">
        <v>340</v>
      </c>
      <c r="B4" s="359"/>
      <c r="C4" s="360"/>
      <c r="D4" s="361"/>
      <c r="E4" s="362"/>
      <c r="F4" s="362"/>
      <c r="G4" s="362"/>
      <c r="H4" s="362"/>
      <c r="I4" s="362"/>
      <c r="J4" s="362"/>
      <c r="K4" s="362"/>
      <c r="L4" s="362"/>
      <c r="M4" s="362"/>
      <c r="N4" s="362"/>
      <c r="O4" s="362"/>
      <c r="P4" s="362"/>
      <c r="Q4" s="363"/>
    </row>
    <row r="5" spans="1:17" ht="12" customHeight="1"/>
    <row r="6" spans="1:17" ht="30" customHeight="1">
      <c r="A6" s="366" t="s">
        <v>43</v>
      </c>
      <c r="B6" s="364" t="s">
        <v>23</v>
      </c>
      <c r="C6" s="365"/>
      <c r="D6" s="189">
        <v>1</v>
      </c>
      <c r="E6" s="189">
        <v>4</v>
      </c>
      <c r="F6" s="190"/>
      <c r="G6" s="190"/>
      <c r="H6" s="190"/>
      <c r="I6" s="190"/>
      <c r="J6" s="190"/>
      <c r="K6" s="190"/>
      <c r="L6" s="190"/>
      <c r="M6" s="190"/>
      <c r="N6" s="313"/>
      <c r="O6" s="314"/>
      <c r="P6" s="314"/>
      <c r="Q6" s="315"/>
    </row>
    <row r="7" spans="1:17" ht="15" customHeight="1">
      <c r="A7" s="367"/>
      <c r="B7" s="191" t="s">
        <v>24</v>
      </c>
      <c r="C7" s="369" t="s">
        <v>25</v>
      </c>
      <c r="D7" s="370"/>
      <c r="E7" s="370"/>
      <c r="F7" s="370"/>
      <c r="G7" s="370"/>
      <c r="H7" s="370"/>
      <c r="I7" s="370"/>
      <c r="J7" s="370"/>
      <c r="K7" s="370"/>
      <c r="L7" s="370"/>
      <c r="M7" s="370"/>
      <c r="N7" s="370"/>
      <c r="O7" s="370"/>
      <c r="P7" s="370"/>
      <c r="Q7" s="371"/>
    </row>
    <row r="8" spans="1:17" ht="30" customHeight="1">
      <c r="A8" s="367"/>
      <c r="B8" s="192" t="s">
        <v>26</v>
      </c>
      <c r="C8" s="372" t="s">
        <v>25</v>
      </c>
      <c r="D8" s="373"/>
      <c r="E8" s="373"/>
      <c r="F8" s="373"/>
      <c r="G8" s="373"/>
      <c r="H8" s="373"/>
      <c r="I8" s="373"/>
      <c r="J8" s="373"/>
      <c r="K8" s="373"/>
      <c r="L8" s="373"/>
      <c r="M8" s="373"/>
      <c r="N8" s="373"/>
      <c r="O8" s="373"/>
      <c r="P8" s="373"/>
      <c r="Q8" s="374"/>
    </row>
    <row r="9" spans="1:17" ht="15" customHeight="1">
      <c r="A9" s="367"/>
      <c r="B9" s="375" t="s">
        <v>27</v>
      </c>
      <c r="C9" s="377" t="s">
        <v>28</v>
      </c>
      <c r="D9" s="378"/>
      <c r="E9" s="378"/>
      <c r="F9" s="378"/>
      <c r="G9" s="378"/>
      <c r="H9" s="378"/>
      <c r="I9" s="378"/>
      <c r="J9" s="378"/>
      <c r="K9" s="378"/>
      <c r="L9" s="378"/>
      <c r="M9" s="378"/>
      <c r="N9" s="378"/>
      <c r="O9" s="378"/>
      <c r="P9" s="378"/>
      <c r="Q9" s="379"/>
    </row>
    <row r="10" spans="1:17" ht="30" customHeight="1">
      <c r="A10" s="367"/>
      <c r="B10" s="376"/>
      <c r="C10" s="380"/>
      <c r="D10" s="381"/>
      <c r="E10" s="381"/>
      <c r="F10" s="381"/>
      <c r="G10" s="381"/>
      <c r="H10" s="381"/>
      <c r="I10" s="381"/>
      <c r="J10" s="381"/>
      <c r="K10" s="381"/>
      <c r="L10" s="381"/>
      <c r="M10" s="381"/>
      <c r="N10" s="381"/>
      <c r="O10" s="381"/>
      <c r="P10" s="381"/>
      <c r="Q10" s="382"/>
    </row>
    <row r="11" spans="1:17" ht="30" customHeight="1">
      <c r="A11" s="368"/>
      <c r="B11" s="193" t="s">
        <v>214</v>
      </c>
      <c r="C11" s="190" t="s">
        <v>215</v>
      </c>
      <c r="D11" s="387"/>
      <c r="E11" s="387"/>
      <c r="F11" s="387"/>
      <c r="G11" s="387"/>
      <c r="H11" s="387"/>
      <c r="I11" s="387"/>
      <c r="J11" s="385" t="s">
        <v>216</v>
      </c>
      <c r="K11" s="386"/>
      <c r="L11" s="387"/>
      <c r="M11" s="387"/>
      <c r="N11" s="387"/>
      <c r="O11" s="387"/>
      <c r="P11" s="387"/>
      <c r="Q11" s="387"/>
    </row>
    <row r="12" spans="1:17" ht="23.25" customHeight="1">
      <c r="A12" s="383" t="s">
        <v>88</v>
      </c>
      <c r="B12" s="383"/>
      <c r="C12" s="384"/>
      <c r="D12" s="384"/>
      <c r="E12" s="384"/>
      <c r="F12" s="384"/>
      <c r="G12" s="384"/>
      <c r="H12" s="384"/>
      <c r="I12" s="384"/>
      <c r="J12" s="384"/>
      <c r="K12" s="384"/>
      <c r="L12" s="384"/>
      <c r="M12" s="384"/>
      <c r="N12" s="384"/>
      <c r="O12" s="384"/>
      <c r="P12" s="384"/>
      <c r="Q12" s="384"/>
    </row>
    <row r="13" spans="1:17" ht="36" customHeight="1">
      <c r="A13" s="271" t="s">
        <v>100</v>
      </c>
      <c r="B13" s="271"/>
      <c r="C13" s="271"/>
      <c r="D13" s="271"/>
      <c r="E13" s="271"/>
      <c r="F13" s="271"/>
      <c r="G13" s="271"/>
      <c r="H13" s="271"/>
      <c r="I13" s="271"/>
      <c r="J13" s="271"/>
      <c r="K13" s="271"/>
      <c r="L13" s="271"/>
      <c r="M13" s="271"/>
      <c r="N13" s="271"/>
      <c r="O13" s="271"/>
      <c r="P13" s="271"/>
      <c r="Q13" s="271"/>
    </row>
    <row r="15" spans="1:17" ht="20.25" customHeight="1">
      <c r="A15" s="180" t="s">
        <v>30</v>
      </c>
    </row>
    <row r="16" spans="1:17" ht="24" customHeight="1">
      <c r="A16" s="195" t="s">
        <v>625</v>
      </c>
    </row>
    <row r="17" spans="1:18" ht="48.75" customHeight="1">
      <c r="A17" s="317"/>
      <c r="B17" s="303" t="s">
        <v>626</v>
      </c>
      <c r="C17" s="303"/>
      <c r="D17" s="303"/>
      <c r="E17" s="303"/>
      <c r="F17" s="303"/>
      <c r="G17" s="303"/>
      <c r="H17" s="303"/>
      <c r="I17" s="303"/>
      <c r="J17" s="303"/>
      <c r="K17" s="303"/>
      <c r="L17" s="303"/>
      <c r="M17" s="303"/>
      <c r="N17" s="303"/>
      <c r="O17" s="303"/>
      <c r="P17" s="287"/>
      <c r="Q17" s="287"/>
    </row>
    <row r="18" spans="1:18" ht="48.75" customHeight="1">
      <c r="A18" s="317"/>
      <c r="B18" s="303"/>
      <c r="C18" s="303"/>
      <c r="D18" s="303"/>
      <c r="E18" s="303"/>
      <c r="F18" s="303"/>
      <c r="G18" s="303"/>
      <c r="H18" s="303"/>
      <c r="I18" s="303"/>
      <c r="J18" s="303"/>
      <c r="K18" s="303"/>
      <c r="L18" s="303"/>
      <c r="M18" s="303"/>
      <c r="N18" s="303"/>
      <c r="O18" s="303"/>
      <c r="P18" s="287"/>
      <c r="Q18" s="287"/>
    </row>
    <row r="19" spans="1:18" ht="9" customHeight="1"/>
    <row r="20" spans="1:18" ht="39" customHeight="1">
      <c r="A20" s="347" t="s">
        <v>101</v>
      </c>
      <c r="B20" s="347"/>
      <c r="C20" s="348"/>
      <c r="D20" s="348"/>
      <c r="E20" s="348"/>
      <c r="F20" s="349" t="s">
        <v>102</v>
      </c>
      <c r="G20" s="349"/>
      <c r="H20" s="349"/>
      <c r="I20" s="349"/>
      <c r="J20" s="196"/>
      <c r="K20" s="197"/>
      <c r="L20" s="197"/>
      <c r="M20" s="197"/>
      <c r="N20" s="197"/>
      <c r="O20" s="197"/>
      <c r="P20" s="197"/>
      <c r="Q20" s="198"/>
    </row>
    <row r="21" spans="1:18" ht="39" customHeight="1">
      <c r="A21" s="349" t="s">
        <v>205</v>
      </c>
      <c r="B21" s="347"/>
      <c r="C21" s="350" t="s">
        <v>341</v>
      </c>
      <c r="D21" s="350"/>
      <c r="E21" s="350"/>
      <c r="F21" s="350"/>
      <c r="G21" s="350"/>
      <c r="H21" s="350"/>
      <c r="I21" s="350"/>
      <c r="J21" s="350"/>
      <c r="K21" s="350"/>
      <c r="L21" s="350"/>
      <c r="M21" s="350"/>
      <c r="N21" s="350"/>
      <c r="O21" s="350"/>
      <c r="P21" s="350"/>
      <c r="Q21" s="350"/>
    </row>
    <row r="22" spans="1:18" ht="34.5" customHeight="1">
      <c r="A22" s="349" t="s">
        <v>204</v>
      </c>
      <c r="B22" s="347"/>
      <c r="C22" s="350" t="s">
        <v>207</v>
      </c>
      <c r="D22" s="350"/>
      <c r="E22" s="350"/>
      <c r="F22" s="350"/>
      <c r="G22" s="350"/>
      <c r="H22" s="350"/>
      <c r="I22" s="350"/>
      <c r="J22" s="350"/>
      <c r="K22" s="350"/>
      <c r="L22" s="350"/>
      <c r="M22" s="350"/>
      <c r="N22" s="350"/>
      <c r="O22" s="350"/>
      <c r="P22" s="350"/>
      <c r="Q22" s="350"/>
    </row>
    <row r="23" spans="1:18" ht="33" customHeight="1">
      <c r="A23" s="349" t="s">
        <v>103</v>
      </c>
      <c r="B23" s="347"/>
      <c r="C23" s="350"/>
      <c r="D23" s="350"/>
      <c r="E23" s="350"/>
      <c r="F23" s="350"/>
      <c r="G23" s="350"/>
      <c r="H23" s="350"/>
      <c r="I23" s="350"/>
      <c r="J23" s="350"/>
      <c r="K23" s="350"/>
      <c r="L23" s="350"/>
      <c r="M23" s="350"/>
      <c r="N23" s="350"/>
      <c r="O23" s="350"/>
      <c r="P23" s="350"/>
      <c r="Q23" s="350"/>
    </row>
    <row r="24" spans="1:18" ht="33" customHeight="1">
      <c r="A24" s="390" t="s">
        <v>104</v>
      </c>
      <c r="B24" s="391"/>
      <c r="C24" s="199" t="s">
        <v>89</v>
      </c>
      <c r="D24" s="351"/>
      <c r="E24" s="351"/>
      <c r="F24" s="351"/>
      <c r="G24" s="351"/>
      <c r="H24" s="351"/>
      <c r="I24" s="351"/>
      <c r="J24" s="351" t="s">
        <v>90</v>
      </c>
      <c r="K24" s="351"/>
      <c r="L24" s="317"/>
      <c r="M24" s="317"/>
      <c r="N24" s="317"/>
      <c r="O24" s="317"/>
      <c r="P24" s="317"/>
      <c r="Q24" s="317"/>
    </row>
    <row r="25" spans="1:18" ht="33" customHeight="1">
      <c r="A25" s="392"/>
      <c r="B25" s="393"/>
      <c r="C25" s="199" t="s">
        <v>105</v>
      </c>
      <c r="D25" s="351"/>
      <c r="E25" s="351"/>
      <c r="F25" s="351"/>
      <c r="G25" s="351"/>
      <c r="H25" s="351"/>
      <c r="I25" s="351"/>
      <c r="J25" s="351" t="s">
        <v>106</v>
      </c>
      <c r="K25" s="350"/>
      <c r="L25" s="351"/>
      <c r="M25" s="351"/>
      <c r="N25" s="351"/>
      <c r="O25" s="351"/>
      <c r="P25" s="351"/>
      <c r="Q25" s="351"/>
    </row>
    <row r="26" spans="1:18" ht="15" customHeight="1" thickBot="1">
      <c r="A26" s="181"/>
      <c r="B26" s="200"/>
      <c r="C26" s="201"/>
      <c r="D26" s="201"/>
      <c r="E26" s="201"/>
      <c r="F26" s="200"/>
      <c r="G26" s="200"/>
      <c r="H26" s="201"/>
      <c r="I26" s="201"/>
      <c r="J26" s="201"/>
      <c r="K26" s="201"/>
      <c r="L26" s="181"/>
      <c r="M26" s="200"/>
      <c r="N26" s="201"/>
      <c r="O26" s="201"/>
      <c r="P26" s="201"/>
      <c r="Q26" s="201"/>
    </row>
    <row r="27" spans="1:18" ht="21" customHeight="1">
      <c r="A27" s="202" t="s">
        <v>107</v>
      </c>
      <c r="B27" s="203"/>
      <c r="C27" s="203"/>
      <c r="D27" s="203"/>
      <c r="E27" s="203"/>
      <c r="F27" s="203"/>
      <c r="G27" s="203"/>
      <c r="H27" s="203"/>
      <c r="I27" s="203"/>
      <c r="J27" s="203"/>
      <c r="K27" s="203"/>
      <c r="L27" s="203"/>
      <c r="M27" s="203"/>
      <c r="N27" s="203"/>
      <c r="O27" s="203"/>
      <c r="P27" s="203"/>
      <c r="Q27" s="204"/>
    </row>
    <row r="28" spans="1:18" ht="30" customHeight="1">
      <c r="A28" s="205" t="s">
        <v>108</v>
      </c>
      <c r="B28" s="333" t="s">
        <v>109</v>
      </c>
      <c r="C28" s="333"/>
      <c r="D28" s="333"/>
      <c r="E28" s="333"/>
      <c r="F28" s="333"/>
      <c r="G28" s="333"/>
      <c r="H28" s="333"/>
      <c r="I28" s="333"/>
      <c r="J28" s="333"/>
      <c r="K28" s="333"/>
      <c r="L28" s="333"/>
      <c r="M28" s="333"/>
      <c r="N28" s="333"/>
      <c r="O28" s="333"/>
      <c r="P28" s="333"/>
      <c r="Q28" s="352"/>
      <c r="R28" s="182"/>
    </row>
    <row r="29" spans="1:18" ht="45" customHeight="1">
      <c r="A29" s="205" t="s">
        <v>108</v>
      </c>
      <c r="B29" s="333" t="s">
        <v>627</v>
      </c>
      <c r="C29" s="333"/>
      <c r="D29" s="333"/>
      <c r="E29" s="333"/>
      <c r="F29" s="333"/>
      <c r="G29" s="333"/>
      <c r="H29" s="333"/>
      <c r="I29" s="333"/>
      <c r="J29" s="333"/>
      <c r="K29" s="333"/>
      <c r="L29" s="333"/>
      <c r="M29" s="333"/>
      <c r="N29" s="333"/>
      <c r="O29" s="333"/>
      <c r="P29" s="333"/>
      <c r="Q29" s="352"/>
      <c r="R29" s="182"/>
    </row>
    <row r="30" spans="1:18" ht="30" customHeight="1" thickBot="1">
      <c r="A30" s="206" t="s">
        <v>108</v>
      </c>
      <c r="B30" s="388" t="s">
        <v>628</v>
      </c>
      <c r="C30" s="388"/>
      <c r="D30" s="388"/>
      <c r="E30" s="388"/>
      <c r="F30" s="388"/>
      <c r="G30" s="388"/>
      <c r="H30" s="388"/>
      <c r="I30" s="388"/>
      <c r="J30" s="388"/>
      <c r="K30" s="388"/>
      <c r="L30" s="388"/>
      <c r="M30" s="388"/>
      <c r="N30" s="388"/>
      <c r="O30" s="388"/>
      <c r="P30" s="388"/>
      <c r="Q30" s="389"/>
      <c r="R30" s="182"/>
    </row>
    <row r="31" spans="1:18" ht="6.75" customHeight="1">
      <c r="A31" t="s">
        <v>31</v>
      </c>
    </row>
    <row r="32" spans="1:18" ht="24" customHeight="1">
      <c r="A32" s="180" t="s">
        <v>629</v>
      </c>
      <c r="B32" s="207"/>
      <c r="C32" s="207"/>
    </row>
    <row r="33" spans="1:17" ht="15" customHeight="1">
      <c r="A33" s="279" t="s">
        <v>110</v>
      </c>
      <c r="B33" s="394" t="s">
        <v>0</v>
      </c>
      <c r="C33" s="395"/>
      <c r="D33" s="395"/>
      <c r="E33" s="395"/>
      <c r="F33" s="395"/>
      <c r="G33" s="395"/>
      <c r="H33" s="395"/>
      <c r="I33" s="395"/>
      <c r="J33" s="395"/>
      <c r="K33" s="395"/>
      <c r="L33" s="395"/>
      <c r="M33" s="395"/>
      <c r="N33" s="395"/>
      <c r="O33" s="396"/>
      <c r="P33" s="400"/>
      <c r="Q33" s="401"/>
    </row>
    <row r="34" spans="1:17" ht="15" customHeight="1">
      <c r="A34" s="281"/>
      <c r="B34" s="397"/>
      <c r="C34" s="398"/>
      <c r="D34" s="398"/>
      <c r="E34" s="398"/>
      <c r="F34" s="398"/>
      <c r="G34" s="398"/>
      <c r="H34" s="398"/>
      <c r="I34" s="398"/>
      <c r="J34" s="398"/>
      <c r="K34" s="398"/>
      <c r="L34" s="398"/>
      <c r="M34" s="398"/>
      <c r="N34" s="398"/>
      <c r="O34" s="399"/>
      <c r="P34" s="402"/>
      <c r="Q34" s="403"/>
    </row>
    <row r="35" spans="1:17" ht="15" customHeight="1">
      <c r="A35" s="279" t="s">
        <v>111</v>
      </c>
      <c r="B35" s="404" t="s">
        <v>13</v>
      </c>
      <c r="C35" s="405"/>
      <c r="D35" s="405"/>
      <c r="E35" s="405"/>
      <c r="F35" s="405"/>
      <c r="G35" s="405"/>
      <c r="H35" s="405"/>
      <c r="I35" s="405"/>
      <c r="J35" s="405"/>
      <c r="K35" s="405"/>
      <c r="L35" s="405"/>
      <c r="M35" s="405"/>
      <c r="N35" s="405"/>
      <c r="O35" s="406"/>
      <c r="P35" s="400"/>
      <c r="Q35" s="401"/>
    </row>
    <row r="36" spans="1:17" ht="15" customHeight="1">
      <c r="A36" s="281"/>
      <c r="B36" s="407"/>
      <c r="C36" s="408"/>
      <c r="D36" s="408"/>
      <c r="E36" s="408"/>
      <c r="F36" s="408"/>
      <c r="G36" s="408"/>
      <c r="H36" s="408"/>
      <c r="I36" s="408"/>
      <c r="J36" s="408"/>
      <c r="K36" s="408"/>
      <c r="L36" s="408"/>
      <c r="M36" s="408"/>
      <c r="N36" s="408"/>
      <c r="O36" s="409"/>
      <c r="P36" s="402"/>
      <c r="Q36" s="403"/>
    </row>
    <row r="37" spans="1:17" ht="15" customHeight="1">
      <c r="A37" s="279" t="s">
        <v>112</v>
      </c>
      <c r="B37" s="394" t="s">
        <v>1</v>
      </c>
      <c r="C37" s="395"/>
      <c r="D37" s="395"/>
      <c r="E37" s="395"/>
      <c r="F37" s="395"/>
      <c r="G37" s="395"/>
      <c r="H37" s="395"/>
      <c r="I37" s="395"/>
      <c r="J37" s="395"/>
      <c r="K37" s="395"/>
      <c r="L37" s="395"/>
      <c r="M37" s="395"/>
      <c r="N37" s="395"/>
      <c r="O37" s="396"/>
      <c r="P37" s="400"/>
      <c r="Q37" s="401"/>
    </row>
    <row r="38" spans="1:17" ht="15" customHeight="1">
      <c r="A38" s="281"/>
      <c r="B38" s="397"/>
      <c r="C38" s="398"/>
      <c r="D38" s="398"/>
      <c r="E38" s="398"/>
      <c r="F38" s="398"/>
      <c r="G38" s="398"/>
      <c r="H38" s="398"/>
      <c r="I38" s="398"/>
      <c r="J38" s="398"/>
      <c r="K38" s="398"/>
      <c r="L38" s="398"/>
      <c r="M38" s="398"/>
      <c r="N38" s="398"/>
      <c r="O38" s="399"/>
      <c r="P38" s="402"/>
      <c r="Q38" s="403"/>
    </row>
    <row r="39" spans="1:17" ht="15" customHeight="1">
      <c r="A39" s="327" t="s">
        <v>113</v>
      </c>
      <c r="B39" s="303" t="s">
        <v>2</v>
      </c>
      <c r="C39" s="303"/>
      <c r="D39" s="303"/>
      <c r="E39" s="303"/>
      <c r="F39" s="303"/>
      <c r="G39" s="303"/>
      <c r="H39" s="303"/>
      <c r="I39" s="303"/>
      <c r="J39" s="303"/>
      <c r="K39" s="303"/>
      <c r="L39" s="303"/>
      <c r="M39" s="303"/>
      <c r="N39" s="303"/>
      <c r="O39" s="303"/>
      <c r="P39" s="287"/>
      <c r="Q39" s="287"/>
    </row>
    <row r="40" spans="1:17" ht="15" customHeight="1">
      <c r="A40" s="327"/>
      <c r="B40" s="303"/>
      <c r="C40" s="303"/>
      <c r="D40" s="303"/>
      <c r="E40" s="303"/>
      <c r="F40" s="303"/>
      <c r="G40" s="303"/>
      <c r="H40" s="303"/>
      <c r="I40" s="303"/>
      <c r="J40" s="303"/>
      <c r="K40" s="303"/>
      <c r="L40" s="303"/>
      <c r="M40" s="303"/>
      <c r="N40" s="303"/>
      <c r="O40" s="303"/>
      <c r="P40" s="287"/>
      <c r="Q40" s="287"/>
    </row>
    <row r="41" spans="1:17" ht="18.75" customHeight="1"/>
    <row r="42" spans="1:17" ht="24" customHeight="1">
      <c r="A42" s="180" t="s">
        <v>34</v>
      </c>
    </row>
    <row r="43" spans="1:17" ht="25.5" customHeight="1">
      <c r="A43" s="317" t="s">
        <v>32</v>
      </c>
      <c r="B43" s="318" t="s">
        <v>763</v>
      </c>
      <c r="C43" s="318"/>
      <c r="D43" s="318"/>
      <c r="E43" s="318"/>
      <c r="F43" s="318"/>
      <c r="G43" s="318"/>
      <c r="H43" s="318"/>
      <c r="I43" s="318"/>
      <c r="J43" s="318"/>
      <c r="K43" s="318"/>
      <c r="L43" s="318"/>
      <c r="M43" s="318"/>
      <c r="N43" s="318"/>
      <c r="O43" s="318"/>
      <c r="P43" s="410"/>
      <c r="Q43" s="410"/>
    </row>
    <row r="44" spans="1:17" ht="25.5" customHeight="1">
      <c r="A44" s="317"/>
      <c r="B44" s="318"/>
      <c r="C44" s="318"/>
      <c r="D44" s="318"/>
      <c r="E44" s="318"/>
      <c r="F44" s="318"/>
      <c r="G44" s="318"/>
      <c r="H44" s="318"/>
      <c r="I44" s="318"/>
      <c r="J44" s="318"/>
      <c r="K44" s="318"/>
      <c r="L44" s="318"/>
      <c r="M44" s="318"/>
      <c r="N44" s="318"/>
      <c r="O44" s="318"/>
      <c r="P44" s="410"/>
      <c r="Q44" s="410"/>
    </row>
    <row r="45" spans="1:17" s="260" customFormat="1" ht="17.25" customHeight="1">
      <c r="A45" s="317" t="s">
        <v>33</v>
      </c>
      <c r="B45" s="547" t="s">
        <v>762</v>
      </c>
      <c r="C45" s="548"/>
      <c r="D45" s="548"/>
      <c r="E45" s="548"/>
      <c r="F45" s="548"/>
      <c r="G45" s="548"/>
      <c r="H45" s="548"/>
      <c r="I45" s="548"/>
      <c r="J45" s="548"/>
      <c r="K45" s="548"/>
      <c r="L45" s="548"/>
      <c r="M45" s="548"/>
      <c r="N45" s="548"/>
      <c r="O45" s="549"/>
      <c r="P45" s="400"/>
      <c r="Q45" s="401"/>
    </row>
    <row r="46" spans="1:17" s="260" customFormat="1" ht="17.25" customHeight="1">
      <c r="A46" s="317"/>
      <c r="B46" s="550"/>
      <c r="C46" s="551"/>
      <c r="D46" s="551"/>
      <c r="E46" s="551"/>
      <c r="F46" s="551"/>
      <c r="G46" s="551"/>
      <c r="H46" s="551"/>
      <c r="I46" s="551"/>
      <c r="J46" s="551"/>
      <c r="K46" s="551"/>
      <c r="L46" s="551"/>
      <c r="M46" s="551"/>
      <c r="N46" s="551"/>
      <c r="O46" s="552"/>
      <c r="P46" s="402"/>
      <c r="Q46" s="403"/>
    </row>
    <row r="47" spans="1:17" ht="15" customHeight="1">
      <c r="A47" s="317" t="s">
        <v>764</v>
      </c>
      <c r="B47" s="310" t="s">
        <v>502</v>
      </c>
      <c r="C47" s="310"/>
      <c r="D47" s="310"/>
      <c r="E47" s="310"/>
      <c r="F47" s="310"/>
      <c r="G47" s="310"/>
      <c r="H47" s="310"/>
      <c r="I47" s="310"/>
      <c r="J47" s="310"/>
      <c r="K47" s="310"/>
      <c r="L47" s="310"/>
      <c r="M47" s="310"/>
      <c r="N47" s="310"/>
      <c r="O47" s="310"/>
      <c r="P47" s="410"/>
      <c r="Q47" s="410"/>
    </row>
    <row r="48" spans="1:17" ht="15" customHeight="1">
      <c r="A48" s="317"/>
      <c r="B48" s="310"/>
      <c r="C48" s="310"/>
      <c r="D48" s="310"/>
      <c r="E48" s="310"/>
      <c r="F48" s="310"/>
      <c r="G48" s="310"/>
      <c r="H48" s="310"/>
      <c r="I48" s="310"/>
      <c r="J48" s="310"/>
      <c r="K48" s="310"/>
      <c r="L48" s="310"/>
      <c r="M48" s="310"/>
      <c r="N48" s="310"/>
      <c r="O48" s="310"/>
      <c r="P48" s="410"/>
      <c r="Q48" s="410"/>
    </row>
    <row r="49" spans="1:17" ht="18.75" customHeight="1"/>
    <row r="50" spans="1:17" ht="24" customHeight="1">
      <c r="A50" s="180" t="s">
        <v>630</v>
      </c>
    </row>
    <row r="51" spans="1:17" ht="36.75" customHeight="1">
      <c r="A51" s="271" t="s">
        <v>631</v>
      </c>
      <c r="B51" s="271"/>
      <c r="C51" s="271"/>
      <c r="D51" s="271"/>
      <c r="E51" s="271"/>
      <c r="F51" s="271"/>
      <c r="G51" s="271"/>
      <c r="H51" s="271"/>
      <c r="I51" s="271"/>
      <c r="J51" s="271"/>
      <c r="K51" s="271"/>
      <c r="L51" s="271"/>
      <c r="M51" s="271"/>
      <c r="N51" s="271"/>
      <c r="O51" s="271"/>
      <c r="P51" s="271"/>
      <c r="Q51" s="271"/>
    </row>
    <row r="52" spans="1:17" ht="27" customHeight="1">
      <c r="B52" s="411" t="s">
        <v>344</v>
      </c>
      <c r="C52" s="411"/>
      <c r="D52" s="317" t="s">
        <v>114</v>
      </c>
      <c r="E52" s="317"/>
      <c r="F52" s="317" t="s">
        <v>114</v>
      </c>
      <c r="G52" s="317"/>
      <c r="H52" s="317" t="s">
        <v>114</v>
      </c>
      <c r="I52" s="317"/>
      <c r="J52" s="317" t="s">
        <v>114</v>
      </c>
      <c r="K52" s="317"/>
      <c r="L52" s="317" t="s">
        <v>114</v>
      </c>
      <c r="M52" s="317"/>
      <c r="N52" s="327" t="s">
        <v>82</v>
      </c>
      <c r="O52" s="317"/>
    </row>
    <row r="53" spans="1:17" ht="23.25" customHeight="1">
      <c r="B53" s="317" t="s">
        <v>35</v>
      </c>
      <c r="C53" s="317"/>
      <c r="D53" s="313"/>
      <c r="E53" s="315"/>
      <c r="F53" s="313"/>
      <c r="G53" s="315"/>
      <c r="H53" s="313"/>
      <c r="I53" s="315"/>
      <c r="J53" s="313"/>
      <c r="K53" s="315"/>
      <c r="L53" s="313"/>
      <c r="M53" s="315"/>
      <c r="N53" s="313"/>
      <c r="O53" s="315"/>
    </row>
    <row r="54" spans="1:17" ht="23.25" customHeight="1" thickBot="1">
      <c r="B54" s="418" t="s">
        <v>36</v>
      </c>
      <c r="C54" s="418"/>
      <c r="D54" s="412"/>
      <c r="E54" s="413"/>
      <c r="F54" s="412"/>
      <c r="G54" s="413"/>
      <c r="H54" s="412"/>
      <c r="I54" s="413"/>
      <c r="J54" s="412"/>
      <c r="K54" s="413"/>
      <c r="L54" s="412"/>
      <c r="M54" s="413"/>
      <c r="N54" s="412"/>
      <c r="O54" s="413"/>
    </row>
    <row r="55" spans="1:17" ht="23.25" customHeight="1" thickBot="1">
      <c r="B55" s="419" t="s">
        <v>37</v>
      </c>
      <c r="C55" s="419"/>
      <c r="D55" s="414">
        <f>D53+D54</f>
        <v>0</v>
      </c>
      <c r="E55" s="415"/>
      <c r="F55" s="414">
        <f>F53+F54</f>
        <v>0</v>
      </c>
      <c r="G55" s="415"/>
      <c r="H55" s="414">
        <f>H53+H54</f>
        <v>0</v>
      </c>
      <c r="I55" s="415"/>
      <c r="J55" s="414">
        <f>J53+J54</f>
        <v>0</v>
      </c>
      <c r="K55" s="415"/>
      <c r="L55" s="414">
        <f>L53+L54</f>
        <v>0</v>
      </c>
      <c r="M55" s="415"/>
      <c r="N55" s="414">
        <f>N53+N54</f>
        <v>0</v>
      </c>
      <c r="O55" s="415"/>
    </row>
    <row r="56" spans="1:17" ht="23.25" customHeight="1">
      <c r="B56" s="418" t="s">
        <v>38</v>
      </c>
      <c r="C56" s="418"/>
      <c r="D56" s="329"/>
      <c r="E56" s="330"/>
      <c r="F56" s="329"/>
      <c r="G56" s="330"/>
      <c r="H56" s="329"/>
      <c r="I56" s="330"/>
      <c r="J56" s="329"/>
      <c r="K56" s="330"/>
      <c r="L56" s="329"/>
      <c r="M56" s="330"/>
      <c r="N56" s="329"/>
      <c r="O56" s="330"/>
    </row>
    <row r="57" spans="1:17" ht="23.25" customHeight="1">
      <c r="B57" s="317" t="s">
        <v>39</v>
      </c>
      <c r="C57" s="317"/>
      <c r="D57" s="313"/>
      <c r="E57" s="315"/>
      <c r="F57" s="313"/>
      <c r="G57" s="315"/>
      <c r="H57" s="313"/>
      <c r="I57" s="315"/>
      <c r="J57" s="313"/>
      <c r="K57" s="315"/>
      <c r="L57" s="313"/>
      <c r="M57" s="315"/>
      <c r="N57" s="313"/>
      <c r="O57" s="315"/>
    </row>
    <row r="58" spans="1:17" ht="23.25" customHeight="1">
      <c r="B58" s="425" t="s">
        <v>115</v>
      </c>
      <c r="C58" s="425"/>
      <c r="D58" s="416">
        <f>D55+D56+D57</f>
        <v>0</v>
      </c>
      <c r="E58" s="417"/>
      <c r="F58" s="416">
        <f>F55+F56+F57</f>
        <v>0</v>
      </c>
      <c r="G58" s="417"/>
      <c r="H58" s="416">
        <f>H55+H56+H57</f>
        <v>0</v>
      </c>
      <c r="I58" s="417"/>
      <c r="J58" s="416">
        <f>J55+J56+J57</f>
        <v>0</v>
      </c>
      <c r="K58" s="417"/>
      <c r="L58" s="416">
        <f>L55+L56+L57</f>
        <v>0</v>
      </c>
      <c r="M58" s="417"/>
      <c r="N58" s="416">
        <f>N55+N56+N57</f>
        <v>0</v>
      </c>
      <c r="O58" s="417"/>
    </row>
    <row r="59" spans="1:17" ht="30" customHeight="1" thickBot="1"/>
    <row r="60" spans="1:17" ht="22.5" customHeight="1">
      <c r="A60" s="208" t="s">
        <v>116</v>
      </c>
      <c r="B60" s="209"/>
      <c r="C60" s="209"/>
      <c r="D60" s="209"/>
      <c r="E60" s="209"/>
      <c r="F60" s="209"/>
      <c r="G60" s="209"/>
      <c r="H60" s="209"/>
      <c r="I60" s="209"/>
      <c r="J60" s="209"/>
      <c r="K60" s="209"/>
      <c r="L60" s="209"/>
      <c r="M60" s="209"/>
      <c r="N60" s="209"/>
      <c r="O60" s="209"/>
      <c r="P60" s="209"/>
      <c r="Q60" s="210"/>
    </row>
    <row r="61" spans="1:17" ht="35.1" customHeight="1">
      <c r="A61" s="211" t="s">
        <v>117</v>
      </c>
      <c r="B61" s="333" t="s">
        <v>91</v>
      </c>
      <c r="C61" s="333"/>
      <c r="D61" s="333"/>
      <c r="E61" s="333"/>
      <c r="F61" s="333"/>
      <c r="G61" s="333"/>
      <c r="H61" s="333"/>
      <c r="I61" s="333"/>
      <c r="J61" s="333"/>
      <c r="K61" s="333"/>
      <c r="L61" s="333"/>
      <c r="M61" s="333"/>
      <c r="N61" s="333"/>
      <c r="O61" s="333"/>
      <c r="P61" s="333"/>
      <c r="Q61" s="420"/>
    </row>
    <row r="62" spans="1:17" ht="20.100000000000001" customHeight="1">
      <c r="A62" s="211" t="s">
        <v>117</v>
      </c>
      <c r="B62" s="320" t="s">
        <v>92</v>
      </c>
      <c r="C62" s="320"/>
      <c r="D62" s="320"/>
      <c r="E62" s="320"/>
      <c r="F62" s="320"/>
      <c r="G62" s="320"/>
      <c r="H62" s="320"/>
      <c r="I62" s="320"/>
      <c r="J62" s="320"/>
      <c r="K62" s="320"/>
      <c r="L62" s="320"/>
      <c r="M62" s="320"/>
      <c r="N62" s="320"/>
      <c r="O62" s="320"/>
      <c r="P62" s="320"/>
      <c r="Q62" s="421"/>
    </row>
    <row r="63" spans="1:17" ht="60" customHeight="1" thickBot="1">
      <c r="A63" s="212" t="s">
        <v>117</v>
      </c>
      <c r="B63" s="422" t="s">
        <v>94</v>
      </c>
      <c r="C63" s="422"/>
      <c r="D63" s="422"/>
      <c r="E63" s="422"/>
      <c r="F63" s="422"/>
      <c r="G63" s="422"/>
      <c r="H63" s="422"/>
      <c r="I63" s="422"/>
      <c r="J63" s="422"/>
      <c r="K63" s="422"/>
      <c r="L63" s="422"/>
      <c r="M63" s="422"/>
      <c r="N63" s="422"/>
      <c r="O63" s="422"/>
      <c r="P63" s="422"/>
      <c r="Q63" s="423"/>
    </row>
    <row r="64" spans="1:17" ht="7.5" customHeight="1"/>
    <row r="65" spans="1:17" ht="24" customHeight="1">
      <c r="A65" s="180" t="s">
        <v>632</v>
      </c>
    </row>
    <row r="67" spans="1:17" ht="16.5" customHeight="1">
      <c r="A67" s="213" t="s">
        <v>118</v>
      </c>
    </row>
    <row r="68" spans="1:17" ht="51.75" customHeight="1">
      <c r="A68" s="214" t="s">
        <v>119</v>
      </c>
      <c r="B68" s="424" t="s">
        <v>633</v>
      </c>
      <c r="C68" s="424"/>
      <c r="D68" s="424"/>
      <c r="E68" s="424"/>
      <c r="F68" s="424"/>
      <c r="G68" s="424"/>
      <c r="H68" s="424"/>
      <c r="I68" s="424"/>
      <c r="J68" s="424"/>
      <c r="K68" s="424"/>
      <c r="L68" s="424"/>
      <c r="M68" s="424"/>
      <c r="N68" s="424"/>
      <c r="O68" s="424"/>
      <c r="P68" s="424"/>
      <c r="Q68" s="424"/>
    </row>
    <row r="69" spans="1:17" ht="29.25" customHeight="1">
      <c r="B69" s="411" t="s">
        <v>345</v>
      </c>
      <c r="C69" s="411"/>
      <c r="D69" s="317" t="s">
        <v>120</v>
      </c>
      <c r="E69" s="317"/>
      <c r="F69" s="317" t="s">
        <v>121</v>
      </c>
      <c r="G69" s="317"/>
      <c r="H69" s="317" t="s">
        <v>121</v>
      </c>
      <c r="I69" s="317"/>
      <c r="J69" s="317" t="s">
        <v>121</v>
      </c>
      <c r="K69" s="317"/>
      <c r="L69" s="317" t="s">
        <v>121</v>
      </c>
      <c r="M69" s="317"/>
      <c r="N69" s="327" t="s">
        <v>87</v>
      </c>
      <c r="O69" s="327"/>
    </row>
    <row r="70" spans="1:17" ht="40.5" customHeight="1">
      <c r="B70" s="426" t="s">
        <v>122</v>
      </c>
      <c r="C70" s="426"/>
      <c r="D70" s="427"/>
      <c r="E70" s="427"/>
      <c r="F70" s="427"/>
      <c r="G70" s="427"/>
      <c r="H70" s="427"/>
      <c r="I70" s="427"/>
      <c r="J70" s="427"/>
      <c r="K70" s="427"/>
      <c r="L70" s="427"/>
      <c r="M70" s="427"/>
      <c r="N70" s="427"/>
      <c r="O70" s="427"/>
    </row>
    <row r="71" spans="1:17" ht="39.75" customHeight="1">
      <c r="A71" t="s">
        <v>40</v>
      </c>
    </row>
    <row r="72" spans="1:17" ht="30" customHeight="1">
      <c r="A72" s="214" t="s">
        <v>123</v>
      </c>
      <c r="B72" s="424" t="s">
        <v>342</v>
      </c>
      <c r="C72" s="424"/>
      <c r="D72" s="424"/>
      <c r="E72" s="424"/>
      <c r="F72" s="424"/>
      <c r="G72" s="424"/>
      <c r="H72" s="424"/>
      <c r="I72" s="424"/>
      <c r="J72" s="424"/>
      <c r="K72" s="424"/>
      <c r="L72" s="424"/>
      <c r="M72" s="424"/>
      <c r="N72" s="424"/>
      <c r="O72" s="424"/>
      <c r="P72" s="424"/>
      <c r="Q72" s="424"/>
    </row>
    <row r="73" spans="1:17" ht="12" customHeight="1">
      <c r="A73" s="428"/>
      <c r="B73" s="428"/>
      <c r="C73" s="428"/>
      <c r="D73" s="428"/>
      <c r="E73" s="428"/>
      <c r="F73" s="428"/>
      <c r="G73" s="428"/>
      <c r="H73" s="428"/>
      <c r="I73" s="428"/>
      <c r="J73" s="428"/>
      <c r="K73" s="428"/>
      <c r="L73" s="428"/>
      <c r="M73" s="428"/>
      <c r="N73" s="428"/>
      <c r="O73" s="428"/>
      <c r="P73" s="428"/>
    </row>
    <row r="74" spans="1:17" ht="16.5" customHeight="1">
      <c r="B74" s="195" t="s">
        <v>41</v>
      </c>
    </row>
    <row r="75" spans="1:17" ht="29.25" customHeight="1">
      <c r="B75" s="430" t="s">
        <v>346</v>
      </c>
      <c r="C75" s="431"/>
      <c r="D75" s="317" t="s">
        <v>121</v>
      </c>
      <c r="E75" s="317"/>
      <c r="F75" s="317" t="s">
        <v>121</v>
      </c>
      <c r="G75" s="317"/>
      <c r="H75" s="317" t="s">
        <v>121</v>
      </c>
      <c r="I75" s="317"/>
      <c r="J75" s="317" t="s">
        <v>121</v>
      </c>
      <c r="K75" s="317"/>
      <c r="L75" s="317" t="s">
        <v>120</v>
      </c>
      <c r="M75" s="317"/>
      <c r="N75" s="327" t="s">
        <v>330</v>
      </c>
      <c r="O75" s="317"/>
    </row>
    <row r="76" spans="1:17" ht="40.5" customHeight="1">
      <c r="B76" s="432" t="s">
        <v>331</v>
      </c>
      <c r="C76" s="433"/>
      <c r="D76" s="429"/>
      <c r="E76" s="429"/>
      <c r="F76" s="429"/>
      <c r="G76" s="429"/>
      <c r="H76" s="429"/>
      <c r="I76" s="429"/>
      <c r="J76" s="429"/>
      <c r="K76" s="429"/>
      <c r="L76" s="429"/>
      <c r="M76" s="429"/>
      <c r="N76" s="429"/>
      <c r="O76" s="429"/>
    </row>
    <row r="77" spans="1:17" ht="9" customHeight="1"/>
    <row r="78" spans="1:17" ht="29.25" customHeight="1">
      <c r="B78" s="430" t="s">
        <v>346</v>
      </c>
      <c r="C78" s="431"/>
      <c r="D78" s="317" t="s">
        <v>120</v>
      </c>
      <c r="E78" s="317"/>
      <c r="F78" s="317" t="s">
        <v>120</v>
      </c>
      <c r="G78" s="317"/>
      <c r="H78" s="317" t="s">
        <v>120</v>
      </c>
      <c r="I78" s="317"/>
      <c r="J78" s="317" t="s">
        <v>120</v>
      </c>
      <c r="K78" s="317"/>
      <c r="L78" s="317" t="s">
        <v>120</v>
      </c>
      <c r="M78" s="317"/>
      <c r="N78" s="327" t="s">
        <v>87</v>
      </c>
      <c r="O78" s="327"/>
    </row>
    <row r="79" spans="1:17" ht="40.5" customHeight="1">
      <c r="B79" s="432" t="s">
        <v>332</v>
      </c>
      <c r="C79" s="433"/>
      <c r="D79" s="429"/>
      <c r="E79" s="429"/>
      <c r="F79" s="429"/>
      <c r="G79" s="429"/>
      <c r="H79" s="429"/>
      <c r="I79" s="429"/>
      <c r="J79" s="429"/>
      <c r="K79" s="429"/>
      <c r="L79" s="429"/>
      <c r="M79" s="429"/>
      <c r="N79" s="429"/>
      <c r="O79" s="429"/>
    </row>
    <row r="80" spans="1:17" ht="16.5" customHeight="1">
      <c r="B80" s="216"/>
      <c r="C80" s="216"/>
      <c r="D80" s="217"/>
      <c r="E80" s="217"/>
      <c r="F80" s="217"/>
      <c r="G80" s="217"/>
      <c r="H80" s="217"/>
      <c r="I80" s="217"/>
      <c r="J80" s="217"/>
      <c r="K80" s="217"/>
      <c r="L80" s="217"/>
      <c r="M80" s="217"/>
      <c r="N80" s="217"/>
      <c r="O80" s="217"/>
    </row>
    <row r="81" spans="1:17" ht="16.5" customHeight="1">
      <c r="A81" s="214" t="s">
        <v>334</v>
      </c>
      <c r="B81" s="381" t="s">
        <v>333</v>
      </c>
      <c r="C81" s="381"/>
      <c r="D81" s="381"/>
      <c r="E81" s="381"/>
      <c r="F81" s="381"/>
      <c r="G81" s="381"/>
      <c r="H81" s="381"/>
      <c r="I81" s="381"/>
      <c r="J81" s="381"/>
      <c r="K81" s="381"/>
      <c r="L81" s="381"/>
      <c r="M81" s="381"/>
      <c r="N81" s="381"/>
      <c r="O81" s="381"/>
      <c r="P81" s="381"/>
    </row>
    <row r="82" spans="1:17" ht="16.5" customHeight="1">
      <c r="B82" s="195" t="s">
        <v>42</v>
      </c>
    </row>
    <row r="83" spans="1:17" ht="29.25" customHeight="1">
      <c r="B83" s="430" t="s">
        <v>346</v>
      </c>
      <c r="C83" s="431"/>
      <c r="D83" s="317" t="s">
        <v>121</v>
      </c>
      <c r="E83" s="317"/>
      <c r="F83" s="317" t="s">
        <v>121</v>
      </c>
      <c r="G83" s="317"/>
      <c r="H83" s="317" t="s">
        <v>121</v>
      </c>
      <c r="I83" s="317"/>
      <c r="J83" s="317" t="s">
        <v>121</v>
      </c>
      <c r="K83" s="317"/>
      <c r="L83" s="317" t="s">
        <v>120</v>
      </c>
      <c r="M83" s="317"/>
      <c r="N83" s="327" t="s">
        <v>87</v>
      </c>
      <c r="O83" s="327"/>
    </row>
    <row r="84" spans="1:17" ht="40.5" customHeight="1">
      <c r="B84" s="553" t="s">
        <v>503</v>
      </c>
      <c r="C84" s="554"/>
      <c r="D84" s="434" t="str">
        <f>IF(COUNT((D76+D79/3)/D70)=0,"",(D76+D79/3)/D70)</f>
        <v/>
      </c>
      <c r="E84" s="434"/>
      <c r="F84" s="434" t="str">
        <f>IF(COUNT((F76+F79/3)/F70)=0,"",(F76+F79/3)/F70)</f>
        <v/>
      </c>
      <c r="G84" s="434"/>
      <c r="H84" s="434" t="str">
        <f>IF(COUNT((H76+H79/3)/H70)=0,"",(H76+H79/3)/H70)</f>
        <v/>
      </c>
      <c r="I84" s="434"/>
      <c r="J84" s="434" t="str">
        <f>IF(COUNT((J76+J79/3)/J70)=0,"",(J76+J79/3)/J70)</f>
        <v/>
      </c>
      <c r="K84" s="434"/>
      <c r="L84" s="434" t="str">
        <f>IF(COUNT((L76+L79/3)/L70)=0,"",(L76+L79/3)/L70)</f>
        <v/>
      </c>
      <c r="M84" s="434"/>
      <c r="N84" s="434" t="str">
        <f>IF(COUNT((N76+N79/3)/N70)=0,"",(N76+N79/3)/N70)</f>
        <v/>
      </c>
      <c r="O84" s="434"/>
    </row>
    <row r="85" spans="1:17" ht="30" customHeight="1"/>
    <row r="86" spans="1:17" ht="25.5" customHeight="1" thickBot="1">
      <c r="A86" s="218"/>
      <c r="B86" s="219"/>
      <c r="C86" s="219"/>
      <c r="D86" s="219"/>
      <c r="E86" s="220"/>
      <c r="F86" s="220"/>
      <c r="G86" s="220"/>
      <c r="H86" s="220"/>
      <c r="I86" s="220"/>
      <c r="J86" s="220"/>
      <c r="K86" s="220"/>
      <c r="L86" s="220"/>
      <c r="M86" s="220"/>
      <c r="N86" s="220"/>
      <c r="O86" s="220"/>
      <c r="P86" s="220"/>
      <c r="Q86" s="218"/>
    </row>
    <row r="87" spans="1:17" ht="21.75" customHeight="1">
      <c r="A87" s="221" t="s">
        <v>124</v>
      </c>
      <c r="B87" s="209"/>
      <c r="C87" s="209"/>
      <c r="D87" s="209"/>
      <c r="E87" s="209"/>
      <c r="F87" s="209"/>
      <c r="G87" s="209"/>
      <c r="H87" s="209"/>
      <c r="I87" s="209"/>
      <c r="J87" s="209"/>
      <c r="K87" s="209"/>
      <c r="L87" s="209"/>
      <c r="M87" s="209"/>
      <c r="N87" s="209"/>
      <c r="O87" s="209"/>
      <c r="P87" s="209"/>
      <c r="Q87" s="210"/>
    </row>
    <row r="88" spans="1:17" ht="47.25" customHeight="1">
      <c r="A88" s="211" t="s">
        <v>125</v>
      </c>
      <c r="B88" s="320" t="s">
        <v>611</v>
      </c>
      <c r="C88" s="435"/>
      <c r="D88" s="435"/>
      <c r="E88" s="435"/>
      <c r="F88" s="435"/>
      <c r="G88" s="435"/>
      <c r="H88" s="435"/>
      <c r="I88" s="435"/>
      <c r="J88" s="435"/>
      <c r="K88" s="435"/>
      <c r="L88" s="435"/>
      <c r="M88" s="435"/>
      <c r="N88" s="435"/>
      <c r="O88" s="435"/>
      <c r="P88" s="435"/>
      <c r="Q88" s="436"/>
    </row>
    <row r="89" spans="1:17" ht="45" customHeight="1" thickBot="1">
      <c r="A89" s="212" t="s">
        <v>125</v>
      </c>
      <c r="B89" s="437" t="s">
        <v>93</v>
      </c>
      <c r="C89" s="437"/>
      <c r="D89" s="437"/>
      <c r="E89" s="437"/>
      <c r="F89" s="437"/>
      <c r="G89" s="437"/>
      <c r="H89" s="437"/>
      <c r="I89" s="437"/>
      <c r="J89" s="437"/>
      <c r="K89" s="437"/>
      <c r="L89" s="437"/>
      <c r="M89" s="437"/>
      <c r="N89" s="437"/>
      <c r="O89" s="437"/>
      <c r="P89" s="437"/>
      <c r="Q89" s="438"/>
    </row>
    <row r="90" spans="1:17">
      <c r="A90" t="s">
        <v>31</v>
      </c>
    </row>
    <row r="91" spans="1:17" ht="22.5" customHeight="1">
      <c r="A91" s="180" t="s">
        <v>44</v>
      </c>
    </row>
    <row r="93" spans="1:17" ht="18" customHeight="1">
      <c r="A93" s="180" t="s">
        <v>634</v>
      </c>
    </row>
    <row r="94" spans="1:17" ht="52.5" customHeight="1">
      <c r="A94" s="185" t="s">
        <v>126</v>
      </c>
      <c r="B94" s="303" t="s">
        <v>739</v>
      </c>
      <c r="C94" s="303"/>
      <c r="D94" s="303"/>
      <c r="E94" s="303"/>
      <c r="F94" s="303"/>
      <c r="G94" s="303"/>
      <c r="H94" s="303"/>
      <c r="I94" s="303"/>
      <c r="J94" s="303"/>
      <c r="K94" s="303"/>
      <c r="L94" s="303"/>
      <c r="M94" s="303"/>
      <c r="N94" s="303"/>
      <c r="O94" s="303"/>
      <c r="P94" s="287"/>
      <c r="Q94" s="287"/>
    </row>
    <row r="95" spans="1:17" s="260" customFormat="1" ht="13.5" customHeight="1">
      <c r="A95" s="279" t="s">
        <v>33</v>
      </c>
      <c r="B95" s="561" t="s">
        <v>765</v>
      </c>
      <c r="C95" s="562"/>
      <c r="D95" s="562"/>
      <c r="E95" s="562"/>
      <c r="F95" s="562"/>
      <c r="G95" s="562"/>
      <c r="H95" s="562"/>
      <c r="I95" s="562"/>
      <c r="J95" s="562"/>
      <c r="K95" s="562"/>
      <c r="L95" s="562"/>
      <c r="M95" s="562"/>
      <c r="N95" s="562"/>
      <c r="O95" s="563"/>
      <c r="P95" s="400"/>
      <c r="Q95" s="401"/>
    </row>
    <row r="96" spans="1:17" s="260" customFormat="1" ht="13.5" customHeight="1">
      <c r="A96" s="280"/>
      <c r="B96" s="442" t="s">
        <v>766</v>
      </c>
      <c r="C96" s="443"/>
      <c r="D96" s="443"/>
      <c r="E96" s="443"/>
      <c r="F96" s="443"/>
      <c r="G96" s="443"/>
      <c r="H96" s="443"/>
      <c r="I96" s="443"/>
      <c r="J96" s="443"/>
      <c r="K96" s="443"/>
      <c r="L96" s="443"/>
      <c r="M96" s="443"/>
      <c r="N96" s="443"/>
      <c r="O96" s="264"/>
      <c r="P96" s="537"/>
      <c r="Q96" s="538"/>
    </row>
    <row r="97" spans="1:17" s="260" customFormat="1" ht="13.5" customHeight="1">
      <c r="A97" s="280"/>
      <c r="B97" s="442" t="s">
        <v>767</v>
      </c>
      <c r="C97" s="443"/>
      <c r="D97" s="443"/>
      <c r="E97" s="443"/>
      <c r="F97" s="443"/>
      <c r="G97" s="443"/>
      <c r="H97" s="443"/>
      <c r="I97" s="443"/>
      <c r="J97" s="443"/>
      <c r="K97" s="443"/>
      <c r="L97" s="443"/>
      <c r="M97" s="443"/>
      <c r="N97" s="443"/>
      <c r="O97" s="264"/>
      <c r="P97" s="537"/>
      <c r="Q97" s="538"/>
    </row>
    <row r="98" spans="1:17" s="260" customFormat="1" ht="13.5" customHeight="1">
      <c r="A98" s="280"/>
      <c r="B98" s="442" t="s">
        <v>768</v>
      </c>
      <c r="C98" s="443"/>
      <c r="D98" s="443"/>
      <c r="E98" s="443"/>
      <c r="F98" s="443"/>
      <c r="G98" s="443"/>
      <c r="H98" s="443"/>
      <c r="I98" s="443"/>
      <c r="J98" s="443"/>
      <c r="K98" s="443"/>
      <c r="L98" s="443"/>
      <c r="M98" s="443"/>
      <c r="N98" s="443"/>
      <c r="O98" s="264"/>
      <c r="P98" s="537"/>
      <c r="Q98" s="538"/>
    </row>
    <row r="99" spans="1:17" s="260" customFormat="1" ht="13.5" customHeight="1">
      <c r="A99" s="280"/>
      <c r="B99" s="442" t="s">
        <v>769</v>
      </c>
      <c r="C99" s="443"/>
      <c r="D99" s="443"/>
      <c r="E99" s="443"/>
      <c r="F99" s="443"/>
      <c r="G99" s="443"/>
      <c r="H99" s="443"/>
      <c r="I99" s="443"/>
      <c r="J99" s="443"/>
      <c r="K99" s="443"/>
      <c r="L99" s="443"/>
      <c r="M99" s="443"/>
      <c r="N99" s="443"/>
      <c r="O99" s="264"/>
      <c r="P99" s="537"/>
      <c r="Q99" s="538"/>
    </row>
    <row r="100" spans="1:17" s="260" customFormat="1" ht="13.5" customHeight="1">
      <c r="A100" s="280"/>
      <c r="B100" s="444" t="s">
        <v>770</v>
      </c>
      <c r="C100" s="445"/>
      <c r="D100" s="445"/>
      <c r="E100" s="445"/>
      <c r="F100" s="445"/>
      <c r="G100" s="445"/>
      <c r="H100" s="445"/>
      <c r="I100" s="445"/>
      <c r="J100" s="445"/>
      <c r="K100" s="445"/>
      <c r="L100" s="445"/>
      <c r="M100" s="445"/>
      <c r="N100" s="445"/>
      <c r="O100" s="264"/>
      <c r="P100" s="537"/>
      <c r="Q100" s="538"/>
    </row>
    <row r="101" spans="1:17" s="260" customFormat="1" ht="13.5" customHeight="1">
      <c r="A101" s="280"/>
      <c r="B101" s="442" t="s">
        <v>771</v>
      </c>
      <c r="C101" s="443"/>
      <c r="D101" s="443"/>
      <c r="E101" s="443"/>
      <c r="F101" s="443"/>
      <c r="G101" s="443"/>
      <c r="H101" s="443"/>
      <c r="I101" s="443"/>
      <c r="J101" s="443"/>
      <c r="K101" s="443"/>
      <c r="L101" s="443"/>
      <c r="M101" s="443"/>
      <c r="N101" s="443"/>
      <c r="O101" s="264"/>
      <c r="P101" s="537"/>
      <c r="Q101" s="538"/>
    </row>
    <row r="102" spans="1:17" s="260" customFormat="1" ht="13.5" customHeight="1">
      <c r="A102" s="280"/>
      <c r="B102" s="442" t="s">
        <v>772</v>
      </c>
      <c r="C102" s="443"/>
      <c r="D102" s="443"/>
      <c r="E102" s="443"/>
      <c r="F102" s="443"/>
      <c r="G102" s="443"/>
      <c r="H102" s="443"/>
      <c r="I102" s="443"/>
      <c r="J102" s="443"/>
      <c r="K102" s="443"/>
      <c r="L102" s="443"/>
      <c r="M102" s="443"/>
      <c r="N102" s="443"/>
      <c r="O102" s="264"/>
      <c r="P102" s="537"/>
      <c r="Q102" s="538"/>
    </row>
    <row r="103" spans="1:17" s="260" customFormat="1" ht="13.5" customHeight="1">
      <c r="A103" s="280"/>
      <c r="B103" s="442" t="s">
        <v>773</v>
      </c>
      <c r="C103" s="443"/>
      <c r="D103" s="443"/>
      <c r="E103" s="443"/>
      <c r="F103" s="443"/>
      <c r="G103" s="443"/>
      <c r="H103" s="443"/>
      <c r="I103" s="443"/>
      <c r="J103" s="443"/>
      <c r="K103" s="443"/>
      <c r="L103" s="443"/>
      <c r="M103" s="443"/>
      <c r="N103" s="443"/>
      <c r="O103" s="558"/>
      <c r="P103" s="537"/>
      <c r="Q103" s="538"/>
    </row>
    <row r="104" spans="1:17" s="260" customFormat="1" ht="13.5" customHeight="1">
      <c r="A104" s="280"/>
      <c r="B104" s="442" t="s">
        <v>774</v>
      </c>
      <c r="C104" s="443"/>
      <c r="D104" s="443"/>
      <c r="E104" s="443"/>
      <c r="F104" s="443"/>
      <c r="G104" s="443"/>
      <c r="H104" s="443"/>
      <c r="I104" s="443"/>
      <c r="J104" s="443"/>
      <c r="K104" s="443"/>
      <c r="L104" s="443"/>
      <c r="M104" s="443"/>
      <c r="N104" s="443"/>
      <c r="O104" s="264"/>
      <c r="P104" s="537"/>
      <c r="Q104" s="538"/>
    </row>
    <row r="105" spans="1:17" s="260" customFormat="1" ht="13.5" customHeight="1">
      <c r="A105" s="281"/>
      <c r="B105" s="559" t="s">
        <v>775</v>
      </c>
      <c r="C105" s="560"/>
      <c r="D105" s="560"/>
      <c r="E105" s="560"/>
      <c r="F105" s="560"/>
      <c r="G105" s="560"/>
      <c r="H105" s="560"/>
      <c r="I105" s="560"/>
      <c r="J105" s="560"/>
      <c r="K105" s="560"/>
      <c r="L105" s="560"/>
      <c r="M105" s="560"/>
      <c r="N105" s="560"/>
      <c r="O105" s="265"/>
      <c r="P105" s="402"/>
      <c r="Q105" s="403"/>
    </row>
    <row r="106" spans="1:17" ht="102.75" customHeight="1">
      <c r="A106" s="261" t="s">
        <v>495</v>
      </c>
      <c r="B106" s="439" t="s">
        <v>776</v>
      </c>
      <c r="C106" s="440"/>
      <c r="D106" s="440"/>
      <c r="E106" s="440"/>
      <c r="F106" s="440"/>
      <c r="G106" s="440"/>
      <c r="H106" s="440"/>
      <c r="I106" s="440"/>
      <c r="J106" s="440"/>
      <c r="K106" s="440"/>
      <c r="L106" s="440"/>
      <c r="M106" s="440"/>
      <c r="N106" s="440"/>
      <c r="O106" s="441"/>
      <c r="P106" s="282"/>
      <c r="Q106" s="283"/>
    </row>
    <row r="107" spans="1:17" ht="84" customHeight="1">
      <c r="A107" s="261" t="s">
        <v>496</v>
      </c>
      <c r="B107" s="307" t="s">
        <v>621</v>
      </c>
      <c r="C107" s="308"/>
      <c r="D107" s="308"/>
      <c r="E107" s="308"/>
      <c r="F107" s="308"/>
      <c r="G107" s="308"/>
      <c r="H107" s="308"/>
      <c r="I107" s="308"/>
      <c r="J107" s="308"/>
      <c r="K107" s="308"/>
      <c r="L107" s="308"/>
      <c r="M107" s="308"/>
      <c r="N107" s="308"/>
      <c r="O107" s="309"/>
      <c r="P107" s="282"/>
      <c r="Q107" s="283"/>
    </row>
    <row r="108" spans="1:17" ht="63" customHeight="1">
      <c r="A108" s="261" t="s">
        <v>250</v>
      </c>
      <c r="B108" s="288" t="s">
        <v>740</v>
      </c>
      <c r="C108" s="289"/>
      <c r="D108" s="289"/>
      <c r="E108" s="289"/>
      <c r="F108" s="289"/>
      <c r="G108" s="289"/>
      <c r="H108" s="289"/>
      <c r="I108" s="289"/>
      <c r="J108" s="289"/>
      <c r="K108" s="289"/>
      <c r="L108" s="289"/>
      <c r="M108" s="289"/>
      <c r="N108" s="289"/>
      <c r="O108" s="290"/>
      <c r="P108" s="282"/>
      <c r="Q108" s="283"/>
    </row>
    <row r="109" spans="1:17" ht="13.5" customHeight="1">
      <c r="B109" s="260"/>
      <c r="C109" s="260"/>
      <c r="D109" s="260"/>
      <c r="E109" s="260"/>
      <c r="F109" s="260"/>
      <c r="G109" s="260"/>
      <c r="H109" s="260"/>
      <c r="I109" s="260"/>
      <c r="J109" s="260"/>
      <c r="K109" s="260"/>
      <c r="L109" s="260"/>
      <c r="M109" s="260"/>
      <c r="N109" s="260"/>
      <c r="O109" s="260"/>
    </row>
    <row r="110" spans="1:17" ht="18" customHeight="1">
      <c r="A110" s="180" t="s">
        <v>45</v>
      </c>
      <c r="B110" s="260"/>
      <c r="C110" s="260"/>
      <c r="D110" s="260"/>
      <c r="E110" s="260"/>
      <c r="F110" s="260"/>
      <c r="G110" s="260"/>
      <c r="H110" s="260"/>
      <c r="I110" s="260"/>
      <c r="J110" s="260"/>
      <c r="K110" s="260"/>
      <c r="L110" s="260"/>
      <c r="M110" s="260"/>
      <c r="N110" s="260"/>
      <c r="O110" s="260"/>
    </row>
    <row r="111" spans="1:17" ht="21" customHeight="1">
      <c r="A111" s="185" t="s">
        <v>126</v>
      </c>
      <c r="B111" s="288" t="s">
        <v>127</v>
      </c>
      <c r="C111" s="289"/>
      <c r="D111" s="289"/>
      <c r="E111" s="289"/>
      <c r="F111" s="289"/>
      <c r="G111" s="289"/>
      <c r="H111" s="289"/>
      <c r="I111" s="289"/>
      <c r="J111" s="289"/>
      <c r="K111" s="289"/>
      <c r="L111" s="289"/>
      <c r="M111" s="289"/>
      <c r="N111" s="289"/>
      <c r="O111" s="290"/>
      <c r="P111" s="287"/>
      <c r="Q111" s="287"/>
    </row>
    <row r="112" spans="1:17" ht="18.75" customHeight="1">
      <c r="B112" s="260"/>
      <c r="C112" s="260"/>
      <c r="D112" s="260"/>
      <c r="E112" s="260"/>
      <c r="F112" s="260"/>
      <c r="G112" s="260"/>
      <c r="H112" s="260"/>
      <c r="I112" s="260"/>
      <c r="J112" s="260"/>
      <c r="K112" s="260"/>
      <c r="L112" s="260"/>
      <c r="M112" s="260"/>
      <c r="N112" s="260"/>
      <c r="O112" s="260"/>
    </row>
    <row r="113" spans="1:17" ht="18" customHeight="1">
      <c r="A113" s="180" t="s">
        <v>46</v>
      </c>
      <c r="B113" s="260"/>
      <c r="C113" s="260"/>
      <c r="D113" s="260"/>
      <c r="E113" s="260"/>
      <c r="F113" s="260"/>
      <c r="G113" s="260"/>
      <c r="H113" s="260"/>
      <c r="I113" s="260"/>
      <c r="J113" s="260"/>
      <c r="K113" s="260"/>
      <c r="L113" s="260"/>
      <c r="M113" s="260"/>
      <c r="N113" s="260"/>
      <c r="O113" s="260"/>
    </row>
    <row r="114" spans="1:17" ht="45" customHeight="1">
      <c r="A114" s="185" t="s">
        <v>126</v>
      </c>
      <c r="B114" s="288" t="s">
        <v>3</v>
      </c>
      <c r="C114" s="289"/>
      <c r="D114" s="289"/>
      <c r="E114" s="289"/>
      <c r="F114" s="289"/>
      <c r="G114" s="289"/>
      <c r="H114" s="289"/>
      <c r="I114" s="289"/>
      <c r="J114" s="289"/>
      <c r="K114" s="289"/>
      <c r="L114" s="289"/>
      <c r="M114" s="289"/>
      <c r="N114" s="289"/>
      <c r="O114" s="290"/>
      <c r="P114" s="287"/>
      <c r="Q114" s="287"/>
    </row>
    <row r="115" spans="1:17" ht="16.5" customHeight="1">
      <c r="B115" s="260"/>
      <c r="C115" s="260"/>
      <c r="D115" s="260"/>
      <c r="E115" s="260"/>
      <c r="F115" s="260"/>
      <c r="G115" s="260"/>
      <c r="H115" s="260"/>
      <c r="I115" s="260"/>
      <c r="J115" s="260"/>
      <c r="K115" s="260"/>
      <c r="L115" s="260"/>
      <c r="M115" s="260"/>
      <c r="N115" s="260"/>
      <c r="O115" s="260"/>
    </row>
    <row r="116" spans="1:17" ht="19.5" customHeight="1">
      <c r="A116" s="180" t="s">
        <v>635</v>
      </c>
    </row>
    <row r="117" spans="1:17" ht="31.5" customHeight="1">
      <c r="A117" s="185" t="s">
        <v>126</v>
      </c>
      <c r="B117" s="303" t="s">
        <v>636</v>
      </c>
      <c r="C117" s="303"/>
      <c r="D117" s="303"/>
      <c r="E117" s="303"/>
      <c r="F117" s="303"/>
      <c r="G117" s="303"/>
      <c r="H117" s="303"/>
      <c r="I117" s="303"/>
      <c r="J117" s="303"/>
      <c r="K117" s="303"/>
      <c r="L117" s="303"/>
      <c r="M117" s="303"/>
      <c r="N117" s="303"/>
      <c r="O117" s="303"/>
      <c r="P117" s="287"/>
      <c r="Q117" s="287"/>
    </row>
    <row r="118" spans="1:17" ht="32.25" customHeight="1">
      <c r="A118" s="185" t="s">
        <v>128</v>
      </c>
      <c r="B118" s="303" t="s">
        <v>637</v>
      </c>
      <c r="C118" s="303"/>
      <c r="D118" s="303"/>
      <c r="E118" s="303"/>
      <c r="F118" s="303"/>
      <c r="G118" s="303"/>
      <c r="H118" s="303"/>
      <c r="I118" s="303"/>
      <c r="J118" s="303"/>
      <c r="K118" s="303"/>
      <c r="L118" s="303"/>
      <c r="M118" s="303"/>
      <c r="N118" s="303"/>
      <c r="O118" s="303"/>
      <c r="P118" s="287"/>
      <c r="Q118" s="287"/>
    </row>
    <row r="119" spans="1:17" ht="22.5" customHeight="1"/>
    <row r="120" spans="1:17" ht="18" customHeight="1">
      <c r="A120" s="180" t="s">
        <v>47</v>
      </c>
    </row>
    <row r="121" spans="1:17" ht="30" customHeight="1">
      <c r="A121" s="185" t="s">
        <v>126</v>
      </c>
      <c r="B121" s="303" t="s">
        <v>129</v>
      </c>
      <c r="C121" s="303"/>
      <c r="D121" s="303"/>
      <c r="E121" s="303"/>
      <c r="F121" s="303"/>
      <c r="G121" s="303"/>
      <c r="H121" s="303"/>
      <c r="I121" s="303"/>
      <c r="J121" s="303"/>
      <c r="K121" s="303"/>
      <c r="L121" s="303"/>
      <c r="M121" s="303"/>
      <c r="N121" s="303"/>
      <c r="O121" s="303"/>
      <c r="P121" s="311"/>
      <c r="Q121" s="311"/>
    </row>
    <row r="122" spans="1:17" ht="60.75" customHeight="1">
      <c r="A122" s="185" t="s">
        <v>130</v>
      </c>
      <c r="B122" s="303" t="s">
        <v>131</v>
      </c>
      <c r="C122" s="303"/>
      <c r="D122" s="303"/>
      <c r="E122" s="303"/>
      <c r="F122" s="303"/>
      <c r="G122" s="303"/>
      <c r="H122" s="303"/>
      <c r="I122" s="303"/>
      <c r="J122" s="303"/>
      <c r="K122" s="303"/>
      <c r="L122" s="303"/>
      <c r="M122" s="303"/>
      <c r="N122" s="303"/>
      <c r="O122" s="303"/>
      <c r="P122" s="311"/>
      <c r="Q122" s="311"/>
    </row>
    <row r="123" spans="1:17" ht="30" customHeight="1">
      <c r="A123" s="185" t="s">
        <v>112</v>
      </c>
      <c r="B123" s="303" t="s">
        <v>132</v>
      </c>
      <c r="C123" s="303"/>
      <c r="D123" s="303"/>
      <c r="E123" s="303"/>
      <c r="F123" s="303"/>
      <c r="G123" s="303"/>
      <c r="H123" s="303"/>
      <c r="I123" s="303"/>
      <c r="J123" s="303"/>
      <c r="K123" s="303"/>
      <c r="L123" s="303"/>
      <c r="M123" s="303"/>
      <c r="N123" s="303"/>
      <c r="O123" s="303"/>
      <c r="P123" s="311"/>
      <c r="Q123" s="311"/>
    </row>
    <row r="124" spans="1:17" ht="24.75" customHeight="1"/>
    <row r="125" spans="1:17" ht="18" customHeight="1">
      <c r="A125" s="180" t="s">
        <v>48</v>
      </c>
    </row>
    <row r="126" spans="1:17" ht="30" customHeight="1">
      <c r="A126" s="185" t="s">
        <v>133</v>
      </c>
      <c r="B126" s="303" t="s">
        <v>4</v>
      </c>
      <c r="C126" s="303"/>
      <c r="D126" s="303"/>
      <c r="E126" s="303"/>
      <c r="F126" s="303"/>
      <c r="G126" s="303"/>
      <c r="H126" s="303"/>
      <c r="I126" s="303"/>
      <c r="J126" s="303"/>
      <c r="K126" s="303"/>
      <c r="L126" s="303"/>
      <c r="M126" s="303"/>
      <c r="N126" s="303"/>
      <c r="O126" s="303"/>
      <c r="P126" s="311"/>
      <c r="Q126" s="311"/>
    </row>
    <row r="127" spans="1:17" ht="21" customHeight="1"/>
    <row r="128" spans="1:17" ht="18" customHeight="1">
      <c r="A128" s="222" t="s">
        <v>49</v>
      </c>
    </row>
    <row r="129" spans="1:17" ht="54" customHeight="1">
      <c r="A129" s="185" t="s">
        <v>133</v>
      </c>
      <c r="B129" s="310" t="s">
        <v>5</v>
      </c>
      <c r="C129" s="310"/>
      <c r="D129" s="310"/>
      <c r="E129" s="310"/>
      <c r="F129" s="310"/>
      <c r="G129" s="310"/>
      <c r="H129" s="310"/>
      <c r="I129" s="310"/>
      <c r="J129" s="310"/>
      <c r="K129" s="310"/>
      <c r="L129" s="310"/>
      <c r="M129" s="310"/>
      <c r="N129" s="310"/>
      <c r="O129" s="310"/>
      <c r="P129" s="311"/>
      <c r="Q129" s="311"/>
    </row>
    <row r="130" spans="1:17" s="260" customFormat="1" ht="21.75" customHeight="1">
      <c r="A130" s="261" t="s">
        <v>33</v>
      </c>
      <c r="B130" s="564" t="s">
        <v>777</v>
      </c>
      <c r="C130" s="564"/>
      <c r="D130" s="564"/>
      <c r="E130" s="564"/>
      <c r="F130" s="564"/>
      <c r="G130" s="564"/>
      <c r="H130" s="564"/>
      <c r="I130" s="564"/>
      <c r="J130" s="564"/>
      <c r="K130" s="564"/>
      <c r="L130" s="564"/>
      <c r="M130" s="564"/>
      <c r="N130" s="564"/>
      <c r="O130" s="564"/>
      <c r="P130" s="565"/>
      <c r="Q130" s="565"/>
    </row>
    <row r="132" spans="1:17" ht="22.5" customHeight="1">
      <c r="A132" s="180" t="s">
        <v>50</v>
      </c>
    </row>
    <row r="133" spans="1:17" ht="79.5" customHeight="1">
      <c r="A133" s="261" t="s">
        <v>133</v>
      </c>
      <c r="B133" s="318" t="s">
        <v>778</v>
      </c>
      <c r="C133" s="318"/>
      <c r="D133" s="318"/>
      <c r="E133" s="318"/>
      <c r="F133" s="318"/>
      <c r="G133" s="318"/>
      <c r="H133" s="318"/>
      <c r="I133" s="318"/>
      <c r="J133" s="318"/>
      <c r="K133" s="318"/>
      <c r="L133" s="318"/>
      <c r="M133" s="318"/>
      <c r="N133" s="318"/>
      <c r="O133" s="318"/>
      <c r="P133" s="311"/>
      <c r="Q133" s="311"/>
    </row>
    <row r="135" spans="1:17" ht="22.5" customHeight="1">
      <c r="A135" s="180" t="s">
        <v>51</v>
      </c>
    </row>
    <row r="136" spans="1:17" ht="30" customHeight="1">
      <c r="A136" s="185" t="s">
        <v>133</v>
      </c>
      <c r="B136" s="310" t="s">
        <v>95</v>
      </c>
      <c r="C136" s="310"/>
      <c r="D136" s="310"/>
      <c r="E136" s="310"/>
      <c r="F136" s="310"/>
      <c r="G136" s="310"/>
      <c r="H136" s="310"/>
      <c r="I136" s="310"/>
      <c r="J136" s="310"/>
      <c r="K136" s="310"/>
      <c r="L136" s="310"/>
      <c r="M136" s="310"/>
      <c r="N136" s="310"/>
      <c r="O136" s="310"/>
      <c r="P136" s="311"/>
      <c r="Q136" s="311"/>
    </row>
    <row r="137" spans="1:17" ht="22.5" customHeight="1">
      <c r="A137" s="185" t="s">
        <v>130</v>
      </c>
      <c r="B137" s="303" t="s">
        <v>134</v>
      </c>
      <c r="C137" s="303"/>
      <c r="D137" s="303"/>
      <c r="E137" s="303"/>
      <c r="F137" s="303"/>
      <c r="G137" s="303"/>
      <c r="H137" s="303"/>
      <c r="I137" s="303"/>
      <c r="J137" s="303"/>
      <c r="K137" s="303"/>
      <c r="L137" s="303"/>
      <c r="M137" s="303"/>
      <c r="N137" s="303"/>
      <c r="O137" s="303"/>
      <c r="P137" s="311"/>
      <c r="Q137" s="311"/>
    </row>
    <row r="139" spans="1:17" ht="29.25" customHeight="1">
      <c r="A139" s="180" t="s">
        <v>638</v>
      </c>
    </row>
    <row r="140" spans="1:17" ht="22.5" customHeight="1">
      <c r="A140" s="185" t="s">
        <v>133</v>
      </c>
      <c r="B140" s="303" t="s">
        <v>135</v>
      </c>
      <c r="C140" s="303"/>
      <c r="D140" s="303"/>
      <c r="E140" s="303"/>
      <c r="F140" s="303"/>
      <c r="G140" s="303"/>
      <c r="H140" s="303"/>
      <c r="I140" s="303"/>
      <c r="J140" s="303"/>
      <c r="K140" s="303"/>
      <c r="L140" s="303"/>
      <c r="M140" s="303"/>
      <c r="N140" s="303"/>
      <c r="O140" s="303"/>
      <c r="P140" s="311"/>
      <c r="Q140" s="311"/>
    </row>
    <row r="141" spans="1:17" ht="30" customHeight="1">
      <c r="A141" s="185" t="s">
        <v>130</v>
      </c>
      <c r="B141" s="303" t="s">
        <v>136</v>
      </c>
      <c r="C141" s="303"/>
      <c r="D141" s="303"/>
      <c r="E141" s="303"/>
      <c r="F141" s="303"/>
      <c r="G141" s="303"/>
      <c r="H141" s="303"/>
      <c r="I141" s="303"/>
      <c r="J141" s="303"/>
      <c r="K141" s="303"/>
      <c r="L141" s="303"/>
      <c r="M141" s="303"/>
      <c r="N141" s="303"/>
      <c r="O141" s="303"/>
      <c r="P141" s="311"/>
      <c r="Q141" s="311"/>
    </row>
    <row r="142" spans="1:17" ht="30" customHeight="1">
      <c r="A142" s="185" t="s">
        <v>495</v>
      </c>
      <c r="B142" s="303" t="s">
        <v>493</v>
      </c>
      <c r="C142" s="303"/>
      <c r="D142" s="303"/>
      <c r="E142" s="303"/>
      <c r="F142" s="303"/>
      <c r="G142" s="303"/>
      <c r="H142" s="303"/>
      <c r="I142" s="303"/>
      <c r="J142" s="303"/>
      <c r="K142" s="303"/>
      <c r="L142" s="303"/>
      <c r="M142" s="303"/>
      <c r="N142" s="303"/>
      <c r="O142" s="303"/>
      <c r="P142" s="311"/>
      <c r="Q142" s="311"/>
    </row>
    <row r="143" spans="1:17" ht="30" customHeight="1">
      <c r="A143" s="185" t="s">
        <v>496</v>
      </c>
      <c r="B143" s="303" t="s">
        <v>494</v>
      </c>
      <c r="C143" s="303"/>
      <c r="D143" s="303"/>
      <c r="E143" s="303"/>
      <c r="F143" s="303"/>
      <c r="G143" s="303"/>
      <c r="H143" s="303"/>
      <c r="I143" s="303"/>
      <c r="J143" s="303"/>
      <c r="K143" s="303"/>
      <c r="L143" s="303"/>
      <c r="M143" s="303"/>
      <c r="N143" s="303"/>
      <c r="O143" s="303"/>
      <c r="P143" s="311"/>
      <c r="Q143" s="311"/>
    </row>
    <row r="144" spans="1:17" ht="45" customHeight="1">
      <c r="A144" s="185" t="s">
        <v>639</v>
      </c>
      <c r="B144" s="303" t="s">
        <v>6</v>
      </c>
      <c r="C144" s="303"/>
      <c r="D144" s="303"/>
      <c r="E144" s="303"/>
      <c r="F144" s="303"/>
      <c r="G144" s="303"/>
      <c r="H144" s="303"/>
      <c r="I144" s="303"/>
      <c r="J144" s="303"/>
      <c r="K144" s="303"/>
      <c r="L144" s="303"/>
      <c r="M144" s="303"/>
      <c r="N144" s="303"/>
      <c r="O144" s="303"/>
      <c r="P144" s="311"/>
      <c r="Q144" s="311"/>
    </row>
    <row r="145" spans="1:17" ht="60" customHeight="1">
      <c r="A145" s="185" t="s">
        <v>640</v>
      </c>
      <c r="B145" s="303" t="s">
        <v>7</v>
      </c>
      <c r="C145" s="303"/>
      <c r="D145" s="303"/>
      <c r="E145" s="303"/>
      <c r="F145" s="303"/>
      <c r="G145" s="303"/>
      <c r="H145" s="303"/>
      <c r="I145" s="303"/>
      <c r="J145" s="303"/>
      <c r="K145" s="303"/>
      <c r="L145" s="303"/>
      <c r="M145" s="303"/>
      <c r="N145" s="303"/>
      <c r="O145" s="303"/>
      <c r="P145" s="311"/>
      <c r="Q145" s="311"/>
    </row>
    <row r="146" spans="1:17" ht="45" customHeight="1">
      <c r="A146" s="279" t="s">
        <v>641</v>
      </c>
      <c r="B146" s="303" t="s">
        <v>642</v>
      </c>
      <c r="C146" s="303"/>
      <c r="D146" s="303"/>
      <c r="E146" s="303"/>
      <c r="F146" s="303"/>
      <c r="G146" s="303"/>
      <c r="H146" s="303"/>
      <c r="I146" s="303"/>
      <c r="J146" s="303"/>
      <c r="K146" s="303"/>
      <c r="L146" s="303"/>
      <c r="M146" s="303"/>
      <c r="N146" s="303"/>
      <c r="O146" s="303"/>
      <c r="P146" s="311"/>
      <c r="Q146" s="311"/>
    </row>
    <row r="147" spans="1:17" s="260" customFormat="1" ht="45" customHeight="1">
      <c r="A147" s="281"/>
      <c r="B147" s="557" t="s">
        <v>779</v>
      </c>
      <c r="C147" s="557"/>
      <c r="D147" s="557"/>
      <c r="E147" s="557"/>
      <c r="F147" s="557"/>
      <c r="G147" s="557"/>
      <c r="H147" s="557"/>
      <c r="I147" s="557"/>
      <c r="J147" s="557"/>
      <c r="K147" s="557"/>
      <c r="L147" s="557"/>
      <c r="M147" s="557"/>
      <c r="N147" s="557"/>
      <c r="O147" s="557"/>
      <c r="P147" s="448"/>
      <c r="Q147" s="449"/>
    </row>
    <row r="148" spans="1:17" ht="30" customHeight="1">
      <c r="A148" s="185" t="s">
        <v>643</v>
      </c>
      <c r="B148" s="288" t="s">
        <v>220</v>
      </c>
      <c r="C148" s="289"/>
      <c r="D148" s="289"/>
      <c r="E148" s="289"/>
      <c r="F148" s="289"/>
      <c r="G148" s="289"/>
      <c r="H148" s="289"/>
      <c r="I148" s="289"/>
      <c r="J148" s="289"/>
      <c r="K148" s="289"/>
      <c r="L148" s="289"/>
      <c r="M148" s="289"/>
      <c r="N148" s="289"/>
      <c r="O148" s="290"/>
      <c r="P148" s="448"/>
      <c r="Q148" s="449"/>
    </row>
    <row r="149" spans="1:17" ht="75" customHeight="1">
      <c r="A149" s="185" t="s">
        <v>644</v>
      </c>
      <c r="B149" s="310" t="s">
        <v>645</v>
      </c>
      <c r="C149" s="310"/>
      <c r="D149" s="310"/>
      <c r="E149" s="310"/>
      <c r="F149" s="310"/>
      <c r="G149" s="310"/>
      <c r="H149" s="310"/>
      <c r="I149" s="310"/>
      <c r="J149" s="310"/>
      <c r="K149" s="310"/>
      <c r="L149" s="310"/>
      <c r="M149" s="310"/>
      <c r="N149" s="310"/>
      <c r="O149" s="310"/>
      <c r="P149" s="311"/>
      <c r="Q149" s="311"/>
    </row>
    <row r="150" spans="1:17" ht="60" customHeight="1">
      <c r="A150" s="185" t="s">
        <v>646</v>
      </c>
      <c r="B150" s="310" t="s">
        <v>647</v>
      </c>
      <c r="C150" s="310"/>
      <c r="D150" s="310"/>
      <c r="E150" s="310"/>
      <c r="F150" s="310"/>
      <c r="G150" s="310"/>
      <c r="H150" s="310"/>
      <c r="I150" s="310"/>
      <c r="J150" s="310"/>
      <c r="K150" s="310"/>
      <c r="L150" s="310"/>
      <c r="M150" s="310"/>
      <c r="N150" s="310"/>
      <c r="O150" s="310"/>
      <c r="P150" s="311"/>
      <c r="Q150" s="311"/>
    </row>
    <row r="151" spans="1:17" ht="111" customHeight="1">
      <c r="A151" s="185" t="s">
        <v>648</v>
      </c>
      <c r="B151" s="310" t="s">
        <v>649</v>
      </c>
      <c r="C151" s="310"/>
      <c r="D151" s="310"/>
      <c r="E151" s="310"/>
      <c r="F151" s="310"/>
      <c r="G151" s="310"/>
      <c r="H151" s="310"/>
      <c r="I151" s="310"/>
      <c r="J151" s="310"/>
      <c r="K151" s="310"/>
      <c r="L151" s="310"/>
      <c r="M151" s="310"/>
      <c r="N151" s="310"/>
      <c r="O151" s="310"/>
      <c r="P151" s="311"/>
      <c r="Q151" s="311"/>
    </row>
    <row r="152" spans="1:17" ht="96" customHeight="1">
      <c r="A152" s="185" t="s">
        <v>650</v>
      </c>
      <c r="B152" s="310" t="s">
        <v>651</v>
      </c>
      <c r="C152" s="310"/>
      <c r="D152" s="310"/>
      <c r="E152" s="310"/>
      <c r="F152" s="310"/>
      <c r="G152" s="310"/>
      <c r="H152" s="310"/>
      <c r="I152" s="310"/>
      <c r="J152" s="310"/>
      <c r="K152" s="310"/>
      <c r="L152" s="310"/>
      <c r="M152" s="310"/>
      <c r="N152" s="310"/>
      <c r="O152" s="310"/>
      <c r="P152" s="311"/>
      <c r="Q152" s="311"/>
    </row>
    <row r="153" spans="1:17" ht="45" customHeight="1">
      <c r="A153" s="185" t="s">
        <v>652</v>
      </c>
      <c r="B153" s="310" t="s">
        <v>653</v>
      </c>
      <c r="C153" s="310"/>
      <c r="D153" s="310"/>
      <c r="E153" s="310"/>
      <c r="F153" s="310"/>
      <c r="G153" s="310"/>
      <c r="H153" s="310"/>
      <c r="I153" s="310"/>
      <c r="J153" s="310"/>
      <c r="K153" s="310"/>
      <c r="L153" s="310"/>
      <c r="M153" s="310"/>
      <c r="N153" s="310"/>
      <c r="O153" s="310"/>
      <c r="P153" s="311"/>
      <c r="Q153" s="311"/>
    </row>
    <row r="154" spans="1:17" ht="45" customHeight="1">
      <c r="A154" s="185" t="s">
        <v>654</v>
      </c>
      <c r="B154" s="310" t="s">
        <v>655</v>
      </c>
      <c r="C154" s="310"/>
      <c r="D154" s="310"/>
      <c r="E154" s="310"/>
      <c r="F154" s="310"/>
      <c r="G154" s="310"/>
      <c r="H154" s="310"/>
      <c r="I154" s="310"/>
      <c r="J154" s="310"/>
      <c r="K154" s="310"/>
      <c r="L154" s="310"/>
      <c r="M154" s="310"/>
      <c r="N154" s="310"/>
      <c r="O154" s="310"/>
      <c r="P154" s="311"/>
      <c r="Q154" s="311"/>
    </row>
    <row r="155" spans="1:17" ht="60" customHeight="1">
      <c r="A155" s="185" t="s">
        <v>656</v>
      </c>
      <c r="B155" s="310" t="s">
        <v>657</v>
      </c>
      <c r="C155" s="310"/>
      <c r="D155" s="310"/>
      <c r="E155" s="310"/>
      <c r="F155" s="310"/>
      <c r="G155" s="310"/>
      <c r="H155" s="310"/>
      <c r="I155" s="310"/>
      <c r="J155" s="310"/>
      <c r="K155" s="310"/>
      <c r="L155" s="310"/>
      <c r="M155" s="310"/>
      <c r="N155" s="310"/>
      <c r="O155" s="310"/>
      <c r="P155" s="311"/>
      <c r="Q155" s="311"/>
    </row>
    <row r="156" spans="1:17" ht="45" customHeight="1">
      <c r="A156" s="185" t="s">
        <v>658</v>
      </c>
      <c r="B156" s="310" t="s">
        <v>659</v>
      </c>
      <c r="C156" s="310"/>
      <c r="D156" s="310"/>
      <c r="E156" s="310"/>
      <c r="F156" s="310"/>
      <c r="G156" s="310"/>
      <c r="H156" s="310"/>
      <c r="I156" s="310"/>
      <c r="J156" s="310"/>
      <c r="K156" s="310"/>
      <c r="L156" s="310"/>
      <c r="M156" s="310"/>
      <c r="N156" s="310"/>
      <c r="O156" s="310"/>
      <c r="P156" s="311"/>
      <c r="Q156" s="311"/>
    </row>
    <row r="157" spans="1:17" ht="22.5" customHeight="1">
      <c r="A157" s="185" t="s">
        <v>660</v>
      </c>
      <c r="B157" s="303" t="s">
        <v>138</v>
      </c>
      <c r="C157" s="303"/>
      <c r="D157" s="303"/>
      <c r="E157" s="303"/>
      <c r="F157" s="303"/>
      <c r="G157" s="303"/>
      <c r="H157" s="303"/>
      <c r="I157" s="303"/>
      <c r="J157" s="303"/>
      <c r="K157" s="303"/>
      <c r="L157" s="303"/>
      <c r="M157" s="303"/>
      <c r="N157" s="303"/>
      <c r="O157" s="303"/>
      <c r="P157" s="311"/>
      <c r="Q157" s="311"/>
    </row>
    <row r="158" spans="1:17" ht="22.5" customHeight="1">
      <c r="A158" s="327" t="s">
        <v>661</v>
      </c>
      <c r="B158" s="446" t="s">
        <v>19</v>
      </c>
      <c r="C158" s="446"/>
      <c r="D158" s="446"/>
      <c r="E158" s="446"/>
      <c r="F158" s="446"/>
      <c r="G158" s="446"/>
      <c r="H158" s="446"/>
      <c r="I158" s="446"/>
      <c r="J158" s="446"/>
      <c r="K158" s="446"/>
      <c r="L158" s="446"/>
      <c r="M158" s="446"/>
      <c r="N158" s="446"/>
      <c r="O158" s="394"/>
      <c r="P158" s="311"/>
      <c r="Q158" s="311"/>
    </row>
    <row r="159" spans="1:17" s="223" customFormat="1" ht="15" customHeight="1">
      <c r="A159" s="327"/>
      <c r="B159" s="450" t="s">
        <v>741</v>
      </c>
      <c r="C159" s="451"/>
      <c r="D159" s="451"/>
      <c r="E159" s="451"/>
      <c r="F159" s="451"/>
      <c r="G159" s="451"/>
      <c r="H159" s="451"/>
      <c r="I159" s="451"/>
      <c r="J159" s="451"/>
      <c r="K159" s="451"/>
      <c r="L159" s="451"/>
      <c r="M159" s="451"/>
      <c r="N159" s="451"/>
      <c r="O159" s="452"/>
      <c r="P159" s="327"/>
      <c r="Q159" s="327"/>
    </row>
    <row r="160" spans="1:17" s="223" customFormat="1" ht="15" customHeight="1">
      <c r="A160" s="327"/>
      <c r="B160" s="450" t="s">
        <v>52</v>
      </c>
      <c r="C160" s="451"/>
      <c r="D160" s="451"/>
      <c r="E160" s="451"/>
      <c r="F160" s="451"/>
      <c r="G160" s="451"/>
      <c r="H160" s="451"/>
      <c r="I160" s="451"/>
      <c r="J160" s="451"/>
      <c r="K160" s="451"/>
      <c r="L160" s="451"/>
      <c r="M160" s="451"/>
      <c r="N160" s="451"/>
      <c r="O160" s="452"/>
      <c r="P160" s="327"/>
      <c r="Q160" s="327"/>
    </row>
    <row r="161" spans="1:17" s="223" customFormat="1" ht="15" customHeight="1">
      <c r="A161" s="327"/>
      <c r="B161" s="450" t="s">
        <v>53</v>
      </c>
      <c r="C161" s="451"/>
      <c r="D161" s="451"/>
      <c r="E161" s="451"/>
      <c r="F161" s="451"/>
      <c r="G161" s="451"/>
      <c r="H161" s="451"/>
      <c r="I161" s="451"/>
      <c r="J161" s="451"/>
      <c r="K161" s="451"/>
      <c r="L161" s="451"/>
      <c r="M161" s="451"/>
      <c r="N161" s="451"/>
      <c r="O161" s="452"/>
      <c r="P161" s="327"/>
      <c r="Q161" s="327"/>
    </row>
    <row r="162" spans="1:17" s="223" customFormat="1" ht="15" customHeight="1">
      <c r="A162" s="327"/>
      <c r="B162" s="450" t="s">
        <v>20</v>
      </c>
      <c r="C162" s="451"/>
      <c r="D162" s="451"/>
      <c r="E162" s="451"/>
      <c r="F162" s="451"/>
      <c r="G162" s="451"/>
      <c r="H162" s="451"/>
      <c r="I162" s="451"/>
      <c r="J162" s="451"/>
      <c r="K162" s="451"/>
      <c r="L162" s="451"/>
      <c r="M162" s="451"/>
      <c r="N162" s="451"/>
      <c r="O162" s="452"/>
      <c r="P162" s="327"/>
      <c r="Q162" s="327"/>
    </row>
    <row r="163" spans="1:17" s="223" customFormat="1" ht="15" customHeight="1">
      <c r="A163" s="327"/>
      <c r="B163" s="450" t="s">
        <v>139</v>
      </c>
      <c r="C163" s="451"/>
      <c r="D163" s="451"/>
      <c r="E163" s="451"/>
      <c r="F163" s="451"/>
      <c r="G163" s="451"/>
      <c r="H163" s="451"/>
      <c r="I163" s="451"/>
      <c r="J163" s="451"/>
      <c r="K163" s="451"/>
      <c r="L163" s="451"/>
      <c r="M163" s="451"/>
      <c r="N163" s="451"/>
      <c r="O163" s="452"/>
      <c r="P163" s="327"/>
      <c r="Q163" s="327"/>
    </row>
    <row r="164" spans="1:17" s="223" customFormat="1" ht="15" customHeight="1">
      <c r="A164" s="327"/>
      <c r="B164" s="300" t="s">
        <v>54</v>
      </c>
      <c r="C164" s="301"/>
      <c r="D164" s="301"/>
      <c r="E164" s="301"/>
      <c r="F164" s="301"/>
      <c r="G164" s="301"/>
      <c r="H164" s="301"/>
      <c r="I164" s="301"/>
      <c r="J164" s="301"/>
      <c r="K164" s="301"/>
      <c r="L164" s="301"/>
      <c r="M164" s="301"/>
      <c r="N164" s="301"/>
      <c r="O164" s="302"/>
      <c r="P164" s="327"/>
      <c r="Q164" s="327"/>
    </row>
    <row r="165" spans="1:17" ht="71.25" customHeight="1">
      <c r="A165" s="185" t="s">
        <v>662</v>
      </c>
      <c r="B165" s="272" t="s">
        <v>780</v>
      </c>
      <c r="C165" s="273"/>
      <c r="D165" s="273"/>
      <c r="E165" s="273"/>
      <c r="F165" s="273"/>
      <c r="G165" s="273"/>
      <c r="H165" s="273"/>
      <c r="I165" s="273"/>
      <c r="J165" s="273"/>
      <c r="K165" s="273"/>
      <c r="L165" s="273"/>
      <c r="M165" s="273"/>
      <c r="N165" s="273"/>
      <c r="O165" s="274"/>
      <c r="P165" s="311"/>
      <c r="Q165" s="311"/>
    </row>
    <row r="166" spans="1:17" ht="60" customHeight="1">
      <c r="A166" s="185" t="s">
        <v>663</v>
      </c>
      <c r="B166" s="310" t="s">
        <v>664</v>
      </c>
      <c r="C166" s="310"/>
      <c r="D166" s="310"/>
      <c r="E166" s="310"/>
      <c r="F166" s="310"/>
      <c r="G166" s="310"/>
      <c r="H166" s="310"/>
      <c r="I166" s="310"/>
      <c r="J166" s="310"/>
      <c r="K166" s="310"/>
      <c r="L166" s="310"/>
      <c r="M166" s="310"/>
      <c r="N166" s="310"/>
      <c r="O166" s="310"/>
      <c r="P166" s="311"/>
      <c r="Q166" s="311"/>
    </row>
    <row r="167" spans="1:17" ht="198" customHeight="1">
      <c r="A167" s="185" t="s">
        <v>665</v>
      </c>
      <c r="B167" s="447" t="s">
        <v>761</v>
      </c>
      <c r="C167" s="447"/>
      <c r="D167" s="447"/>
      <c r="E167" s="447"/>
      <c r="F167" s="447"/>
      <c r="G167" s="447"/>
      <c r="H167" s="447"/>
      <c r="I167" s="447"/>
      <c r="J167" s="447"/>
      <c r="K167" s="447"/>
      <c r="L167" s="447"/>
      <c r="M167" s="447"/>
      <c r="N167" s="447"/>
      <c r="O167" s="447"/>
      <c r="P167" s="311"/>
      <c r="Q167" s="311"/>
    </row>
    <row r="168" spans="1:17" ht="58.5" customHeight="1">
      <c r="A168" s="185" t="s">
        <v>666</v>
      </c>
      <c r="B168" s="319" t="s">
        <v>219</v>
      </c>
      <c r="C168" s="275"/>
      <c r="D168" s="275"/>
      <c r="E168" s="275"/>
      <c r="F168" s="275"/>
      <c r="G168" s="275"/>
      <c r="H168" s="275"/>
      <c r="I168" s="275"/>
      <c r="J168" s="275"/>
      <c r="K168" s="275"/>
      <c r="L168" s="275"/>
      <c r="M168" s="275"/>
      <c r="N168" s="275"/>
      <c r="O168" s="276"/>
      <c r="P168" s="448"/>
      <c r="Q168" s="449"/>
    </row>
    <row r="169" spans="1:17" ht="22.5" customHeight="1">
      <c r="A169" s="185" t="s">
        <v>667</v>
      </c>
      <c r="B169" s="303" t="s">
        <v>21</v>
      </c>
      <c r="C169" s="303"/>
      <c r="D169" s="303"/>
      <c r="E169" s="303"/>
      <c r="F169" s="303"/>
      <c r="G169" s="303"/>
      <c r="H169" s="303"/>
      <c r="I169" s="303"/>
      <c r="J169" s="303"/>
      <c r="K169" s="303"/>
      <c r="L169" s="303"/>
      <c r="M169" s="303"/>
      <c r="N169" s="303"/>
      <c r="O169" s="303"/>
      <c r="P169" s="311"/>
      <c r="Q169" s="311"/>
    </row>
    <row r="170" spans="1:17" ht="75" customHeight="1">
      <c r="A170" s="185" t="s">
        <v>668</v>
      </c>
      <c r="B170" s="303" t="s">
        <v>669</v>
      </c>
      <c r="C170" s="303"/>
      <c r="D170" s="303"/>
      <c r="E170" s="303"/>
      <c r="F170" s="303"/>
      <c r="G170" s="303"/>
      <c r="H170" s="303"/>
      <c r="I170" s="303"/>
      <c r="J170" s="303"/>
      <c r="K170" s="303"/>
      <c r="L170" s="303"/>
      <c r="M170" s="303"/>
      <c r="N170" s="303"/>
      <c r="O170" s="303"/>
      <c r="P170" s="311"/>
      <c r="Q170" s="311"/>
    </row>
    <row r="171" spans="1:17" ht="90" customHeight="1">
      <c r="A171" s="185" t="s">
        <v>670</v>
      </c>
      <c r="B171" s="310" t="s">
        <v>671</v>
      </c>
      <c r="C171" s="310"/>
      <c r="D171" s="310"/>
      <c r="E171" s="310"/>
      <c r="F171" s="310"/>
      <c r="G171" s="310"/>
      <c r="H171" s="310"/>
      <c r="I171" s="310"/>
      <c r="J171" s="310"/>
      <c r="K171" s="310"/>
      <c r="L171" s="310"/>
      <c r="M171" s="310"/>
      <c r="N171" s="310"/>
      <c r="O171" s="310"/>
      <c r="P171" s="311"/>
      <c r="Q171" s="311"/>
    </row>
    <row r="172" spans="1:17" ht="75" customHeight="1">
      <c r="A172" s="185" t="s">
        <v>672</v>
      </c>
      <c r="B172" s="319" t="s">
        <v>673</v>
      </c>
      <c r="C172" s="275"/>
      <c r="D172" s="275"/>
      <c r="E172" s="275"/>
      <c r="F172" s="275"/>
      <c r="G172" s="275"/>
      <c r="H172" s="275"/>
      <c r="I172" s="275"/>
      <c r="J172" s="275"/>
      <c r="K172" s="275"/>
      <c r="L172" s="275"/>
      <c r="M172" s="275"/>
      <c r="N172" s="275"/>
      <c r="O172" s="276"/>
      <c r="P172" s="448"/>
      <c r="Q172" s="449"/>
    </row>
    <row r="173" spans="1:17" ht="60" customHeight="1">
      <c r="A173" s="185" t="s">
        <v>674</v>
      </c>
      <c r="B173" s="499" t="s">
        <v>675</v>
      </c>
      <c r="C173" s="499"/>
      <c r="D173" s="499"/>
      <c r="E173" s="499"/>
      <c r="F173" s="499"/>
      <c r="G173" s="499"/>
      <c r="H173" s="499"/>
      <c r="I173" s="499"/>
      <c r="J173" s="499"/>
      <c r="K173" s="499"/>
      <c r="L173" s="499"/>
      <c r="M173" s="499"/>
      <c r="N173" s="499"/>
      <c r="O173" s="499"/>
      <c r="P173" s="311"/>
      <c r="Q173" s="311"/>
    </row>
    <row r="174" spans="1:17" ht="141" customHeight="1">
      <c r="A174" s="185" t="s">
        <v>676</v>
      </c>
      <c r="B174" s="272" t="s">
        <v>781</v>
      </c>
      <c r="C174" s="273"/>
      <c r="D174" s="273"/>
      <c r="E174" s="273"/>
      <c r="F174" s="273"/>
      <c r="G174" s="273"/>
      <c r="H174" s="273"/>
      <c r="I174" s="273"/>
      <c r="J174" s="273"/>
      <c r="K174" s="273"/>
      <c r="L174" s="273"/>
      <c r="M174" s="273"/>
      <c r="N174" s="273"/>
      <c r="O174" s="274"/>
      <c r="P174" s="448"/>
      <c r="Q174" s="449"/>
    </row>
    <row r="175" spans="1:17" ht="60" customHeight="1">
      <c r="A175" s="279" t="s">
        <v>677</v>
      </c>
      <c r="B175" s="459" t="s">
        <v>678</v>
      </c>
      <c r="C175" s="459"/>
      <c r="D175" s="459"/>
      <c r="E175" s="459"/>
      <c r="F175" s="459"/>
      <c r="G175" s="459"/>
      <c r="H175" s="459"/>
      <c r="I175" s="459"/>
      <c r="J175" s="459"/>
      <c r="K175" s="459"/>
      <c r="L175" s="459"/>
      <c r="M175" s="459"/>
      <c r="N175" s="459"/>
      <c r="O175" s="459"/>
      <c r="P175" s="460"/>
      <c r="Q175" s="461"/>
    </row>
    <row r="176" spans="1:17" ht="54" customHeight="1">
      <c r="A176" s="281"/>
      <c r="B176" s="457" t="s">
        <v>208</v>
      </c>
      <c r="C176" s="408"/>
      <c r="D176" s="408"/>
      <c r="E176" s="408"/>
      <c r="F176" s="408"/>
      <c r="G176" s="408"/>
      <c r="H176" s="408"/>
      <c r="I176" s="408"/>
      <c r="J176" s="408"/>
      <c r="K176" s="408"/>
      <c r="L176" s="408"/>
      <c r="M176" s="408"/>
      <c r="N176" s="408"/>
      <c r="O176" s="409"/>
      <c r="P176" s="462"/>
      <c r="Q176" s="463"/>
    </row>
    <row r="177" spans="1:17" ht="61.5" customHeight="1">
      <c r="A177" s="185" t="s">
        <v>679</v>
      </c>
      <c r="B177" s="319" t="s">
        <v>306</v>
      </c>
      <c r="C177" s="555"/>
      <c r="D177" s="555"/>
      <c r="E177" s="555"/>
      <c r="F177" s="555"/>
      <c r="G177" s="555"/>
      <c r="H177" s="555"/>
      <c r="I177" s="555"/>
      <c r="J177" s="555"/>
      <c r="K177" s="555"/>
      <c r="L177" s="555"/>
      <c r="M177" s="555"/>
      <c r="N177" s="555"/>
      <c r="O177" s="556"/>
      <c r="P177" s="448"/>
      <c r="Q177" s="449"/>
    </row>
    <row r="178" spans="1:17" ht="37.5" customHeight="1">
      <c r="A178" s="185" t="s">
        <v>680</v>
      </c>
      <c r="B178" s="319" t="s">
        <v>221</v>
      </c>
      <c r="C178" s="275"/>
      <c r="D178" s="275"/>
      <c r="E178" s="275"/>
      <c r="F178" s="275"/>
      <c r="G178" s="275"/>
      <c r="H178" s="275"/>
      <c r="I178" s="275"/>
      <c r="J178" s="275"/>
      <c r="K178" s="275"/>
      <c r="L178" s="275"/>
      <c r="M178" s="275"/>
      <c r="N178" s="275"/>
      <c r="O178" s="276"/>
      <c r="P178" s="448"/>
      <c r="Q178" s="449"/>
    </row>
    <row r="179" spans="1:17" ht="84" customHeight="1">
      <c r="A179" s="185" t="s">
        <v>681</v>
      </c>
      <c r="B179" s="310" t="s">
        <v>682</v>
      </c>
      <c r="C179" s="310"/>
      <c r="D179" s="310"/>
      <c r="E179" s="310"/>
      <c r="F179" s="310"/>
      <c r="G179" s="310"/>
      <c r="H179" s="310"/>
      <c r="I179" s="310"/>
      <c r="J179" s="310"/>
      <c r="K179" s="310"/>
      <c r="L179" s="310"/>
      <c r="M179" s="310"/>
      <c r="N179" s="310"/>
      <c r="O179" s="310"/>
      <c r="P179" s="311"/>
      <c r="Q179" s="311"/>
    </row>
    <row r="180" spans="1:17" ht="90" customHeight="1">
      <c r="A180" s="185" t="s">
        <v>683</v>
      </c>
      <c r="B180" s="310" t="s">
        <v>684</v>
      </c>
      <c r="C180" s="310"/>
      <c r="D180" s="310"/>
      <c r="E180" s="310"/>
      <c r="F180" s="310"/>
      <c r="G180" s="310"/>
      <c r="H180" s="310"/>
      <c r="I180" s="310"/>
      <c r="J180" s="310"/>
      <c r="K180" s="310"/>
      <c r="L180" s="310"/>
      <c r="M180" s="310"/>
      <c r="N180" s="310"/>
      <c r="O180" s="310"/>
      <c r="P180" s="311"/>
      <c r="Q180" s="311"/>
    </row>
    <row r="181" spans="1:17" ht="78.75" customHeight="1">
      <c r="A181" s="185" t="s">
        <v>685</v>
      </c>
      <c r="B181" s="310" t="s">
        <v>782</v>
      </c>
      <c r="C181" s="310"/>
      <c r="D181" s="310"/>
      <c r="E181" s="310"/>
      <c r="F181" s="310"/>
      <c r="G181" s="310"/>
      <c r="H181" s="310"/>
      <c r="I181" s="310"/>
      <c r="J181" s="310"/>
      <c r="K181" s="310"/>
      <c r="L181" s="310"/>
      <c r="M181" s="310"/>
      <c r="N181" s="310"/>
      <c r="O181" s="310"/>
      <c r="P181" s="311"/>
      <c r="Q181" s="311"/>
    </row>
    <row r="182" spans="1:17" ht="84.75" customHeight="1">
      <c r="A182" s="185" t="s">
        <v>686</v>
      </c>
      <c r="B182" s="303" t="s">
        <v>784</v>
      </c>
      <c r="C182" s="303"/>
      <c r="D182" s="303"/>
      <c r="E182" s="303"/>
      <c r="F182" s="303"/>
      <c r="G182" s="303"/>
      <c r="H182" s="303"/>
      <c r="I182" s="303"/>
      <c r="J182" s="303"/>
      <c r="K182" s="303"/>
      <c r="L182" s="303"/>
      <c r="M182" s="303"/>
      <c r="N182" s="303"/>
      <c r="O182" s="303"/>
      <c r="P182" s="311"/>
      <c r="Q182" s="311"/>
    </row>
    <row r="183" spans="1:17" ht="75" customHeight="1">
      <c r="A183" s="327" t="s">
        <v>687</v>
      </c>
      <c r="B183" s="326" t="s">
        <v>783</v>
      </c>
      <c r="C183" s="326"/>
      <c r="D183" s="326"/>
      <c r="E183" s="326"/>
      <c r="F183" s="326"/>
      <c r="G183" s="326"/>
      <c r="H183" s="326"/>
      <c r="I183" s="326"/>
      <c r="J183" s="326"/>
      <c r="K183" s="326"/>
      <c r="L183" s="326"/>
      <c r="M183" s="326"/>
      <c r="N183" s="326"/>
      <c r="O183" s="453"/>
      <c r="P183" s="311"/>
      <c r="Q183" s="311"/>
    </row>
    <row r="184" spans="1:17" s="223" customFormat="1" ht="42.75" customHeight="1">
      <c r="A184" s="327"/>
      <c r="B184" s="454" t="s">
        <v>742</v>
      </c>
      <c r="C184" s="455"/>
      <c r="D184" s="455"/>
      <c r="E184" s="455"/>
      <c r="F184" s="455"/>
      <c r="G184" s="455"/>
      <c r="H184" s="455"/>
      <c r="I184" s="455"/>
      <c r="J184" s="455"/>
      <c r="K184" s="455"/>
      <c r="L184" s="455"/>
      <c r="M184" s="455"/>
      <c r="N184" s="455"/>
      <c r="O184" s="456"/>
      <c r="P184" s="327"/>
      <c r="Q184" s="327"/>
    </row>
    <row r="185" spans="1:17" s="223" customFormat="1" ht="30" customHeight="1">
      <c r="A185" s="327"/>
      <c r="B185" s="454" t="s">
        <v>743</v>
      </c>
      <c r="C185" s="455"/>
      <c r="D185" s="455"/>
      <c r="E185" s="455"/>
      <c r="F185" s="455"/>
      <c r="G185" s="455"/>
      <c r="H185" s="455"/>
      <c r="I185" s="455"/>
      <c r="J185" s="455"/>
      <c r="K185" s="455"/>
      <c r="L185" s="455"/>
      <c r="M185" s="455"/>
      <c r="N185" s="455"/>
      <c r="O185" s="456"/>
      <c r="P185" s="327"/>
      <c r="Q185" s="327"/>
    </row>
    <row r="186" spans="1:17" s="223" customFormat="1" ht="45" customHeight="1">
      <c r="A186" s="327"/>
      <c r="B186" s="454" t="s">
        <v>172</v>
      </c>
      <c r="C186" s="455"/>
      <c r="D186" s="455"/>
      <c r="E186" s="455"/>
      <c r="F186" s="455"/>
      <c r="G186" s="455"/>
      <c r="H186" s="455"/>
      <c r="I186" s="455"/>
      <c r="J186" s="455"/>
      <c r="K186" s="455"/>
      <c r="L186" s="455"/>
      <c r="M186" s="455"/>
      <c r="N186" s="455"/>
      <c r="O186" s="456"/>
      <c r="P186" s="327"/>
      <c r="Q186" s="327"/>
    </row>
    <row r="187" spans="1:17" ht="42.75" customHeight="1">
      <c r="A187" s="327"/>
      <c r="B187" s="454" t="s">
        <v>140</v>
      </c>
      <c r="C187" s="455"/>
      <c r="D187" s="455"/>
      <c r="E187" s="455"/>
      <c r="F187" s="455"/>
      <c r="G187" s="455"/>
      <c r="H187" s="455"/>
      <c r="I187" s="455"/>
      <c r="J187" s="455"/>
      <c r="K187" s="455"/>
      <c r="L187" s="455"/>
      <c r="M187" s="455"/>
      <c r="N187" s="455"/>
      <c r="O187" s="455"/>
      <c r="P187" s="327"/>
      <c r="Q187" s="327"/>
    </row>
    <row r="188" spans="1:17" ht="40.5" customHeight="1">
      <c r="A188" s="327"/>
      <c r="B188" s="457" t="s">
        <v>22</v>
      </c>
      <c r="C188" s="458"/>
      <c r="D188" s="458"/>
      <c r="E188" s="458"/>
      <c r="F188" s="458"/>
      <c r="G188" s="458"/>
      <c r="H188" s="458"/>
      <c r="I188" s="458"/>
      <c r="J188" s="458"/>
      <c r="K188" s="458"/>
      <c r="L188" s="458"/>
      <c r="M188" s="458"/>
      <c r="N188" s="458"/>
      <c r="O188" s="458"/>
      <c r="P188" s="327"/>
      <c r="Q188" s="327"/>
    </row>
    <row r="189" spans="1:17" ht="60" customHeight="1">
      <c r="A189" s="185" t="s">
        <v>688</v>
      </c>
      <c r="B189" s="310" t="s">
        <v>689</v>
      </c>
      <c r="C189" s="310"/>
      <c r="D189" s="310"/>
      <c r="E189" s="310"/>
      <c r="F189" s="310"/>
      <c r="G189" s="310"/>
      <c r="H189" s="310"/>
      <c r="I189" s="310"/>
      <c r="J189" s="310"/>
      <c r="K189" s="310"/>
      <c r="L189" s="310"/>
      <c r="M189" s="310"/>
      <c r="N189" s="310"/>
      <c r="O189" s="310"/>
      <c r="P189" s="311"/>
      <c r="Q189" s="311"/>
    </row>
    <row r="190" spans="1:17" ht="60" customHeight="1">
      <c r="A190" s="185" t="s">
        <v>690</v>
      </c>
      <c r="B190" s="310" t="s">
        <v>691</v>
      </c>
      <c r="C190" s="310"/>
      <c r="D190" s="310"/>
      <c r="E190" s="310"/>
      <c r="F190" s="310"/>
      <c r="G190" s="310"/>
      <c r="H190" s="310"/>
      <c r="I190" s="310"/>
      <c r="J190" s="310"/>
      <c r="K190" s="310"/>
      <c r="L190" s="310"/>
      <c r="M190" s="310"/>
      <c r="N190" s="310"/>
      <c r="O190" s="310"/>
      <c r="P190" s="311"/>
      <c r="Q190" s="311"/>
    </row>
    <row r="191" spans="1:17" ht="60" customHeight="1">
      <c r="A191" s="185" t="s">
        <v>692</v>
      </c>
      <c r="B191" s="310" t="s">
        <v>693</v>
      </c>
      <c r="C191" s="310"/>
      <c r="D191" s="310"/>
      <c r="E191" s="310"/>
      <c r="F191" s="310"/>
      <c r="G191" s="310"/>
      <c r="H191" s="310"/>
      <c r="I191" s="310"/>
      <c r="J191" s="310"/>
      <c r="K191" s="310"/>
      <c r="L191" s="310"/>
      <c r="M191" s="310"/>
      <c r="N191" s="310"/>
      <c r="O191" s="310"/>
      <c r="P191" s="311"/>
      <c r="Q191" s="311"/>
    </row>
    <row r="193" spans="1:17" ht="18" customHeight="1">
      <c r="A193" s="180" t="s">
        <v>55</v>
      </c>
    </row>
    <row r="194" spans="1:17" ht="45" customHeight="1">
      <c r="A194" s="185" t="s">
        <v>126</v>
      </c>
      <c r="B194" s="310" t="s">
        <v>141</v>
      </c>
      <c r="C194" s="310"/>
      <c r="D194" s="310"/>
      <c r="E194" s="310"/>
      <c r="F194" s="310"/>
      <c r="G194" s="310"/>
      <c r="H194" s="310"/>
      <c r="I194" s="310"/>
      <c r="J194" s="310"/>
      <c r="K194" s="310"/>
      <c r="L194" s="310"/>
      <c r="M194" s="310"/>
      <c r="N194" s="310"/>
      <c r="O194" s="310"/>
      <c r="P194" s="311"/>
      <c r="Q194" s="311"/>
    </row>
    <row r="195" spans="1:17" ht="42" customHeight="1">
      <c r="A195" s="185" t="s">
        <v>128</v>
      </c>
      <c r="B195" s="310" t="s">
        <v>142</v>
      </c>
      <c r="C195" s="310"/>
      <c r="D195" s="310"/>
      <c r="E195" s="310"/>
      <c r="F195" s="310"/>
      <c r="G195" s="310"/>
      <c r="H195" s="310"/>
      <c r="I195" s="310"/>
      <c r="J195" s="310"/>
      <c r="K195" s="310"/>
      <c r="L195" s="310"/>
      <c r="M195" s="310"/>
      <c r="N195" s="310"/>
      <c r="O195" s="310"/>
      <c r="P195" s="311"/>
      <c r="Q195" s="311"/>
    </row>
    <row r="197" spans="1:17" ht="18" customHeight="1">
      <c r="A197" s="180" t="s">
        <v>56</v>
      </c>
    </row>
    <row r="198" spans="1:17" ht="45" customHeight="1">
      <c r="A198" s="185" t="s">
        <v>126</v>
      </c>
      <c r="B198" s="303" t="s">
        <v>143</v>
      </c>
      <c r="C198" s="303"/>
      <c r="D198" s="303"/>
      <c r="E198" s="303"/>
      <c r="F198" s="303"/>
      <c r="G198" s="303"/>
      <c r="H198" s="303"/>
      <c r="I198" s="303"/>
      <c r="J198" s="303"/>
      <c r="K198" s="303"/>
      <c r="L198" s="303"/>
      <c r="M198" s="303"/>
      <c r="N198" s="303"/>
      <c r="O198" s="303"/>
      <c r="P198" s="311"/>
      <c r="Q198" s="311"/>
    </row>
    <row r="200" spans="1:17" ht="18" customHeight="1">
      <c r="A200" s="180" t="s">
        <v>57</v>
      </c>
    </row>
    <row r="201" spans="1:17" ht="30" customHeight="1">
      <c r="A201" s="327" t="s">
        <v>80</v>
      </c>
      <c r="B201" s="326" t="s">
        <v>144</v>
      </c>
      <c r="C201" s="326"/>
      <c r="D201" s="326"/>
      <c r="E201" s="326"/>
      <c r="F201" s="326"/>
      <c r="G201" s="326"/>
      <c r="H201" s="326"/>
      <c r="I201" s="326"/>
      <c r="J201" s="326"/>
      <c r="K201" s="326"/>
      <c r="L201" s="326"/>
      <c r="M201" s="326"/>
      <c r="N201" s="326"/>
      <c r="O201" s="326"/>
      <c r="P201" s="311"/>
      <c r="Q201" s="311"/>
    </row>
    <row r="202" spans="1:17" ht="30" customHeight="1">
      <c r="A202" s="327"/>
      <c r="B202" s="464" t="s">
        <v>145</v>
      </c>
      <c r="C202" s="465"/>
      <c r="D202" s="465"/>
      <c r="E202" s="465"/>
      <c r="F202" s="465"/>
      <c r="G202" s="465"/>
      <c r="H202" s="465"/>
      <c r="I202" s="465"/>
      <c r="J202" s="465"/>
      <c r="K202" s="465"/>
      <c r="L202" s="465"/>
      <c r="M202" s="465"/>
      <c r="N202" s="465"/>
      <c r="O202" s="465"/>
      <c r="P202" s="311"/>
      <c r="Q202" s="311"/>
    </row>
    <row r="203" spans="1:17" ht="15" customHeight="1">
      <c r="A203" s="327"/>
      <c r="B203" s="466" t="s">
        <v>146</v>
      </c>
      <c r="C203" s="467"/>
      <c r="D203" s="467"/>
      <c r="E203" s="467"/>
      <c r="F203" s="467"/>
      <c r="G203" s="467"/>
      <c r="H203" s="467"/>
      <c r="I203" s="467"/>
      <c r="J203" s="467"/>
      <c r="K203" s="467"/>
      <c r="L203" s="467"/>
      <c r="M203" s="467"/>
      <c r="N203" s="467"/>
      <c r="O203" s="467"/>
      <c r="P203" s="311"/>
      <c r="Q203" s="311"/>
    </row>
    <row r="205" spans="1:17" ht="18" customHeight="1">
      <c r="A205" s="180" t="s">
        <v>694</v>
      </c>
    </row>
    <row r="206" spans="1:17" ht="30" customHeight="1">
      <c r="A206" s="279" t="s">
        <v>126</v>
      </c>
      <c r="B206" s="312" t="s">
        <v>695</v>
      </c>
      <c r="C206" s="312"/>
      <c r="D206" s="312"/>
      <c r="E206" s="312"/>
      <c r="F206" s="312"/>
      <c r="G206" s="312"/>
      <c r="H206" s="312"/>
      <c r="I206" s="312"/>
      <c r="J206" s="312"/>
      <c r="K206" s="312"/>
      <c r="L206" s="312"/>
      <c r="M206" s="312"/>
      <c r="N206" s="312"/>
      <c r="O206" s="468"/>
      <c r="P206" s="469"/>
      <c r="Q206" s="470"/>
    </row>
    <row r="207" spans="1:17" s="223" customFormat="1" ht="15" customHeight="1">
      <c r="A207" s="280"/>
      <c r="B207" s="291" t="s">
        <v>58</v>
      </c>
      <c r="C207" s="292"/>
      <c r="D207" s="292"/>
      <c r="E207" s="292"/>
      <c r="F207" s="292"/>
      <c r="G207" s="292"/>
      <c r="H207" s="292"/>
      <c r="I207" s="292"/>
      <c r="J207" s="292"/>
      <c r="K207" s="292"/>
      <c r="L207" s="292"/>
      <c r="M207" s="292"/>
      <c r="N207" s="292"/>
      <c r="O207" s="293"/>
      <c r="P207" s="471"/>
      <c r="Q207" s="472"/>
    </row>
    <row r="208" spans="1:17" s="223" customFormat="1" ht="15" customHeight="1">
      <c r="A208" s="280"/>
      <c r="B208" s="291" t="s">
        <v>59</v>
      </c>
      <c r="C208" s="292"/>
      <c r="D208" s="292"/>
      <c r="E208" s="292"/>
      <c r="F208" s="292"/>
      <c r="G208" s="292"/>
      <c r="H208" s="292"/>
      <c r="I208" s="292"/>
      <c r="J208" s="292"/>
      <c r="K208" s="292"/>
      <c r="L208" s="292"/>
      <c r="M208" s="292"/>
      <c r="N208" s="292"/>
      <c r="O208" s="293"/>
      <c r="P208" s="471"/>
      <c r="Q208" s="472"/>
    </row>
    <row r="209" spans="1:17" s="223" customFormat="1" ht="15" customHeight="1">
      <c r="A209" s="280"/>
      <c r="B209" s="291" t="s">
        <v>60</v>
      </c>
      <c r="C209" s="292"/>
      <c r="D209" s="292"/>
      <c r="E209" s="292"/>
      <c r="F209" s="292"/>
      <c r="G209" s="292"/>
      <c r="H209" s="292"/>
      <c r="I209" s="292"/>
      <c r="J209" s="292"/>
      <c r="K209" s="292"/>
      <c r="L209" s="292"/>
      <c r="M209" s="292"/>
      <c r="N209" s="292"/>
      <c r="O209" s="293"/>
      <c r="P209" s="471"/>
      <c r="Q209" s="472"/>
    </row>
    <row r="210" spans="1:17" s="223" customFormat="1" ht="27" customHeight="1">
      <c r="A210" s="280"/>
      <c r="B210" s="475" t="s">
        <v>147</v>
      </c>
      <c r="C210" s="475"/>
      <c r="D210" s="475"/>
      <c r="E210" s="475"/>
      <c r="F210" s="475"/>
      <c r="G210" s="475"/>
      <c r="H210" s="475"/>
      <c r="I210" s="475"/>
      <c r="J210" s="475"/>
      <c r="K210" s="475"/>
      <c r="L210" s="475"/>
      <c r="M210" s="475"/>
      <c r="N210" s="475"/>
      <c r="O210" s="476"/>
      <c r="P210" s="471"/>
      <c r="Q210" s="472"/>
    </row>
    <row r="211" spans="1:17" s="223" customFormat="1" ht="15" customHeight="1">
      <c r="A211" s="280"/>
      <c r="B211" s="291" t="s">
        <v>347</v>
      </c>
      <c r="C211" s="292"/>
      <c r="D211" s="292"/>
      <c r="E211" s="292"/>
      <c r="F211" s="292"/>
      <c r="G211" s="292"/>
      <c r="H211" s="292"/>
      <c r="I211" s="292"/>
      <c r="J211" s="292"/>
      <c r="K211" s="292"/>
      <c r="L211" s="292"/>
      <c r="M211" s="292"/>
      <c r="N211" s="292"/>
      <c r="O211" s="293"/>
      <c r="P211" s="471"/>
      <c r="Q211" s="472"/>
    </row>
    <row r="212" spans="1:17" s="223" customFormat="1" ht="15" customHeight="1">
      <c r="A212" s="280"/>
      <c r="B212" s="291" t="s">
        <v>348</v>
      </c>
      <c r="C212" s="292"/>
      <c r="D212" s="292"/>
      <c r="E212" s="292"/>
      <c r="F212" s="292"/>
      <c r="G212" s="292"/>
      <c r="H212" s="292"/>
      <c r="I212" s="292"/>
      <c r="J212" s="292"/>
      <c r="K212" s="292"/>
      <c r="L212" s="292"/>
      <c r="M212" s="292"/>
      <c r="N212" s="292"/>
      <c r="O212" s="293"/>
      <c r="P212" s="471"/>
      <c r="Q212" s="472"/>
    </row>
    <row r="213" spans="1:17" s="223" customFormat="1" ht="15" customHeight="1">
      <c r="A213" s="280"/>
      <c r="B213" s="291" t="s">
        <v>349</v>
      </c>
      <c r="C213" s="292"/>
      <c r="D213" s="292"/>
      <c r="E213" s="292"/>
      <c r="F213" s="292"/>
      <c r="G213" s="292"/>
      <c r="H213" s="292"/>
      <c r="I213" s="292"/>
      <c r="J213" s="292"/>
      <c r="K213" s="292"/>
      <c r="L213" s="292"/>
      <c r="M213" s="292"/>
      <c r="N213" s="292"/>
      <c r="O213" s="293"/>
      <c r="P213" s="471"/>
      <c r="Q213" s="472"/>
    </row>
    <row r="214" spans="1:17" s="223" customFormat="1" ht="15" customHeight="1">
      <c r="A214" s="280"/>
      <c r="B214" s="291" t="s">
        <v>350</v>
      </c>
      <c r="C214" s="292"/>
      <c r="D214" s="292"/>
      <c r="E214" s="292"/>
      <c r="F214" s="292"/>
      <c r="G214" s="292"/>
      <c r="H214" s="292"/>
      <c r="I214" s="292"/>
      <c r="J214" s="292"/>
      <c r="K214" s="292"/>
      <c r="L214" s="292"/>
      <c r="M214" s="292"/>
      <c r="N214" s="292"/>
      <c r="O214" s="293"/>
      <c r="P214" s="471"/>
      <c r="Q214" s="472"/>
    </row>
    <row r="215" spans="1:17" s="223" customFormat="1" ht="15" customHeight="1">
      <c r="A215" s="280"/>
      <c r="B215" s="291" t="s">
        <v>351</v>
      </c>
      <c r="C215" s="292"/>
      <c r="D215" s="292"/>
      <c r="E215" s="292"/>
      <c r="F215" s="292"/>
      <c r="G215" s="292"/>
      <c r="H215" s="292"/>
      <c r="I215" s="292"/>
      <c r="J215" s="292"/>
      <c r="K215" s="292"/>
      <c r="L215" s="292"/>
      <c r="M215" s="292"/>
      <c r="N215" s="292"/>
      <c r="O215" s="293"/>
      <c r="P215" s="471"/>
      <c r="Q215" s="472"/>
    </row>
    <row r="216" spans="1:17" s="223" customFormat="1" ht="15" customHeight="1">
      <c r="A216" s="280"/>
      <c r="B216" s="291" t="s">
        <v>352</v>
      </c>
      <c r="C216" s="292"/>
      <c r="D216" s="292"/>
      <c r="E216" s="292"/>
      <c r="F216" s="292"/>
      <c r="G216" s="292"/>
      <c r="H216" s="292"/>
      <c r="I216" s="292"/>
      <c r="J216" s="292"/>
      <c r="K216" s="292"/>
      <c r="L216" s="292"/>
      <c r="M216" s="292"/>
      <c r="N216" s="292"/>
      <c r="O216" s="293"/>
      <c r="P216" s="471"/>
      <c r="Q216" s="472"/>
    </row>
    <row r="217" spans="1:17" s="223" customFormat="1" ht="15" customHeight="1">
      <c r="A217" s="281"/>
      <c r="B217" s="294" t="s">
        <v>353</v>
      </c>
      <c r="C217" s="295"/>
      <c r="D217" s="295"/>
      <c r="E217" s="295"/>
      <c r="F217" s="295"/>
      <c r="G217" s="295"/>
      <c r="H217" s="295"/>
      <c r="I217" s="295"/>
      <c r="J217" s="295"/>
      <c r="K217" s="295"/>
      <c r="L217" s="295"/>
      <c r="M217" s="295"/>
      <c r="N217" s="295"/>
      <c r="O217" s="296"/>
      <c r="P217" s="473"/>
      <c r="Q217" s="474"/>
    </row>
    <row r="219" spans="1:17" ht="18" customHeight="1">
      <c r="A219" s="180" t="s">
        <v>696</v>
      </c>
    </row>
    <row r="220" spans="1:17" ht="60" customHeight="1">
      <c r="A220" s="185" t="s">
        <v>126</v>
      </c>
      <c r="B220" s="303" t="s">
        <v>697</v>
      </c>
      <c r="C220" s="303"/>
      <c r="D220" s="303"/>
      <c r="E220" s="303"/>
      <c r="F220" s="303"/>
      <c r="G220" s="303"/>
      <c r="H220" s="303"/>
      <c r="I220" s="303"/>
      <c r="J220" s="303"/>
      <c r="K220" s="303"/>
      <c r="L220" s="303"/>
      <c r="M220" s="303"/>
      <c r="N220" s="303"/>
      <c r="O220" s="303"/>
      <c r="P220" s="311"/>
      <c r="Q220" s="311"/>
    </row>
    <row r="221" spans="1:17" ht="30" customHeight="1">
      <c r="A221" s="185" t="s">
        <v>128</v>
      </c>
      <c r="B221" s="303" t="s">
        <v>173</v>
      </c>
      <c r="C221" s="303"/>
      <c r="D221" s="303"/>
      <c r="E221" s="303"/>
      <c r="F221" s="303"/>
      <c r="G221" s="303"/>
      <c r="H221" s="303"/>
      <c r="I221" s="303"/>
      <c r="J221" s="303"/>
      <c r="K221" s="303"/>
      <c r="L221" s="303"/>
      <c r="M221" s="303"/>
      <c r="N221" s="303"/>
      <c r="O221" s="303"/>
      <c r="P221" s="311"/>
      <c r="Q221" s="311"/>
    </row>
    <row r="222" spans="1:17" ht="22.5" customHeight="1">
      <c r="A222" s="185" t="s">
        <v>148</v>
      </c>
      <c r="B222" s="303" t="s">
        <v>149</v>
      </c>
      <c r="C222" s="303"/>
      <c r="D222" s="303"/>
      <c r="E222" s="303"/>
      <c r="F222" s="303"/>
      <c r="G222" s="303"/>
      <c r="H222" s="303"/>
      <c r="I222" s="303"/>
      <c r="J222" s="303"/>
      <c r="K222" s="303"/>
      <c r="L222" s="303"/>
      <c r="M222" s="303"/>
      <c r="N222" s="303"/>
      <c r="O222" s="303"/>
      <c r="P222" s="311"/>
      <c r="Q222" s="311"/>
    </row>
    <row r="223" spans="1:17" ht="58.5" customHeight="1">
      <c r="A223" s="185" t="s">
        <v>369</v>
      </c>
      <c r="B223" s="307" t="s">
        <v>354</v>
      </c>
      <c r="C223" s="308"/>
      <c r="D223" s="308"/>
      <c r="E223" s="308"/>
      <c r="F223" s="308"/>
      <c r="G223" s="308"/>
      <c r="H223" s="308"/>
      <c r="I223" s="308"/>
      <c r="J223" s="308"/>
      <c r="K223" s="308"/>
      <c r="L223" s="308"/>
      <c r="M223" s="308"/>
      <c r="N223" s="308"/>
      <c r="O223" s="309"/>
      <c r="P223" s="448"/>
      <c r="Q223" s="449"/>
    </row>
    <row r="224" spans="1:17" ht="13.5" customHeight="1">
      <c r="A224" s="181"/>
      <c r="B224" s="224"/>
      <c r="C224" s="224"/>
      <c r="D224" s="224"/>
      <c r="E224" s="224"/>
      <c r="F224" s="224"/>
      <c r="G224" s="224"/>
      <c r="H224" s="224"/>
      <c r="I224" s="224"/>
      <c r="J224" s="224"/>
      <c r="K224" s="224"/>
      <c r="L224" s="224"/>
      <c r="M224" s="224"/>
      <c r="N224" s="224"/>
      <c r="O224" s="224"/>
      <c r="P224" s="225"/>
      <c r="Q224" s="225"/>
    </row>
    <row r="225" spans="1:17" ht="18" customHeight="1">
      <c r="A225" s="496" t="s">
        <v>395</v>
      </c>
      <c r="B225" s="496"/>
      <c r="C225" s="496"/>
      <c r="D225" s="496"/>
      <c r="E225" s="497"/>
      <c r="F225" s="224"/>
      <c r="G225" s="224"/>
      <c r="H225" s="224"/>
      <c r="I225" s="224"/>
      <c r="J225" s="224"/>
      <c r="K225" s="224"/>
      <c r="L225" s="224"/>
      <c r="M225" s="224"/>
      <c r="N225" s="224"/>
      <c r="O225" s="224"/>
      <c r="P225" s="225"/>
      <c r="Q225" s="225"/>
    </row>
    <row r="226" spans="1:17" ht="45" customHeight="1">
      <c r="A226" s="185" t="s">
        <v>361</v>
      </c>
      <c r="B226" s="307" t="s">
        <v>396</v>
      </c>
      <c r="C226" s="308"/>
      <c r="D226" s="308"/>
      <c r="E226" s="308"/>
      <c r="F226" s="308"/>
      <c r="G226" s="308"/>
      <c r="H226" s="308"/>
      <c r="I226" s="308"/>
      <c r="J226" s="308"/>
      <c r="K226" s="308"/>
      <c r="L226" s="308"/>
      <c r="M226" s="308"/>
      <c r="N226" s="308"/>
      <c r="O226" s="309"/>
      <c r="P226" s="448"/>
      <c r="Q226" s="449"/>
    </row>
    <row r="227" spans="1:17" ht="30.75" customHeight="1">
      <c r="A227" s="185" t="s">
        <v>362</v>
      </c>
      <c r="B227" s="307" t="s">
        <v>397</v>
      </c>
      <c r="C227" s="308"/>
      <c r="D227" s="308"/>
      <c r="E227" s="308"/>
      <c r="F227" s="308"/>
      <c r="G227" s="308"/>
      <c r="H227" s="308"/>
      <c r="I227" s="308"/>
      <c r="J227" s="308"/>
      <c r="K227" s="308"/>
      <c r="L227" s="308"/>
      <c r="M227" s="308"/>
      <c r="N227" s="308"/>
      <c r="O227" s="309"/>
      <c r="P227" s="448"/>
      <c r="Q227" s="449"/>
    </row>
    <row r="228" spans="1:17" ht="30" customHeight="1">
      <c r="A228" s="185" t="s">
        <v>218</v>
      </c>
      <c r="B228" s="288" t="s">
        <v>398</v>
      </c>
      <c r="C228" s="289"/>
      <c r="D228" s="289"/>
      <c r="E228" s="289"/>
      <c r="F228" s="289"/>
      <c r="G228" s="289"/>
      <c r="H228" s="289"/>
      <c r="I228" s="289"/>
      <c r="J228" s="289"/>
      <c r="K228" s="289"/>
      <c r="L228" s="289"/>
      <c r="M228" s="289"/>
      <c r="N228" s="289"/>
      <c r="O228" s="290"/>
      <c r="P228" s="448"/>
      <c r="Q228" s="449"/>
    </row>
    <row r="230" spans="1:17" ht="18" customHeight="1">
      <c r="A230" s="180" t="s">
        <v>355</v>
      </c>
    </row>
    <row r="231" spans="1:17" ht="45" customHeight="1">
      <c r="A231" s="185" t="s">
        <v>110</v>
      </c>
      <c r="B231" s="303" t="s">
        <v>698</v>
      </c>
      <c r="C231" s="303"/>
      <c r="D231" s="303"/>
      <c r="E231" s="303"/>
      <c r="F231" s="303"/>
      <c r="G231" s="303"/>
      <c r="H231" s="303"/>
      <c r="I231" s="303"/>
      <c r="J231" s="303"/>
      <c r="K231" s="303"/>
      <c r="L231" s="303"/>
      <c r="M231" s="303"/>
      <c r="N231" s="303"/>
      <c r="O231" s="303"/>
      <c r="P231" s="311"/>
      <c r="Q231" s="311"/>
    </row>
    <row r="233" spans="1:17" ht="18" customHeight="1">
      <c r="A233" s="180" t="s">
        <v>356</v>
      </c>
    </row>
    <row r="234" spans="1:17" ht="22.5" customHeight="1">
      <c r="A234" s="185" t="s">
        <v>126</v>
      </c>
      <c r="B234" s="303" t="s">
        <v>150</v>
      </c>
      <c r="C234" s="303"/>
      <c r="D234" s="303"/>
      <c r="E234" s="303"/>
      <c r="F234" s="303"/>
      <c r="G234" s="303"/>
      <c r="H234" s="303"/>
      <c r="I234" s="303"/>
      <c r="J234" s="303"/>
      <c r="K234" s="303"/>
      <c r="L234" s="303"/>
      <c r="M234" s="303"/>
      <c r="N234" s="303"/>
      <c r="O234" s="303"/>
      <c r="P234" s="311"/>
      <c r="Q234" s="311"/>
    </row>
    <row r="235" spans="1:17" ht="13.5" customHeight="1">
      <c r="A235" s="181"/>
      <c r="B235" s="182"/>
      <c r="C235" s="182"/>
      <c r="D235" s="182"/>
      <c r="E235" s="182"/>
      <c r="F235" s="182"/>
      <c r="G235" s="182"/>
      <c r="H235" s="182"/>
      <c r="I235" s="182"/>
      <c r="J235" s="182"/>
      <c r="K235" s="182"/>
      <c r="L235" s="182"/>
      <c r="M235" s="182"/>
      <c r="N235" s="182"/>
      <c r="O235" s="182"/>
      <c r="P235" s="225"/>
      <c r="Q235" s="225"/>
    </row>
    <row r="236" spans="1:17" ht="18" customHeight="1">
      <c r="A236" s="496" t="s">
        <v>357</v>
      </c>
      <c r="B236" s="496"/>
      <c r="C236" s="496"/>
      <c r="D236" s="496"/>
      <c r="E236" s="496"/>
      <c r="F236" s="496"/>
      <c r="G236" s="496"/>
      <c r="H236" s="496"/>
      <c r="I236" s="498"/>
      <c r="J236" s="182"/>
      <c r="K236" s="182"/>
      <c r="L236" s="182"/>
      <c r="M236" s="182"/>
      <c r="N236" s="182"/>
      <c r="O236" s="182"/>
      <c r="P236" s="225"/>
      <c r="Q236" s="225"/>
    </row>
    <row r="237" spans="1:17" ht="30" customHeight="1">
      <c r="A237" s="185" t="s">
        <v>361</v>
      </c>
      <c r="B237" s="307" t="s">
        <v>358</v>
      </c>
      <c r="C237" s="308"/>
      <c r="D237" s="308"/>
      <c r="E237" s="308"/>
      <c r="F237" s="308"/>
      <c r="G237" s="308"/>
      <c r="H237" s="308"/>
      <c r="I237" s="308"/>
      <c r="J237" s="308"/>
      <c r="K237" s="308"/>
      <c r="L237" s="308"/>
      <c r="M237" s="308"/>
      <c r="N237" s="308"/>
      <c r="O237" s="309"/>
      <c r="P237" s="448"/>
      <c r="Q237" s="449"/>
    </row>
    <row r="238" spans="1:17" ht="22.5" customHeight="1">
      <c r="A238" s="185" t="s">
        <v>362</v>
      </c>
      <c r="B238" s="307" t="s">
        <v>359</v>
      </c>
      <c r="C238" s="308"/>
      <c r="D238" s="308"/>
      <c r="E238" s="308"/>
      <c r="F238" s="308"/>
      <c r="G238" s="308"/>
      <c r="H238" s="308"/>
      <c r="I238" s="308"/>
      <c r="J238" s="308"/>
      <c r="K238" s="308"/>
      <c r="L238" s="308"/>
      <c r="M238" s="308"/>
      <c r="N238" s="308"/>
      <c r="O238" s="309"/>
      <c r="P238" s="448"/>
      <c r="Q238" s="449"/>
    </row>
    <row r="239" spans="1:17" ht="22.5" customHeight="1">
      <c r="A239" s="185" t="s">
        <v>218</v>
      </c>
      <c r="B239" s="307" t="s">
        <v>360</v>
      </c>
      <c r="C239" s="308"/>
      <c r="D239" s="308"/>
      <c r="E239" s="308"/>
      <c r="F239" s="308"/>
      <c r="G239" s="308"/>
      <c r="H239" s="308"/>
      <c r="I239" s="308"/>
      <c r="J239" s="308"/>
      <c r="K239" s="308"/>
      <c r="L239" s="308"/>
      <c r="M239" s="308"/>
      <c r="N239" s="308"/>
      <c r="O239" s="309"/>
      <c r="P239" s="448"/>
      <c r="Q239" s="449"/>
    </row>
    <row r="241" spans="1:17" ht="18" customHeight="1">
      <c r="A241" s="180" t="s">
        <v>363</v>
      </c>
    </row>
    <row r="242" spans="1:17" ht="40.5" customHeight="1">
      <c r="A242" s="185" t="s">
        <v>126</v>
      </c>
      <c r="B242" s="303" t="s">
        <v>151</v>
      </c>
      <c r="C242" s="303"/>
      <c r="D242" s="303"/>
      <c r="E242" s="303"/>
      <c r="F242" s="303"/>
      <c r="G242" s="303"/>
      <c r="H242" s="303"/>
      <c r="I242" s="303"/>
      <c r="J242" s="303"/>
      <c r="K242" s="303"/>
      <c r="L242" s="303"/>
      <c r="M242" s="303"/>
      <c r="N242" s="303"/>
      <c r="O242" s="303"/>
      <c r="P242" s="311"/>
      <c r="Q242" s="311"/>
    </row>
    <row r="243" spans="1:17" ht="40.5" customHeight="1">
      <c r="A243" s="185" t="s">
        <v>111</v>
      </c>
      <c r="B243" s="303" t="s">
        <v>612</v>
      </c>
      <c r="C243" s="303"/>
      <c r="D243" s="303"/>
      <c r="E243" s="303"/>
      <c r="F243" s="303"/>
      <c r="G243" s="303"/>
      <c r="H243" s="303"/>
      <c r="I243" s="303"/>
      <c r="J243" s="303"/>
      <c r="K243" s="303"/>
      <c r="L243" s="303"/>
      <c r="M243" s="303"/>
      <c r="N243" s="303"/>
      <c r="O243" s="303"/>
      <c r="P243" s="311"/>
      <c r="Q243" s="311"/>
    </row>
    <row r="245" spans="1:17" ht="18" customHeight="1">
      <c r="A245" s="180" t="s">
        <v>699</v>
      </c>
    </row>
    <row r="246" spans="1:17" ht="30" customHeight="1">
      <c r="A246" s="185" t="s">
        <v>126</v>
      </c>
      <c r="B246" s="303" t="s">
        <v>14</v>
      </c>
      <c r="C246" s="303"/>
      <c r="D246" s="303"/>
      <c r="E246" s="303"/>
      <c r="F246" s="303"/>
      <c r="G246" s="303"/>
      <c r="H246" s="303"/>
      <c r="I246" s="303"/>
      <c r="J246" s="303"/>
      <c r="K246" s="303"/>
      <c r="L246" s="303"/>
      <c r="M246" s="303"/>
      <c r="N246" s="303"/>
      <c r="O246" s="303"/>
      <c r="P246" s="311"/>
      <c r="Q246" s="311"/>
    </row>
    <row r="247" spans="1:17" ht="69" customHeight="1">
      <c r="A247" s="185" t="s">
        <v>128</v>
      </c>
      <c r="B247" s="310" t="s">
        <v>700</v>
      </c>
      <c r="C247" s="310"/>
      <c r="D247" s="310"/>
      <c r="E247" s="310"/>
      <c r="F247" s="310"/>
      <c r="G247" s="310"/>
      <c r="H247" s="310"/>
      <c r="I247" s="310"/>
      <c r="J247" s="310"/>
      <c r="K247" s="310"/>
      <c r="L247" s="310"/>
      <c r="M247" s="310"/>
      <c r="N247" s="310"/>
      <c r="O247" s="310"/>
      <c r="P247" s="311"/>
      <c r="Q247" s="311"/>
    </row>
    <row r="248" spans="1:17" ht="30" customHeight="1">
      <c r="A248" s="185" t="s">
        <v>148</v>
      </c>
      <c r="B248" s="303" t="s">
        <v>152</v>
      </c>
      <c r="C248" s="303"/>
      <c r="D248" s="303"/>
      <c r="E248" s="303"/>
      <c r="F248" s="303"/>
      <c r="G248" s="303"/>
      <c r="H248" s="303"/>
      <c r="I248" s="303"/>
      <c r="J248" s="303"/>
      <c r="K248" s="303"/>
      <c r="L248" s="303"/>
      <c r="M248" s="303"/>
      <c r="N248" s="303"/>
      <c r="O248" s="303"/>
      <c r="P248" s="311"/>
      <c r="Q248" s="311"/>
    </row>
    <row r="249" spans="1:17" ht="13.5" customHeight="1"/>
    <row r="250" spans="1:17" ht="18" customHeight="1">
      <c r="A250" s="180" t="s">
        <v>701</v>
      </c>
    </row>
    <row r="251" spans="1:17" ht="30" customHeight="1">
      <c r="A251" s="185" t="s">
        <v>126</v>
      </c>
      <c r="B251" s="303" t="s">
        <v>702</v>
      </c>
      <c r="C251" s="303"/>
      <c r="D251" s="303"/>
      <c r="E251" s="303"/>
      <c r="F251" s="303"/>
      <c r="G251" s="303"/>
      <c r="H251" s="303"/>
      <c r="I251" s="303"/>
      <c r="J251" s="303"/>
      <c r="K251" s="303"/>
      <c r="L251" s="303"/>
      <c r="M251" s="303"/>
      <c r="N251" s="303"/>
      <c r="O251" s="303"/>
      <c r="P251" s="311"/>
      <c r="Q251" s="311"/>
    </row>
    <row r="253" spans="1:17" ht="18" customHeight="1">
      <c r="A253" s="180" t="s">
        <v>364</v>
      </c>
    </row>
    <row r="254" spans="1:17" ht="30" customHeight="1">
      <c r="A254" s="185" t="s">
        <v>126</v>
      </c>
      <c r="B254" s="303" t="s">
        <v>703</v>
      </c>
      <c r="C254" s="303"/>
      <c r="D254" s="303"/>
      <c r="E254" s="303"/>
      <c r="F254" s="303"/>
      <c r="G254" s="303"/>
      <c r="H254" s="303"/>
      <c r="I254" s="303"/>
      <c r="J254" s="303"/>
      <c r="K254" s="303"/>
      <c r="L254" s="303"/>
      <c r="M254" s="303"/>
      <c r="N254" s="303"/>
      <c r="O254" s="303"/>
      <c r="P254" s="311"/>
      <c r="Q254" s="311"/>
    </row>
    <row r="255" spans="1:17" ht="30" customHeight="1">
      <c r="A255" s="185" t="s">
        <v>128</v>
      </c>
      <c r="B255" s="303" t="s">
        <v>704</v>
      </c>
      <c r="C255" s="303"/>
      <c r="D255" s="303"/>
      <c r="E255" s="303"/>
      <c r="F255" s="303"/>
      <c r="G255" s="303"/>
      <c r="H255" s="303"/>
      <c r="I255" s="303"/>
      <c r="J255" s="303"/>
      <c r="K255" s="303"/>
      <c r="L255" s="303"/>
      <c r="M255" s="303"/>
      <c r="N255" s="303"/>
      <c r="O255" s="303"/>
      <c r="P255" s="311"/>
      <c r="Q255" s="311"/>
    </row>
    <row r="256" spans="1:17" ht="45" customHeight="1">
      <c r="A256" s="185" t="s">
        <v>148</v>
      </c>
      <c r="B256" s="303" t="s">
        <v>705</v>
      </c>
      <c r="C256" s="303"/>
      <c r="D256" s="303"/>
      <c r="E256" s="303"/>
      <c r="F256" s="303"/>
      <c r="G256" s="303"/>
      <c r="H256" s="303"/>
      <c r="I256" s="303"/>
      <c r="J256" s="303"/>
      <c r="K256" s="303"/>
      <c r="L256" s="303"/>
      <c r="M256" s="303"/>
      <c r="N256" s="303"/>
      <c r="O256" s="303"/>
      <c r="P256" s="311"/>
      <c r="Q256" s="311"/>
    </row>
    <row r="258" spans="1:17" ht="18" customHeight="1">
      <c r="A258" s="180" t="s">
        <v>706</v>
      </c>
    </row>
    <row r="259" spans="1:17" ht="30" customHeight="1">
      <c r="A259" s="185" t="s">
        <v>126</v>
      </c>
      <c r="B259" s="303" t="s">
        <v>153</v>
      </c>
      <c r="C259" s="303"/>
      <c r="D259" s="303"/>
      <c r="E259" s="303"/>
      <c r="F259" s="303"/>
      <c r="G259" s="303"/>
      <c r="H259" s="303"/>
      <c r="I259" s="303"/>
      <c r="J259" s="303"/>
      <c r="K259" s="303"/>
      <c r="L259" s="303"/>
      <c r="M259" s="303"/>
      <c r="N259" s="303"/>
      <c r="O259" s="303"/>
      <c r="P259" s="311"/>
      <c r="Q259" s="311"/>
    </row>
    <row r="260" spans="1:17" ht="22.5" customHeight="1">
      <c r="A260" s="185" t="s">
        <v>128</v>
      </c>
      <c r="B260" s="303" t="s">
        <v>154</v>
      </c>
      <c r="C260" s="303"/>
      <c r="D260" s="303"/>
      <c r="E260" s="303"/>
      <c r="F260" s="303"/>
      <c r="G260" s="303"/>
      <c r="H260" s="303"/>
      <c r="I260" s="303"/>
      <c r="J260" s="303"/>
      <c r="K260" s="303"/>
      <c r="L260" s="303"/>
      <c r="M260" s="303"/>
      <c r="N260" s="303"/>
      <c r="O260" s="303"/>
      <c r="P260" s="311"/>
      <c r="Q260" s="311"/>
    </row>
    <row r="261" spans="1:17" ht="75" customHeight="1">
      <c r="A261" s="185" t="s">
        <v>148</v>
      </c>
      <c r="B261" s="310" t="s">
        <v>155</v>
      </c>
      <c r="C261" s="310"/>
      <c r="D261" s="310"/>
      <c r="E261" s="310"/>
      <c r="F261" s="310"/>
      <c r="G261" s="310"/>
      <c r="H261" s="310"/>
      <c r="I261" s="310"/>
      <c r="J261" s="310"/>
      <c r="K261" s="310"/>
      <c r="L261" s="310"/>
      <c r="M261" s="310"/>
      <c r="N261" s="310"/>
      <c r="O261" s="310"/>
      <c r="P261" s="311"/>
      <c r="Q261" s="311"/>
    </row>
    <row r="262" spans="1:17" ht="45" customHeight="1">
      <c r="A262" s="185" t="s">
        <v>156</v>
      </c>
      <c r="B262" s="303" t="s">
        <v>707</v>
      </c>
      <c r="C262" s="303"/>
      <c r="D262" s="303"/>
      <c r="E262" s="303"/>
      <c r="F262" s="303"/>
      <c r="G262" s="303"/>
      <c r="H262" s="303"/>
      <c r="I262" s="303"/>
      <c r="J262" s="303"/>
      <c r="K262" s="303"/>
      <c r="L262" s="303"/>
      <c r="M262" s="303"/>
      <c r="N262" s="303"/>
      <c r="O262" s="303"/>
      <c r="P262" s="311"/>
      <c r="Q262" s="311"/>
    </row>
    <row r="263" spans="1:17" ht="90" customHeight="1">
      <c r="A263" s="185" t="s">
        <v>157</v>
      </c>
      <c r="B263" s="310" t="s">
        <v>158</v>
      </c>
      <c r="C263" s="310"/>
      <c r="D263" s="310"/>
      <c r="E263" s="310"/>
      <c r="F263" s="310"/>
      <c r="G263" s="310"/>
      <c r="H263" s="310"/>
      <c r="I263" s="310"/>
      <c r="J263" s="310"/>
      <c r="K263" s="310"/>
      <c r="L263" s="310"/>
      <c r="M263" s="310"/>
      <c r="N263" s="310"/>
      <c r="O263" s="310"/>
      <c r="P263" s="311"/>
      <c r="Q263" s="311"/>
    </row>
    <row r="264" spans="1:17" ht="13.5" customHeight="1"/>
    <row r="265" spans="1:17" ht="18" customHeight="1">
      <c r="A265" s="180" t="s">
        <v>708</v>
      </c>
    </row>
    <row r="266" spans="1:17" ht="30" customHeight="1">
      <c r="A266" s="185" t="s">
        <v>126</v>
      </c>
      <c r="B266" s="303" t="s">
        <v>159</v>
      </c>
      <c r="C266" s="303"/>
      <c r="D266" s="303"/>
      <c r="E266" s="303"/>
      <c r="F266" s="303"/>
      <c r="G266" s="303"/>
      <c r="H266" s="303"/>
      <c r="I266" s="303"/>
      <c r="J266" s="303"/>
      <c r="K266" s="303"/>
      <c r="L266" s="303"/>
      <c r="M266" s="303"/>
      <c r="N266" s="303"/>
      <c r="O266" s="303"/>
      <c r="P266" s="311"/>
      <c r="Q266" s="311"/>
    </row>
    <row r="267" spans="1:17" ht="22.5" customHeight="1">
      <c r="A267" s="185" t="s">
        <v>128</v>
      </c>
      <c r="B267" s="303" t="s">
        <v>160</v>
      </c>
      <c r="C267" s="303"/>
      <c r="D267" s="303"/>
      <c r="E267" s="303"/>
      <c r="F267" s="303"/>
      <c r="G267" s="303"/>
      <c r="H267" s="303"/>
      <c r="I267" s="303"/>
      <c r="J267" s="303"/>
      <c r="K267" s="303"/>
      <c r="L267" s="303"/>
      <c r="M267" s="303"/>
      <c r="N267" s="303"/>
      <c r="O267" s="303"/>
      <c r="P267" s="311"/>
      <c r="Q267" s="311"/>
    </row>
    <row r="268" spans="1:17" ht="30" customHeight="1">
      <c r="A268" s="185" t="s">
        <v>148</v>
      </c>
      <c r="B268" s="303" t="s">
        <v>161</v>
      </c>
      <c r="C268" s="303"/>
      <c r="D268" s="303"/>
      <c r="E268" s="303"/>
      <c r="F268" s="303"/>
      <c r="G268" s="303"/>
      <c r="H268" s="303"/>
      <c r="I268" s="303"/>
      <c r="J268" s="303"/>
      <c r="K268" s="303"/>
      <c r="L268" s="303"/>
      <c r="M268" s="303"/>
      <c r="N268" s="303"/>
      <c r="O268" s="303"/>
      <c r="P268" s="311"/>
      <c r="Q268" s="311"/>
    </row>
    <row r="269" spans="1:17" ht="30" customHeight="1">
      <c r="A269" s="185" t="s">
        <v>156</v>
      </c>
      <c r="B269" s="310" t="s">
        <v>252</v>
      </c>
      <c r="C269" s="303"/>
      <c r="D269" s="303"/>
      <c r="E269" s="303"/>
      <c r="F269" s="303"/>
      <c r="G269" s="303"/>
      <c r="H269" s="303"/>
      <c r="I269" s="303"/>
      <c r="J269" s="303"/>
      <c r="K269" s="303"/>
      <c r="L269" s="303"/>
      <c r="M269" s="303"/>
      <c r="N269" s="303"/>
      <c r="O269" s="303"/>
      <c r="P269" s="311"/>
      <c r="Q269" s="311"/>
    </row>
    <row r="270" spans="1:17" ht="12.75" customHeight="1">
      <c r="A270" s="181"/>
      <c r="B270" s="194"/>
      <c r="C270" s="182"/>
      <c r="D270" s="182"/>
      <c r="E270" s="182"/>
      <c r="F270" s="182"/>
      <c r="G270" s="182"/>
      <c r="H270" s="182"/>
      <c r="I270" s="182"/>
      <c r="J270" s="182"/>
      <c r="K270" s="182"/>
      <c r="L270" s="182"/>
      <c r="M270" s="182"/>
      <c r="N270" s="182"/>
      <c r="O270" s="182"/>
      <c r="P270" s="225"/>
      <c r="Q270" s="225"/>
    </row>
    <row r="271" spans="1:17" ht="18.75" customHeight="1">
      <c r="A271" s="338" t="s">
        <v>365</v>
      </c>
      <c r="B271" s="338"/>
      <c r="C271" s="338"/>
      <c r="D271" s="182"/>
      <c r="E271" s="182"/>
      <c r="F271" s="182"/>
      <c r="G271" s="182"/>
      <c r="H271" s="182"/>
      <c r="I271" s="182"/>
      <c r="J271" s="182"/>
      <c r="K271" s="182"/>
      <c r="L271" s="182"/>
      <c r="M271" s="182"/>
      <c r="N271" s="182"/>
      <c r="O271" s="182"/>
      <c r="P271" s="225"/>
      <c r="Q271" s="225"/>
    </row>
    <row r="272" spans="1:17" ht="30" customHeight="1">
      <c r="A272" s="185" t="s">
        <v>361</v>
      </c>
      <c r="B272" s="488" t="s">
        <v>405</v>
      </c>
      <c r="C272" s="489"/>
      <c r="D272" s="489"/>
      <c r="E272" s="489"/>
      <c r="F272" s="489"/>
      <c r="G272" s="489"/>
      <c r="H272" s="489"/>
      <c r="I272" s="489"/>
      <c r="J272" s="489"/>
      <c r="K272" s="489"/>
      <c r="L272" s="489"/>
      <c r="M272" s="489"/>
      <c r="N272" s="489"/>
      <c r="O272" s="490"/>
      <c r="P272" s="311"/>
      <c r="Q272" s="311"/>
    </row>
    <row r="273" spans="1:17" ht="22.5" customHeight="1">
      <c r="A273" s="185" t="s">
        <v>362</v>
      </c>
      <c r="B273" s="488" t="s">
        <v>368</v>
      </c>
      <c r="C273" s="489"/>
      <c r="D273" s="489"/>
      <c r="E273" s="489"/>
      <c r="F273" s="489"/>
      <c r="G273" s="489"/>
      <c r="H273" s="489"/>
      <c r="I273" s="489"/>
      <c r="J273" s="489"/>
      <c r="K273" s="489"/>
      <c r="L273" s="489"/>
      <c r="M273" s="489"/>
      <c r="N273" s="489"/>
      <c r="O273" s="490"/>
      <c r="P273" s="311"/>
      <c r="Q273" s="311"/>
    </row>
    <row r="274" spans="1:17" ht="22.5" customHeight="1">
      <c r="A274" s="185" t="s">
        <v>218</v>
      </c>
      <c r="B274" s="488" t="s">
        <v>366</v>
      </c>
      <c r="C274" s="489"/>
      <c r="D274" s="489"/>
      <c r="E274" s="489"/>
      <c r="F274" s="489"/>
      <c r="G274" s="489"/>
      <c r="H274" s="489"/>
      <c r="I274" s="489"/>
      <c r="J274" s="489"/>
      <c r="K274" s="489"/>
      <c r="L274" s="489"/>
      <c r="M274" s="489"/>
      <c r="N274" s="489"/>
      <c r="O274" s="490"/>
      <c r="P274" s="311"/>
      <c r="Q274" s="311"/>
    </row>
    <row r="275" spans="1:17" ht="30" customHeight="1">
      <c r="A275" s="185" t="s">
        <v>369</v>
      </c>
      <c r="B275" s="488" t="s">
        <v>367</v>
      </c>
      <c r="C275" s="489"/>
      <c r="D275" s="489"/>
      <c r="E275" s="489"/>
      <c r="F275" s="489"/>
      <c r="G275" s="489"/>
      <c r="H275" s="489"/>
      <c r="I275" s="489"/>
      <c r="J275" s="489"/>
      <c r="K275" s="489"/>
      <c r="L275" s="489"/>
      <c r="M275" s="489"/>
      <c r="N275" s="489"/>
      <c r="O275" s="490"/>
      <c r="P275" s="311"/>
      <c r="Q275" s="311"/>
    </row>
    <row r="277" spans="1:17" ht="18" customHeight="1">
      <c r="A277" s="180" t="s">
        <v>370</v>
      </c>
    </row>
    <row r="278" spans="1:17" ht="30" customHeight="1">
      <c r="A278" s="185" t="s">
        <v>126</v>
      </c>
      <c r="B278" s="303" t="s">
        <v>162</v>
      </c>
      <c r="C278" s="303"/>
      <c r="D278" s="303"/>
      <c r="E278" s="303"/>
      <c r="F278" s="303"/>
      <c r="G278" s="303"/>
      <c r="H278" s="303"/>
      <c r="I278" s="303"/>
      <c r="J278" s="303"/>
      <c r="K278" s="303"/>
      <c r="L278" s="303"/>
      <c r="M278" s="303"/>
      <c r="N278" s="303"/>
      <c r="O278" s="303"/>
      <c r="P278" s="311"/>
      <c r="Q278" s="311"/>
    </row>
    <row r="280" spans="1:17" ht="18" customHeight="1">
      <c r="A280" s="180" t="s">
        <v>371</v>
      </c>
    </row>
    <row r="281" spans="1:17" ht="26.25" customHeight="1">
      <c r="A281" s="184" t="s">
        <v>126</v>
      </c>
      <c r="B281" s="303" t="s">
        <v>163</v>
      </c>
      <c r="C281" s="303"/>
      <c r="D281" s="303"/>
      <c r="E281" s="303"/>
      <c r="F281" s="303"/>
      <c r="G281" s="303"/>
      <c r="H281" s="303"/>
      <c r="I281" s="303"/>
      <c r="J281" s="303"/>
      <c r="K281" s="303"/>
      <c r="L281" s="303"/>
      <c r="M281" s="303"/>
      <c r="N281" s="303"/>
      <c r="O281" s="303"/>
      <c r="P281" s="311"/>
      <c r="Q281" s="311"/>
    </row>
    <row r="282" spans="1:17" ht="30" customHeight="1">
      <c r="A282" s="279" t="s">
        <v>128</v>
      </c>
      <c r="B282" s="288" t="s">
        <v>164</v>
      </c>
      <c r="C282" s="289"/>
      <c r="D282" s="289"/>
      <c r="E282" s="289"/>
      <c r="F282" s="289"/>
      <c r="G282" s="289"/>
      <c r="H282" s="289"/>
      <c r="I282" s="289"/>
      <c r="J282" s="289"/>
      <c r="K282" s="289"/>
      <c r="L282" s="289"/>
      <c r="M282" s="289"/>
      <c r="N282" s="289"/>
      <c r="O282" s="290"/>
      <c r="P282" s="448"/>
      <c r="Q282" s="449"/>
    </row>
    <row r="283" spans="1:17" s="223" customFormat="1" ht="27" customHeight="1">
      <c r="A283" s="280"/>
      <c r="B283" s="491" t="s">
        <v>785</v>
      </c>
      <c r="C283" s="492"/>
      <c r="D283" s="492"/>
      <c r="E283" s="492"/>
      <c r="F283" s="492"/>
      <c r="G283" s="492"/>
      <c r="H283" s="492"/>
      <c r="I283" s="492"/>
      <c r="J283" s="492"/>
      <c r="K283" s="492"/>
      <c r="L283" s="492"/>
      <c r="M283" s="492"/>
      <c r="N283" s="492"/>
      <c r="O283" s="492"/>
      <c r="P283" s="460"/>
      <c r="Q283" s="461"/>
    </row>
    <row r="284" spans="1:17" s="223" customFormat="1" ht="15" customHeight="1">
      <c r="A284" s="280"/>
      <c r="B284" s="477" t="s">
        <v>165</v>
      </c>
      <c r="C284" s="478"/>
      <c r="D284" s="478"/>
      <c r="E284" s="478"/>
      <c r="F284" s="478"/>
      <c r="G284" s="478"/>
      <c r="H284" s="478"/>
      <c r="I284" s="478"/>
      <c r="J284" s="478"/>
      <c r="K284" s="478"/>
      <c r="L284" s="478"/>
      <c r="M284" s="478"/>
      <c r="N284" s="478"/>
      <c r="O284" s="479"/>
      <c r="P284" s="480"/>
      <c r="Q284" s="481"/>
    </row>
    <row r="285" spans="1:17" s="223" customFormat="1" ht="15" customHeight="1">
      <c r="A285" s="280"/>
      <c r="B285" s="477" t="s">
        <v>166</v>
      </c>
      <c r="C285" s="478"/>
      <c r="D285" s="478"/>
      <c r="E285" s="478"/>
      <c r="F285" s="478"/>
      <c r="G285" s="478"/>
      <c r="H285" s="478"/>
      <c r="I285" s="478"/>
      <c r="J285" s="478"/>
      <c r="K285" s="478"/>
      <c r="L285" s="478"/>
      <c r="M285" s="478"/>
      <c r="N285" s="478"/>
      <c r="O285" s="479"/>
      <c r="P285" s="480"/>
      <c r="Q285" s="481"/>
    </row>
    <row r="286" spans="1:17" s="223" customFormat="1" ht="15" customHeight="1">
      <c r="A286" s="280"/>
      <c r="B286" s="477" t="s">
        <v>167</v>
      </c>
      <c r="C286" s="478"/>
      <c r="D286" s="478"/>
      <c r="E286" s="478"/>
      <c r="F286" s="478"/>
      <c r="G286" s="478"/>
      <c r="H286" s="478"/>
      <c r="I286" s="478"/>
      <c r="J286" s="478"/>
      <c r="K286" s="478"/>
      <c r="L286" s="478"/>
      <c r="M286" s="478"/>
      <c r="N286" s="478"/>
      <c r="O286" s="479"/>
      <c r="P286" s="480"/>
      <c r="Q286" s="481"/>
    </row>
    <row r="287" spans="1:17" s="223" customFormat="1" ht="15" customHeight="1">
      <c r="A287" s="280"/>
      <c r="B287" s="477" t="s">
        <v>168</v>
      </c>
      <c r="C287" s="478"/>
      <c r="D287" s="478"/>
      <c r="E287" s="478"/>
      <c r="F287" s="478"/>
      <c r="G287" s="478"/>
      <c r="H287" s="478"/>
      <c r="I287" s="478"/>
      <c r="J287" s="478"/>
      <c r="K287" s="478"/>
      <c r="L287" s="478"/>
      <c r="M287" s="478"/>
      <c r="N287" s="478"/>
      <c r="O287" s="479"/>
      <c r="P287" s="480"/>
      <c r="Q287" s="481"/>
    </row>
    <row r="288" spans="1:17" s="223" customFormat="1" ht="15" customHeight="1">
      <c r="A288" s="280"/>
      <c r="B288" s="477" t="s">
        <v>169</v>
      </c>
      <c r="C288" s="478"/>
      <c r="D288" s="478"/>
      <c r="E288" s="478"/>
      <c r="F288" s="478"/>
      <c r="G288" s="478"/>
      <c r="H288" s="478"/>
      <c r="I288" s="478"/>
      <c r="J288" s="478"/>
      <c r="K288" s="478"/>
      <c r="L288" s="478"/>
      <c r="M288" s="478"/>
      <c r="N288" s="478"/>
      <c r="O288" s="479"/>
      <c r="P288" s="480"/>
      <c r="Q288" s="481"/>
    </row>
    <row r="289" spans="1:17" s="223" customFormat="1" ht="15" customHeight="1">
      <c r="A289" s="280"/>
      <c r="B289" s="304" t="s">
        <v>170</v>
      </c>
      <c r="C289" s="305"/>
      <c r="D289" s="305"/>
      <c r="E289" s="305"/>
      <c r="F289" s="305"/>
      <c r="G289" s="305"/>
      <c r="H289" s="305"/>
      <c r="I289" s="305"/>
      <c r="J289" s="305"/>
      <c r="K289" s="305"/>
      <c r="L289" s="305"/>
      <c r="M289" s="305"/>
      <c r="N289" s="305"/>
      <c r="O289" s="306"/>
      <c r="P289" s="462"/>
      <c r="Q289" s="463"/>
    </row>
    <row r="290" spans="1:17" s="223" customFormat="1" ht="15" customHeight="1">
      <c r="A290" s="280"/>
      <c r="B290" s="491" t="s">
        <v>786</v>
      </c>
      <c r="C290" s="492"/>
      <c r="D290" s="492"/>
      <c r="E290" s="492"/>
      <c r="F290" s="492"/>
      <c r="G290" s="492"/>
      <c r="H290" s="492"/>
      <c r="I290" s="492"/>
      <c r="J290" s="492"/>
      <c r="K290" s="492"/>
      <c r="L290" s="492"/>
      <c r="M290" s="492"/>
      <c r="N290" s="492"/>
      <c r="O290" s="492"/>
      <c r="P290" s="482"/>
      <c r="Q290" s="483"/>
    </row>
    <row r="291" spans="1:17" s="223" customFormat="1" ht="15" customHeight="1">
      <c r="A291" s="280"/>
      <c r="B291" s="493" t="s">
        <v>492</v>
      </c>
      <c r="C291" s="494"/>
      <c r="D291" s="494"/>
      <c r="E291" s="494"/>
      <c r="F291" s="494"/>
      <c r="G291" s="494"/>
      <c r="H291" s="494"/>
      <c r="I291" s="494"/>
      <c r="J291" s="494"/>
      <c r="K291" s="494"/>
      <c r="L291" s="494"/>
      <c r="M291" s="494"/>
      <c r="N291" s="494"/>
      <c r="O291" s="495"/>
      <c r="P291" s="484"/>
      <c r="Q291" s="485"/>
    </row>
    <row r="292" spans="1:17" s="223" customFormat="1" ht="15" customHeight="1">
      <c r="A292" s="280"/>
      <c r="B292" s="477" t="s">
        <v>613</v>
      </c>
      <c r="C292" s="478"/>
      <c r="D292" s="478"/>
      <c r="E292" s="478"/>
      <c r="F292" s="478"/>
      <c r="G292" s="478"/>
      <c r="H292" s="478"/>
      <c r="I292" s="478"/>
      <c r="J292" s="478"/>
      <c r="K292" s="478"/>
      <c r="L292" s="478"/>
      <c r="M292" s="478"/>
      <c r="N292" s="478"/>
      <c r="O292" s="479"/>
      <c r="P292" s="484"/>
      <c r="Q292" s="485"/>
    </row>
    <row r="293" spans="1:17" s="223" customFormat="1" ht="15" customHeight="1">
      <c r="A293" s="280"/>
      <c r="B293" s="477" t="s">
        <v>614</v>
      </c>
      <c r="C293" s="478"/>
      <c r="D293" s="478"/>
      <c r="E293" s="478"/>
      <c r="F293" s="478"/>
      <c r="G293" s="478"/>
      <c r="H293" s="478"/>
      <c r="I293" s="478"/>
      <c r="J293" s="478"/>
      <c r="K293" s="478"/>
      <c r="L293" s="478"/>
      <c r="M293" s="478"/>
      <c r="N293" s="478"/>
      <c r="O293" s="479"/>
      <c r="P293" s="484"/>
      <c r="Q293" s="485"/>
    </row>
    <row r="294" spans="1:17" s="223" customFormat="1" ht="15" customHeight="1">
      <c r="A294" s="280"/>
      <c r="B294" s="304" t="s">
        <v>615</v>
      </c>
      <c r="C294" s="305"/>
      <c r="D294" s="305"/>
      <c r="E294" s="305"/>
      <c r="F294" s="305"/>
      <c r="G294" s="305"/>
      <c r="H294" s="305"/>
      <c r="I294" s="305"/>
      <c r="J294" s="305"/>
      <c r="K294" s="305"/>
      <c r="L294" s="305"/>
      <c r="M294" s="305"/>
      <c r="N294" s="305"/>
      <c r="O294" s="306"/>
      <c r="P294" s="486"/>
      <c r="Q294" s="487"/>
    </row>
    <row r="295" spans="1:17" s="223" customFormat="1" ht="15" customHeight="1">
      <c r="A295" s="280"/>
      <c r="B295" s="491" t="s">
        <v>171</v>
      </c>
      <c r="C295" s="492"/>
      <c r="D295" s="492"/>
      <c r="E295" s="492"/>
      <c r="F295" s="492"/>
      <c r="G295" s="492"/>
      <c r="H295" s="492"/>
      <c r="I295" s="492"/>
      <c r="J295" s="492"/>
      <c r="K295" s="492"/>
      <c r="L295" s="492"/>
      <c r="M295" s="492"/>
      <c r="N295" s="492"/>
      <c r="O295" s="492"/>
      <c r="P295" s="482"/>
      <c r="Q295" s="483"/>
    </row>
    <row r="296" spans="1:17" s="223" customFormat="1" ht="15" customHeight="1">
      <c r="A296" s="280"/>
      <c r="B296" s="477" t="s">
        <v>616</v>
      </c>
      <c r="C296" s="478"/>
      <c r="D296" s="478"/>
      <c r="E296" s="478"/>
      <c r="F296" s="478"/>
      <c r="G296" s="478"/>
      <c r="H296" s="478"/>
      <c r="I296" s="478"/>
      <c r="J296" s="478"/>
      <c r="K296" s="478"/>
      <c r="L296" s="478"/>
      <c r="M296" s="478"/>
      <c r="N296" s="478"/>
      <c r="O296" s="479"/>
      <c r="P296" s="484"/>
      <c r="Q296" s="485"/>
    </row>
    <row r="297" spans="1:17" s="223" customFormat="1" ht="15" customHeight="1">
      <c r="A297" s="280"/>
      <c r="B297" s="477" t="s">
        <v>617</v>
      </c>
      <c r="C297" s="478"/>
      <c r="D297" s="478"/>
      <c r="E297" s="478"/>
      <c r="F297" s="478"/>
      <c r="G297" s="478"/>
      <c r="H297" s="478"/>
      <c r="I297" s="478"/>
      <c r="J297" s="478"/>
      <c r="K297" s="478"/>
      <c r="L297" s="478"/>
      <c r="M297" s="478"/>
      <c r="N297" s="478"/>
      <c r="O297" s="479"/>
      <c r="P297" s="484"/>
      <c r="Q297" s="485"/>
    </row>
    <row r="298" spans="1:17" s="223" customFormat="1" ht="15" customHeight="1">
      <c r="A298" s="280"/>
      <c r="B298" s="477" t="s">
        <v>618</v>
      </c>
      <c r="C298" s="478"/>
      <c r="D298" s="478"/>
      <c r="E298" s="478"/>
      <c r="F298" s="478"/>
      <c r="G298" s="478"/>
      <c r="H298" s="478"/>
      <c r="I298" s="478"/>
      <c r="J298" s="478"/>
      <c r="K298" s="478"/>
      <c r="L298" s="478"/>
      <c r="M298" s="478"/>
      <c r="N298" s="478"/>
      <c r="O298" s="479"/>
      <c r="P298" s="484"/>
      <c r="Q298" s="485"/>
    </row>
    <row r="299" spans="1:17" s="223" customFormat="1" ht="15" customHeight="1">
      <c r="A299" s="280"/>
      <c r="B299" s="477" t="s">
        <v>619</v>
      </c>
      <c r="C299" s="478"/>
      <c r="D299" s="478"/>
      <c r="E299" s="478"/>
      <c r="F299" s="478"/>
      <c r="G299" s="478"/>
      <c r="H299" s="478"/>
      <c r="I299" s="478"/>
      <c r="J299" s="478"/>
      <c r="K299" s="478"/>
      <c r="L299" s="478"/>
      <c r="M299" s="478"/>
      <c r="N299" s="478"/>
      <c r="O299" s="479"/>
      <c r="P299" s="484"/>
      <c r="Q299" s="485"/>
    </row>
    <row r="300" spans="1:17" s="223" customFormat="1" ht="15" customHeight="1">
      <c r="A300" s="281"/>
      <c r="B300" s="304" t="s">
        <v>620</v>
      </c>
      <c r="C300" s="305"/>
      <c r="D300" s="305"/>
      <c r="E300" s="305"/>
      <c r="F300" s="305"/>
      <c r="G300" s="305"/>
      <c r="H300" s="305"/>
      <c r="I300" s="305"/>
      <c r="J300" s="305"/>
      <c r="K300" s="305"/>
      <c r="L300" s="305"/>
      <c r="M300" s="305"/>
      <c r="N300" s="305"/>
      <c r="O300" s="306"/>
      <c r="P300" s="486"/>
      <c r="Q300" s="487"/>
    </row>
    <row r="301" spans="1:17" ht="11.25" customHeight="1">
      <c r="B301" s="182"/>
      <c r="C301" s="182"/>
      <c r="D301" s="182"/>
      <c r="E301" s="182"/>
      <c r="F301" s="182"/>
      <c r="G301" s="182"/>
      <c r="H301" s="182"/>
      <c r="I301" s="182"/>
      <c r="J301" s="182"/>
      <c r="K301" s="182"/>
      <c r="L301" s="182"/>
      <c r="M301" s="182"/>
      <c r="N301" s="182"/>
      <c r="O301" s="182"/>
      <c r="P301" s="182"/>
      <c r="Q301" s="182"/>
    </row>
    <row r="302" spans="1:17" ht="18.75" customHeight="1">
      <c r="A302" s="180" t="s">
        <v>372</v>
      </c>
    </row>
    <row r="303" spans="1:17" ht="26.25" customHeight="1">
      <c r="A303" s="185" t="s">
        <v>126</v>
      </c>
      <c r="B303" s="297" t="s">
        <v>709</v>
      </c>
      <c r="C303" s="298"/>
      <c r="D303" s="298"/>
      <c r="E303" s="298"/>
      <c r="F303" s="298"/>
      <c r="G303" s="298"/>
      <c r="H303" s="298"/>
      <c r="I303" s="298"/>
      <c r="J303" s="298"/>
      <c r="K303" s="298"/>
      <c r="L303" s="298"/>
      <c r="M303" s="298"/>
      <c r="N303" s="298"/>
      <c r="O303" s="299"/>
      <c r="P303" s="448"/>
      <c r="Q303" s="449"/>
    </row>
    <row r="304" spans="1:17" ht="15" customHeight="1">
      <c r="A304" s="181"/>
      <c r="P304" s="225"/>
      <c r="Q304" s="225"/>
    </row>
    <row r="305" spans="1:17" ht="18" customHeight="1">
      <c r="A305" s="226" t="s">
        <v>61</v>
      </c>
      <c r="E305" s="201"/>
    </row>
    <row r="306" spans="1:17" ht="18" customHeight="1">
      <c r="A306" s="180" t="s">
        <v>710</v>
      </c>
    </row>
    <row r="307" spans="1:17" ht="18.75" customHeight="1">
      <c r="A307" s="180" t="s">
        <v>62</v>
      </c>
    </row>
    <row r="308" spans="1:17" ht="17.25" customHeight="1">
      <c r="B308" s="195" t="s">
        <v>98</v>
      </c>
    </row>
    <row r="309" spans="1:17" ht="6.6" customHeight="1" thickBot="1"/>
    <row r="310" spans="1:17" ht="8.25" customHeight="1">
      <c r="A310" s="202"/>
      <c r="B310" s="203"/>
      <c r="C310" s="203"/>
      <c r="D310" s="203"/>
      <c r="E310" s="203"/>
      <c r="F310" s="203"/>
      <c r="G310" s="203"/>
      <c r="H310" s="203"/>
      <c r="I310" s="203"/>
      <c r="J310" s="203"/>
      <c r="K310" s="203"/>
      <c r="L310" s="203"/>
      <c r="M310" s="203"/>
      <c r="N310" s="203"/>
      <c r="O310" s="203"/>
      <c r="P310" s="203"/>
      <c r="Q310" s="204"/>
    </row>
    <row r="311" spans="1:17" ht="24.6" customHeight="1">
      <c r="A311" s="227" t="s">
        <v>85</v>
      </c>
      <c r="Q311" s="228"/>
    </row>
    <row r="312" spans="1:17" ht="28.5" customHeight="1">
      <c r="A312" s="545" t="s">
        <v>745</v>
      </c>
      <c r="B312" s="428"/>
      <c r="C312" s="428"/>
      <c r="D312" s="428"/>
      <c r="E312" s="428"/>
      <c r="F312" s="428"/>
      <c r="G312" s="428"/>
      <c r="H312" s="428"/>
      <c r="I312" s="428"/>
      <c r="J312" s="428"/>
      <c r="K312" s="428"/>
      <c r="L312" s="428"/>
      <c r="M312" s="428"/>
      <c r="N312" s="546"/>
      <c r="O312" s="546"/>
      <c r="P312" s="546"/>
      <c r="Q312" s="228"/>
    </row>
    <row r="313" spans="1:17" ht="28.5" customHeight="1" thickBot="1">
      <c r="A313" s="229"/>
      <c r="B313" s="183" t="s">
        <v>63</v>
      </c>
      <c r="C313" s="183" t="s">
        <v>64</v>
      </c>
      <c r="D313" s="317" t="s">
        <v>65</v>
      </c>
      <c r="E313" s="317"/>
      <c r="F313" s="317" t="s">
        <v>66</v>
      </c>
      <c r="G313" s="317"/>
      <c r="H313" s="317" t="s">
        <v>67</v>
      </c>
      <c r="I313" s="317"/>
      <c r="K313" s="539" t="s">
        <v>744</v>
      </c>
      <c r="L313" s="540"/>
      <c r="M313" s="540"/>
      <c r="N313" s="540"/>
      <c r="O313" s="540"/>
      <c r="P313" s="541"/>
      <c r="Q313" s="228"/>
    </row>
    <row r="314" spans="1:17" ht="30" customHeight="1" thickBot="1">
      <c r="A314" s="229"/>
      <c r="B314" s="230"/>
      <c r="C314" s="230"/>
      <c r="D314" s="521"/>
      <c r="E314" s="521"/>
      <c r="F314" s="504"/>
      <c r="G314" s="504"/>
      <c r="H314" s="504"/>
      <c r="I314" s="504"/>
      <c r="K314" s="505" t="s">
        <v>174</v>
      </c>
      <c r="L314" s="506"/>
      <c r="M314" s="507"/>
      <c r="N314" s="508"/>
      <c r="O314" s="508"/>
      <c r="P314" s="509"/>
      <c r="Q314" s="228"/>
    </row>
    <row r="315" spans="1:17" ht="30" customHeight="1" thickBot="1">
      <c r="A315" s="229"/>
      <c r="B315" s="510" t="s">
        <v>77</v>
      </c>
      <c r="C315" s="511"/>
      <c r="D315" s="511"/>
      <c r="E315" s="511"/>
      <c r="F315" s="512"/>
      <c r="G315" s="513"/>
      <c r="H315" s="514"/>
      <c r="I315" s="515"/>
      <c r="K315" s="516" t="s">
        <v>175</v>
      </c>
      <c r="L315" s="517"/>
      <c r="M315" s="518">
        <f>F315+M314</f>
        <v>0</v>
      </c>
      <c r="N315" s="519"/>
      <c r="O315" s="519"/>
      <c r="P315" s="520"/>
      <c r="Q315" s="228"/>
    </row>
    <row r="316" spans="1:17" ht="9" customHeight="1">
      <c r="A316" s="229"/>
      <c r="P316" s="231"/>
      <c r="Q316" s="228"/>
    </row>
    <row r="317" spans="1:17" ht="8.25" customHeight="1" thickBot="1">
      <c r="A317" s="229"/>
      <c r="P317" s="231"/>
      <c r="Q317" s="228"/>
    </row>
    <row r="318" spans="1:17" ht="18.75" customHeight="1">
      <c r="A318" s="227" t="s">
        <v>84</v>
      </c>
      <c r="K318" s="232"/>
      <c r="L318" s="233"/>
      <c r="M318" s="522"/>
      <c r="N318" s="523"/>
      <c r="P318" s="231"/>
      <c r="Q318" s="228"/>
    </row>
    <row r="319" spans="1:17" ht="18" customHeight="1">
      <c r="A319" s="229" t="s">
        <v>83</v>
      </c>
      <c r="K319" s="232"/>
      <c r="L319" s="233"/>
      <c r="M319" s="524"/>
      <c r="N319" s="525"/>
      <c r="O319" s="195" t="s">
        <v>176</v>
      </c>
      <c r="Q319" s="228"/>
    </row>
    <row r="320" spans="1:17" ht="14.25" thickBot="1">
      <c r="A320" s="229" t="s">
        <v>68</v>
      </c>
      <c r="K320" s="232"/>
      <c r="L320" s="233"/>
      <c r="M320" s="526"/>
      <c r="N320" s="527"/>
      <c r="Q320" s="228"/>
    </row>
    <row r="321" spans="1:17" ht="17.25" customHeight="1">
      <c r="A321" s="528" t="s">
        <v>86</v>
      </c>
      <c r="B321" s="529"/>
      <c r="C321" s="529"/>
      <c r="D321" s="529"/>
      <c r="E321" s="529"/>
      <c r="F321" s="529"/>
      <c r="G321" s="529"/>
      <c r="H321" s="529"/>
      <c r="I321" s="530" t="str">
        <f>IF(COUNT(M315/M318)=0,"",(M315/M318))</f>
        <v/>
      </c>
      <c r="J321" s="531"/>
      <c r="Q321" s="228"/>
    </row>
    <row r="322" spans="1:17">
      <c r="A322" s="229"/>
      <c r="G322" s="236"/>
      <c r="I322" s="532"/>
      <c r="J322" s="533"/>
      <c r="K322" s="195" t="s">
        <v>177</v>
      </c>
      <c r="Q322" s="228"/>
    </row>
    <row r="323" spans="1:17" ht="14.25" thickBot="1">
      <c r="A323" s="229"/>
      <c r="G323" s="236"/>
      <c r="I323" s="534"/>
      <c r="J323" s="535"/>
      <c r="Q323" s="228"/>
    </row>
    <row r="324" spans="1:17" ht="14.25" thickBot="1">
      <c r="A324" s="234"/>
      <c r="B324" s="237"/>
      <c r="C324" s="237"/>
      <c r="D324" s="237"/>
      <c r="E324" s="237"/>
      <c r="F324" s="237"/>
      <c r="G324" s="237"/>
      <c r="H324" s="237"/>
      <c r="I324" s="237"/>
      <c r="J324" s="237"/>
      <c r="K324" s="237"/>
      <c r="L324" s="237"/>
      <c r="M324" s="237"/>
      <c r="N324" s="237"/>
      <c r="O324" s="237"/>
      <c r="P324" s="237"/>
      <c r="Q324" s="235"/>
    </row>
    <row r="325" spans="1:17" ht="16.5" customHeight="1"/>
    <row r="326" spans="1:17" ht="18.600000000000001" customHeight="1">
      <c r="A326" s="469" t="s">
        <v>402</v>
      </c>
      <c r="B326" s="536"/>
      <c r="C326" s="536"/>
      <c r="D326" s="536"/>
      <c r="E326" s="536"/>
      <c r="F326" s="536"/>
      <c r="G326" s="536"/>
      <c r="H326" s="536"/>
      <c r="I326" s="536"/>
      <c r="J326" s="536"/>
      <c r="K326" s="536"/>
      <c r="L326" s="536"/>
      <c r="M326" s="536"/>
      <c r="N326" s="536"/>
      <c r="O326" s="536"/>
      <c r="P326" s="400"/>
      <c r="Q326" s="401"/>
    </row>
    <row r="327" spans="1:17" ht="8.25" customHeight="1">
      <c r="A327" s="238"/>
      <c r="P327" s="537"/>
      <c r="Q327" s="538"/>
    </row>
    <row r="328" spans="1:17" ht="22.5" customHeight="1">
      <c r="A328" s="238"/>
      <c r="B328" s="317" t="s">
        <v>69</v>
      </c>
      <c r="C328" s="317"/>
      <c r="D328" s="317"/>
      <c r="E328" s="317"/>
      <c r="F328" s="317"/>
      <c r="G328" s="313" t="s">
        <v>178</v>
      </c>
      <c r="H328" s="314"/>
      <c r="I328" s="314"/>
      <c r="J328" s="315"/>
      <c r="K328" s="313" t="s">
        <v>70</v>
      </c>
      <c r="L328" s="314"/>
      <c r="M328" s="314"/>
      <c r="N328" s="315"/>
      <c r="P328" s="537"/>
      <c r="Q328" s="538"/>
    </row>
    <row r="329" spans="1:17" ht="35.450000000000003" customHeight="1">
      <c r="A329" s="238"/>
      <c r="B329" s="316" t="s">
        <v>623</v>
      </c>
      <c r="C329" s="316"/>
      <c r="D329" s="316"/>
      <c r="E329" s="316"/>
      <c r="F329" s="316"/>
      <c r="G329" s="542">
        <v>1086</v>
      </c>
      <c r="H329" s="543"/>
      <c r="I329" s="543"/>
      <c r="J329" s="544"/>
      <c r="K329" s="500">
        <v>1411</v>
      </c>
      <c r="L329" s="500"/>
      <c r="M329" s="500"/>
      <c r="N329" s="500"/>
      <c r="P329" s="537"/>
      <c r="Q329" s="538"/>
    </row>
    <row r="330" spans="1:17" ht="39" customHeight="1">
      <c r="A330" s="238"/>
      <c r="B330" s="316" t="s">
        <v>711</v>
      </c>
      <c r="C330" s="316"/>
      <c r="D330" s="316"/>
      <c r="E330" s="316"/>
      <c r="F330" s="316"/>
      <c r="G330" s="313">
        <v>544</v>
      </c>
      <c r="H330" s="314"/>
      <c r="I330" s="314"/>
      <c r="J330" s="315"/>
      <c r="K330" s="317">
        <v>704</v>
      </c>
      <c r="L330" s="317"/>
      <c r="M330" s="317"/>
      <c r="N330" s="317"/>
      <c r="P330" s="537"/>
      <c r="Q330" s="538"/>
    </row>
    <row r="331" spans="1:17" ht="51" customHeight="1">
      <c r="A331" s="238"/>
      <c r="B331" s="316" t="s">
        <v>754</v>
      </c>
      <c r="C331" s="316"/>
      <c r="D331" s="316"/>
      <c r="E331" s="316"/>
      <c r="F331" s="316"/>
      <c r="G331" s="313">
        <v>326</v>
      </c>
      <c r="H331" s="314"/>
      <c r="I331" s="314"/>
      <c r="J331" s="315"/>
      <c r="K331" s="317">
        <v>422</v>
      </c>
      <c r="L331" s="317"/>
      <c r="M331" s="317"/>
      <c r="N331" s="317"/>
      <c r="P331" s="537"/>
      <c r="Q331" s="538"/>
    </row>
    <row r="332" spans="1:17">
      <c r="A332" s="239"/>
      <c r="B332" s="240"/>
      <c r="C332" s="240"/>
      <c r="D332" s="240"/>
      <c r="E332" s="240"/>
      <c r="F332" s="240"/>
      <c r="G332" s="240"/>
      <c r="H332" s="240"/>
      <c r="I332" s="240"/>
      <c r="J332" s="240"/>
      <c r="K332" s="240"/>
      <c r="L332" s="240"/>
      <c r="M332" s="240"/>
      <c r="N332" s="240"/>
      <c r="O332" s="240"/>
      <c r="P332" s="402"/>
      <c r="Q332" s="403"/>
    </row>
    <row r="333" spans="1:17" ht="37.5" customHeight="1">
      <c r="B333" s="312" t="s">
        <v>712</v>
      </c>
      <c r="C333" s="312"/>
      <c r="D333" s="312"/>
      <c r="E333" s="312"/>
      <c r="F333" s="312"/>
      <c r="G333" s="312"/>
      <c r="H333" s="312"/>
      <c r="I333" s="312"/>
      <c r="J333" s="312"/>
      <c r="K333" s="312"/>
      <c r="L333" s="312"/>
      <c r="M333" s="312"/>
      <c r="N333" s="312"/>
      <c r="O333" s="312"/>
      <c r="P333" s="400"/>
      <c r="Q333" s="401"/>
    </row>
    <row r="334" spans="1:17" ht="17.25" customHeight="1">
      <c r="B334" s="317" t="s">
        <v>392</v>
      </c>
      <c r="C334" s="317"/>
      <c r="D334" s="317"/>
      <c r="E334" s="317"/>
      <c r="F334" s="317"/>
      <c r="G334" s="313" t="s">
        <v>393</v>
      </c>
      <c r="H334" s="314"/>
      <c r="I334" s="314"/>
      <c r="J334" s="315"/>
      <c r="K334" s="313" t="s">
        <v>394</v>
      </c>
      <c r="L334" s="314"/>
      <c r="M334" s="314"/>
      <c r="N334" s="315"/>
      <c r="O334" s="328"/>
      <c r="P334" s="537"/>
      <c r="Q334" s="538"/>
    </row>
    <row r="335" spans="1:17" ht="32.1" customHeight="1">
      <c r="B335" s="316" t="s">
        <v>713</v>
      </c>
      <c r="C335" s="316"/>
      <c r="D335" s="316"/>
      <c r="E335" s="316"/>
      <c r="F335" s="316"/>
      <c r="G335" s="501">
        <v>1086</v>
      </c>
      <c r="H335" s="502"/>
      <c r="I335" s="502"/>
      <c r="J335" s="503"/>
      <c r="K335" s="500">
        <v>1411</v>
      </c>
      <c r="L335" s="500"/>
      <c r="M335" s="500"/>
      <c r="N335" s="500"/>
      <c r="O335" s="328"/>
      <c r="P335" s="537"/>
      <c r="Q335" s="538"/>
    </row>
    <row r="336" spans="1:17" ht="32.1" customHeight="1">
      <c r="B336" s="316" t="s">
        <v>714</v>
      </c>
      <c r="C336" s="316"/>
      <c r="D336" s="316"/>
      <c r="E336" s="316"/>
      <c r="F336" s="316"/>
      <c r="G336" s="313">
        <v>527</v>
      </c>
      <c r="H336" s="314"/>
      <c r="I336" s="314"/>
      <c r="J336" s="315"/>
      <c r="K336" s="317">
        <v>683</v>
      </c>
      <c r="L336" s="317"/>
      <c r="M336" s="317"/>
      <c r="N336" s="317"/>
      <c r="O336" s="328"/>
      <c r="P336" s="537"/>
      <c r="Q336" s="538"/>
    </row>
    <row r="337" spans="1:17" ht="32.1" customHeight="1">
      <c r="A337" s="240"/>
      <c r="B337" s="316" t="s">
        <v>622</v>
      </c>
      <c r="C337" s="316"/>
      <c r="D337" s="316"/>
      <c r="E337" s="316"/>
      <c r="F337" s="316"/>
      <c r="G337" s="313">
        <v>316</v>
      </c>
      <c r="H337" s="314"/>
      <c r="I337" s="314"/>
      <c r="J337" s="315"/>
      <c r="K337" s="317">
        <v>410</v>
      </c>
      <c r="L337" s="317"/>
      <c r="M337" s="317"/>
      <c r="N337" s="317"/>
      <c r="O337" s="330"/>
      <c r="P337" s="402"/>
      <c r="Q337" s="403"/>
    </row>
    <row r="338" spans="1:17" ht="15" customHeight="1"/>
    <row r="339" spans="1:17" ht="30" customHeight="1">
      <c r="A339" s="180" t="s">
        <v>71</v>
      </c>
    </row>
    <row r="340" spans="1:17" ht="34.5" customHeight="1">
      <c r="A340" s="185" t="s">
        <v>179</v>
      </c>
      <c r="B340" s="303" t="s">
        <v>8</v>
      </c>
      <c r="C340" s="303"/>
      <c r="D340" s="303"/>
      <c r="E340" s="303"/>
      <c r="F340" s="303"/>
      <c r="G340" s="303"/>
      <c r="H340" s="303"/>
      <c r="I340" s="303"/>
      <c r="J340" s="303"/>
      <c r="K340" s="303"/>
      <c r="L340" s="303"/>
      <c r="M340" s="303"/>
      <c r="N340" s="303"/>
      <c r="O340" s="303"/>
      <c r="P340" s="287"/>
      <c r="Q340" s="287"/>
    </row>
    <row r="341" spans="1:17" ht="34.5" customHeight="1">
      <c r="A341" s="185" t="s">
        <v>180</v>
      </c>
      <c r="B341" s="303" t="s">
        <v>9</v>
      </c>
      <c r="C341" s="303"/>
      <c r="D341" s="303"/>
      <c r="E341" s="303"/>
      <c r="F341" s="303"/>
      <c r="G341" s="303"/>
      <c r="H341" s="303"/>
      <c r="I341" s="303"/>
      <c r="J341" s="303"/>
      <c r="K341" s="303"/>
      <c r="L341" s="303"/>
      <c r="M341" s="303"/>
      <c r="N341" s="303"/>
      <c r="O341" s="303"/>
      <c r="P341" s="287"/>
      <c r="Q341" s="287"/>
    </row>
    <row r="342" spans="1:17" ht="13.5" customHeight="1"/>
    <row r="343" spans="1:17" ht="34.5" customHeight="1">
      <c r="A343" s="226" t="s">
        <v>715</v>
      </c>
      <c r="B343" s="241"/>
    </row>
    <row r="344" spans="1:17" ht="42" customHeight="1">
      <c r="A344" s="424" t="s">
        <v>206</v>
      </c>
      <c r="B344" s="424"/>
      <c r="C344" s="424"/>
      <c r="D344" s="424"/>
      <c r="E344" s="424"/>
      <c r="F344" s="424"/>
      <c r="G344" s="424"/>
      <c r="H344" s="424"/>
      <c r="I344" s="424"/>
      <c r="J344" s="424"/>
      <c r="K344" s="424"/>
      <c r="L344" s="424"/>
      <c r="M344" s="424"/>
      <c r="N344" s="424"/>
      <c r="O344" s="424"/>
      <c r="P344" s="215"/>
      <c r="Q344" s="215"/>
    </row>
    <row r="345" spans="1:17" ht="30" customHeight="1">
      <c r="A345" s="180" t="s">
        <v>72</v>
      </c>
    </row>
    <row r="346" spans="1:17" ht="25.5" customHeight="1">
      <c r="A346" s="185" t="s">
        <v>80</v>
      </c>
      <c r="B346" s="303" t="s">
        <v>716</v>
      </c>
      <c r="C346" s="303"/>
      <c r="D346" s="303"/>
      <c r="E346" s="303"/>
      <c r="F346" s="303"/>
      <c r="G346" s="303"/>
      <c r="H346" s="303"/>
      <c r="I346" s="303"/>
      <c r="J346" s="303"/>
      <c r="K346" s="303"/>
      <c r="L346" s="303"/>
      <c r="M346" s="303"/>
      <c r="N346" s="303"/>
      <c r="O346" s="303"/>
      <c r="P346" s="287"/>
      <c r="Q346" s="287"/>
    </row>
    <row r="347" spans="1:17" ht="26.25" customHeight="1">
      <c r="A347" s="185" t="s">
        <v>180</v>
      </c>
      <c r="B347" s="303" t="s">
        <v>181</v>
      </c>
      <c r="C347" s="303"/>
      <c r="D347" s="303"/>
      <c r="E347" s="303"/>
      <c r="F347" s="303"/>
      <c r="G347" s="303"/>
      <c r="H347" s="303"/>
      <c r="I347" s="303"/>
      <c r="J347" s="303"/>
      <c r="K347" s="303"/>
      <c r="L347" s="303"/>
      <c r="M347" s="303"/>
      <c r="N347" s="303"/>
      <c r="O347" s="303"/>
      <c r="P347" s="287"/>
      <c r="Q347" s="287"/>
    </row>
    <row r="348" spans="1:17" ht="30" customHeight="1">
      <c r="A348" s="185" t="s">
        <v>182</v>
      </c>
      <c r="B348" s="303" t="s">
        <v>717</v>
      </c>
      <c r="C348" s="303"/>
      <c r="D348" s="303"/>
      <c r="E348" s="303"/>
      <c r="F348" s="303"/>
      <c r="G348" s="303"/>
      <c r="H348" s="303"/>
      <c r="I348" s="303"/>
      <c r="J348" s="303"/>
      <c r="K348" s="303"/>
      <c r="L348" s="303"/>
      <c r="M348" s="303"/>
      <c r="N348" s="303"/>
      <c r="O348" s="303"/>
      <c r="P348" s="287"/>
      <c r="Q348" s="287"/>
    </row>
    <row r="349" spans="1:17" ht="30" customHeight="1">
      <c r="A349" s="185" t="s">
        <v>183</v>
      </c>
      <c r="B349" s="303" t="s">
        <v>718</v>
      </c>
      <c r="C349" s="303"/>
      <c r="D349" s="303"/>
      <c r="E349" s="303"/>
      <c r="F349" s="303"/>
      <c r="G349" s="303"/>
      <c r="H349" s="303"/>
      <c r="I349" s="303"/>
      <c r="J349" s="303"/>
      <c r="K349" s="303"/>
      <c r="L349" s="303"/>
      <c r="M349" s="303"/>
      <c r="N349" s="303"/>
      <c r="O349" s="303"/>
      <c r="P349" s="287"/>
      <c r="Q349" s="287"/>
    </row>
    <row r="350" spans="1:17" ht="30" customHeight="1">
      <c r="A350" s="185" t="s">
        <v>184</v>
      </c>
      <c r="B350" s="303" t="s">
        <v>719</v>
      </c>
      <c r="C350" s="303"/>
      <c r="D350" s="303"/>
      <c r="E350" s="303"/>
      <c r="F350" s="303"/>
      <c r="G350" s="303"/>
      <c r="H350" s="303"/>
      <c r="I350" s="303"/>
      <c r="J350" s="303"/>
      <c r="K350" s="303"/>
      <c r="L350" s="303"/>
      <c r="M350" s="303"/>
      <c r="N350" s="303"/>
      <c r="O350" s="303"/>
      <c r="P350" s="287"/>
      <c r="Q350" s="287"/>
    </row>
    <row r="351" spans="1:17" ht="45" customHeight="1">
      <c r="A351" s="185" t="s">
        <v>185</v>
      </c>
      <c r="B351" s="310" t="s">
        <v>210</v>
      </c>
      <c r="C351" s="310"/>
      <c r="D351" s="310"/>
      <c r="E351" s="310"/>
      <c r="F351" s="310"/>
      <c r="G351" s="310"/>
      <c r="H351" s="310"/>
      <c r="I351" s="310"/>
      <c r="J351" s="310"/>
      <c r="K351" s="310"/>
      <c r="L351" s="310"/>
      <c r="M351" s="310"/>
      <c r="N351" s="310"/>
      <c r="O351" s="310"/>
      <c r="P351" s="287"/>
      <c r="Q351" s="287"/>
    </row>
    <row r="352" spans="1:17" ht="30" customHeight="1">
      <c r="A352" s="185" t="s">
        <v>186</v>
      </c>
      <c r="B352" s="303" t="s">
        <v>720</v>
      </c>
      <c r="C352" s="303"/>
      <c r="D352" s="303"/>
      <c r="E352" s="303"/>
      <c r="F352" s="303"/>
      <c r="G352" s="303"/>
      <c r="H352" s="303"/>
      <c r="I352" s="303"/>
      <c r="J352" s="303"/>
      <c r="K352" s="303"/>
      <c r="L352" s="303"/>
      <c r="M352" s="303"/>
      <c r="N352" s="303"/>
      <c r="O352" s="303"/>
      <c r="P352" s="287"/>
      <c r="Q352" s="287"/>
    </row>
    <row r="353" spans="1:17" ht="45.75" customHeight="1">
      <c r="A353" s="185" t="s">
        <v>187</v>
      </c>
      <c r="B353" s="318" t="s">
        <v>788</v>
      </c>
      <c r="C353" s="318"/>
      <c r="D353" s="318"/>
      <c r="E353" s="318"/>
      <c r="F353" s="318"/>
      <c r="G353" s="318"/>
      <c r="H353" s="318"/>
      <c r="I353" s="318"/>
      <c r="J353" s="318"/>
      <c r="K353" s="318"/>
      <c r="L353" s="318"/>
      <c r="M353" s="318"/>
      <c r="N353" s="318"/>
      <c r="O353" s="318"/>
      <c r="P353" s="287"/>
      <c r="Q353" s="287"/>
    </row>
    <row r="354" spans="1:17" ht="26.25" customHeight="1">
      <c r="A354" s="185" t="s">
        <v>188</v>
      </c>
      <c r="B354" s="303" t="s">
        <v>10</v>
      </c>
      <c r="C354" s="303"/>
      <c r="D354" s="303"/>
      <c r="E354" s="303"/>
      <c r="F354" s="303"/>
      <c r="G354" s="303"/>
      <c r="H354" s="303"/>
      <c r="I354" s="303"/>
      <c r="J354" s="303"/>
      <c r="K354" s="303"/>
      <c r="L354" s="303"/>
      <c r="M354" s="303"/>
      <c r="N354" s="303"/>
      <c r="O354" s="303"/>
      <c r="P354" s="287"/>
      <c r="Q354" s="287"/>
    </row>
    <row r="355" spans="1:17" ht="45" customHeight="1">
      <c r="A355" s="185" t="s">
        <v>81</v>
      </c>
      <c r="B355" s="303" t="s">
        <v>721</v>
      </c>
      <c r="C355" s="303"/>
      <c r="D355" s="303"/>
      <c r="E355" s="303"/>
      <c r="F355" s="303"/>
      <c r="G355" s="303"/>
      <c r="H355" s="303"/>
      <c r="I355" s="303"/>
      <c r="J355" s="303"/>
      <c r="K355" s="303"/>
      <c r="L355" s="303"/>
      <c r="M355" s="303"/>
      <c r="N355" s="303"/>
      <c r="O355" s="303"/>
      <c r="P355" s="287"/>
      <c r="Q355" s="287"/>
    </row>
    <row r="356" spans="1:17" ht="45" customHeight="1">
      <c r="A356" s="185" t="s">
        <v>211</v>
      </c>
      <c r="B356" s="303" t="s">
        <v>722</v>
      </c>
      <c r="C356" s="303"/>
      <c r="D356" s="303"/>
      <c r="E356" s="303"/>
      <c r="F356" s="303"/>
      <c r="G356" s="303"/>
      <c r="H356" s="303"/>
      <c r="I356" s="303"/>
      <c r="J356" s="303"/>
      <c r="K356" s="303"/>
      <c r="L356" s="303"/>
      <c r="M356" s="303"/>
      <c r="N356" s="303"/>
      <c r="O356" s="303"/>
      <c r="P356" s="287"/>
      <c r="Q356" s="287"/>
    </row>
    <row r="357" spans="1:17" ht="60" customHeight="1">
      <c r="A357" s="185" t="s">
        <v>222</v>
      </c>
      <c r="B357" s="288" t="s">
        <v>335</v>
      </c>
      <c r="C357" s="289"/>
      <c r="D357" s="289"/>
      <c r="E357" s="289"/>
      <c r="F357" s="289"/>
      <c r="G357" s="289"/>
      <c r="H357" s="289"/>
      <c r="I357" s="289"/>
      <c r="J357" s="289"/>
      <c r="K357" s="289"/>
      <c r="L357" s="289"/>
      <c r="M357" s="289"/>
      <c r="N357" s="289"/>
      <c r="O357" s="290"/>
      <c r="P357" s="282"/>
      <c r="Q357" s="283"/>
    </row>
    <row r="358" spans="1:17" ht="30" customHeight="1">
      <c r="A358" s="185" t="s">
        <v>234</v>
      </c>
      <c r="B358" s="288" t="s">
        <v>233</v>
      </c>
      <c r="C358" s="289"/>
      <c r="D358" s="289"/>
      <c r="E358" s="289"/>
      <c r="F358" s="289"/>
      <c r="G358" s="289"/>
      <c r="H358" s="289"/>
      <c r="I358" s="289"/>
      <c r="J358" s="289"/>
      <c r="K358" s="289"/>
      <c r="L358" s="289"/>
      <c r="M358" s="289"/>
      <c r="N358" s="289"/>
      <c r="O358" s="290"/>
      <c r="P358" s="282"/>
      <c r="Q358" s="283"/>
    </row>
    <row r="359" spans="1:17" ht="60" customHeight="1">
      <c r="A359" s="185" t="s">
        <v>373</v>
      </c>
      <c r="B359" s="316" t="s">
        <v>374</v>
      </c>
      <c r="C359" s="316"/>
      <c r="D359" s="316"/>
      <c r="E359" s="316"/>
      <c r="F359" s="316"/>
      <c r="G359" s="316"/>
      <c r="H359" s="316"/>
      <c r="I359" s="316"/>
      <c r="J359" s="316"/>
      <c r="K359" s="316"/>
      <c r="L359" s="316"/>
      <c r="M359" s="316"/>
      <c r="N359" s="316"/>
      <c r="O359" s="316"/>
      <c r="P359" s="287"/>
      <c r="Q359" s="287"/>
    </row>
    <row r="360" spans="1:17" ht="15" customHeight="1">
      <c r="A360" s="181"/>
      <c r="B360" s="182"/>
      <c r="C360" s="182"/>
      <c r="D360" s="182"/>
      <c r="E360" s="182"/>
      <c r="F360" s="182"/>
      <c r="G360" s="182"/>
      <c r="H360" s="182"/>
      <c r="I360" s="182"/>
      <c r="J360" s="182"/>
      <c r="K360" s="182"/>
      <c r="L360" s="182"/>
      <c r="M360" s="182"/>
      <c r="N360" s="182"/>
    </row>
    <row r="361" spans="1:17" ht="30" customHeight="1">
      <c r="A361" s="180" t="s">
        <v>73</v>
      </c>
    </row>
    <row r="362" spans="1:17" ht="26.25" customHeight="1">
      <c r="A362" s="185" t="s">
        <v>223</v>
      </c>
      <c r="B362" s="303" t="s">
        <v>723</v>
      </c>
      <c r="C362" s="303"/>
      <c r="D362" s="303"/>
      <c r="E362" s="303"/>
      <c r="F362" s="303"/>
      <c r="G362" s="303"/>
      <c r="H362" s="303"/>
      <c r="I362" s="303"/>
      <c r="J362" s="303"/>
      <c r="K362" s="303"/>
      <c r="L362" s="303"/>
      <c r="M362" s="303"/>
      <c r="N362" s="303"/>
      <c r="O362" s="303"/>
      <c r="P362" s="297"/>
      <c r="Q362" s="299"/>
    </row>
    <row r="363" spans="1:17" ht="25.5" customHeight="1">
      <c r="A363" s="185" t="s">
        <v>217</v>
      </c>
      <c r="B363" s="303" t="s">
        <v>724</v>
      </c>
      <c r="C363" s="303"/>
      <c r="D363" s="303"/>
      <c r="E363" s="303"/>
      <c r="F363" s="303"/>
      <c r="G363" s="303"/>
      <c r="H363" s="303"/>
      <c r="I363" s="303"/>
      <c r="J363" s="303"/>
      <c r="K363" s="303"/>
      <c r="L363" s="303"/>
      <c r="M363" s="303"/>
      <c r="N363" s="303"/>
      <c r="O363" s="303"/>
      <c r="P363" s="287"/>
      <c r="Q363" s="287"/>
    </row>
    <row r="364" spans="1:17" ht="30" customHeight="1">
      <c r="A364" s="185" t="s">
        <v>224</v>
      </c>
      <c r="B364" s="303" t="s">
        <v>717</v>
      </c>
      <c r="C364" s="303"/>
      <c r="D364" s="303"/>
      <c r="E364" s="303"/>
      <c r="F364" s="303"/>
      <c r="G364" s="303"/>
      <c r="H364" s="303"/>
      <c r="I364" s="303"/>
      <c r="J364" s="303"/>
      <c r="K364" s="303"/>
      <c r="L364" s="303"/>
      <c r="M364" s="303"/>
      <c r="N364" s="303"/>
      <c r="O364" s="303"/>
      <c r="P364" s="287"/>
      <c r="Q364" s="287"/>
    </row>
    <row r="365" spans="1:17" ht="30" customHeight="1">
      <c r="A365" s="185" t="s">
        <v>225</v>
      </c>
      <c r="B365" s="303" t="s">
        <v>718</v>
      </c>
      <c r="C365" s="303"/>
      <c r="D365" s="303"/>
      <c r="E365" s="303"/>
      <c r="F365" s="303"/>
      <c r="G365" s="303"/>
      <c r="H365" s="303"/>
      <c r="I365" s="303"/>
      <c r="J365" s="303"/>
      <c r="K365" s="303"/>
      <c r="L365" s="303"/>
      <c r="M365" s="303"/>
      <c r="N365" s="303"/>
      <c r="O365" s="303"/>
      <c r="P365" s="287"/>
      <c r="Q365" s="287"/>
    </row>
    <row r="366" spans="1:17" ht="45" customHeight="1">
      <c r="A366" s="185" t="s">
        <v>194</v>
      </c>
      <c r="B366" s="310" t="s">
        <v>210</v>
      </c>
      <c r="C366" s="310"/>
      <c r="D366" s="310"/>
      <c r="E366" s="310"/>
      <c r="F366" s="310"/>
      <c r="G366" s="310"/>
      <c r="H366" s="310"/>
      <c r="I366" s="310"/>
      <c r="J366" s="310"/>
      <c r="K366" s="310"/>
      <c r="L366" s="310"/>
      <c r="M366" s="310"/>
      <c r="N366" s="310"/>
      <c r="O366" s="310"/>
      <c r="P366" s="287"/>
      <c r="Q366" s="287"/>
    </row>
    <row r="367" spans="1:17" ht="30" customHeight="1">
      <c r="A367" s="185" t="s">
        <v>195</v>
      </c>
      <c r="B367" s="303" t="s">
        <v>720</v>
      </c>
      <c r="C367" s="303"/>
      <c r="D367" s="303"/>
      <c r="E367" s="303"/>
      <c r="F367" s="303"/>
      <c r="G367" s="303"/>
      <c r="H367" s="303"/>
      <c r="I367" s="303"/>
      <c r="J367" s="303"/>
      <c r="K367" s="303"/>
      <c r="L367" s="303"/>
      <c r="M367" s="303"/>
      <c r="N367" s="303"/>
      <c r="O367" s="303"/>
      <c r="P367" s="287"/>
      <c r="Q367" s="287"/>
    </row>
    <row r="368" spans="1:17" ht="45" customHeight="1">
      <c r="A368" s="185" t="s">
        <v>137</v>
      </c>
      <c r="B368" s="303" t="s">
        <v>787</v>
      </c>
      <c r="C368" s="303"/>
      <c r="D368" s="303"/>
      <c r="E368" s="303"/>
      <c r="F368" s="303"/>
      <c r="G368" s="303"/>
      <c r="H368" s="303"/>
      <c r="I368" s="303"/>
      <c r="J368" s="303"/>
      <c r="K368" s="303"/>
      <c r="L368" s="303"/>
      <c r="M368" s="303"/>
      <c r="N368" s="303"/>
      <c r="O368" s="303"/>
      <c r="P368" s="282"/>
      <c r="Q368" s="283"/>
    </row>
    <row r="369" spans="1:17" ht="26.25" customHeight="1">
      <c r="A369" s="185" t="s">
        <v>226</v>
      </c>
      <c r="B369" s="303" t="s">
        <v>229</v>
      </c>
      <c r="C369" s="303"/>
      <c r="D369" s="303"/>
      <c r="E369" s="303"/>
      <c r="F369" s="303"/>
      <c r="G369" s="303"/>
      <c r="H369" s="303"/>
      <c r="I369" s="303"/>
      <c r="J369" s="303"/>
      <c r="K369" s="303"/>
      <c r="L369" s="303"/>
      <c r="M369" s="303"/>
      <c r="N369" s="303"/>
      <c r="O369" s="303"/>
      <c r="P369" s="287"/>
      <c r="Q369" s="287"/>
    </row>
    <row r="370" spans="1:17" ht="45" customHeight="1">
      <c r="A370" s="185" t="s">
        <v>227</v>
      </c>
      <c r="B370" s="303" t="s">
        <v>746</v>
      </c>
      <c r="C370" s="303"/>
      <c r="D370" s="303"/>
      <c r="E370" s="303"/>
      <c r="F370" s="303"/>
      <c r="G370" s="303"/>
      <c r="H370" s="303"/>
      <c r="I370" s="303"/>
      <c r="J370" s="303"/>
      <c r="K370" s="303"/>
      <c r="L370" s="303"/>
      <c r="M370" s="303"/>
      <c r="N370" s="303"/>
      <c r="O370" s="303"/>
      <c r="P370" s="287"/>
      <c r="Q370" s="287"/>
    </row>
    <row r="371" spans="1:17" ht="45" customHeight="1">
      <c r="A371" s="185" t="s">
        <v>81</v>
      </c>
      <c r="B371" s="303" t="s">
        <v>722</v>
      </c>
      <c r="C371" s="303"/>
      <c r="D371" s="303"/>
      <c r="E371" s="303"/>
      <c r="F371" s="303"/>
      <c r="G371" s="303"/>
      <c r="H371" s="303"/>
      <c r="I371" s="303"/>
      <c r="J371" s="303"/>
      <c r="K371" s="303"/>
      <c r="L371" s="303"/>
      <c r="M371" s="303"/>
      <c r="N371" s="303"/>
      <c r="O371" s="303"/>
      <c r="P371" s="287"/>
      <c r="Q371" s="287"/>
    </row>
    <row r="372" spans="1:17" ht="60" customHeight="1">
      <c r="A372" s="185" t="s">
        <v>228</v>
      </c>
      <c r="B372" s="288" t="s">
        <v>232</v>
      </c>
      <c r="C372" s="289"/>
      <c r="D372" s="289"/>
      <c r="E372" s="289"/>
      <c r="F372" s="289"/>
      <c r="G372" s="289"/>
      <c r="H372" s="289"/>
      <c r="I372" s="289"/>
      <c r="J372" s="289"/>
      <c r="K372" s="289"/>
      <c r="L372" s="289"/>
      <c r="M372" s="289"/>
      <c r="N372" s="289"/>
      <c r="O372" s="290"/>
      <c r="P372" s="282"/>
      <c r="Q372" s="283"/>
    </row>
    <row r="373" spans="1:17" ht="30" customHeight="1">
      <c r="A373" s="185" t="s">
        <v>222</v>
      </c>
      <c r="B373" s="288" t="s">
        <v>235</v>
      </c>
      <c r="C373" s="289"/>
      <c r="D373" s="289"/>
      <c r="E373" s="289"/>
      <c r="F373" s="289"/>
      <c r="G373" s="289"/>
      <c r="H373" s="289"/>
      <c r="I373" s="289"/>
      <c r="J373" s="289"/>
      <c r="K373" s="289"/>
      <c r="L373" s="289"/>
      <c r="M373" s="289"/>
      <c r="N373" s="289"/>
      <c r="O373" s="290"/>
      <c r="P373" s="282"/>
      <c r="Q373" s="283"/>
    </row>
    <row r="374" spans="1:17" ht="60" customHeight="1">
      <c r="A374" s="185" t="s">
        <v>234</v>
      </c>
      <c r="B374" s="307" t="s">
        <v>375</v>
      </c>
      <c r="C374" s="308"/>
      <c r="D374" s="308"/>
      <c r="E374" s="308"/>
      <c r="F374" s="308"/>
      <c r="G374" s="308"/>
      <c r="H374" s="308"/>
      <c r="I374" s="308"/>
      <c r="J374" s="308"/>
      <c r="K374" s="308"/>
      <c r="L374" s="308"/>
      <c r="M374" s="308"/>
      <c r="N374" s="308"/>
      <c r="O374" s="309"/>
      <c r="P374" s="282"/>
      <c r="Q374" s="283"/>
    </row>
    <row r="375" spans="1:17" ht="15" customHeight="1">
      <c r="A375" s="181"/>
      <c r="B375" s="182"/>
      <c r="C375" s="182"/>
      <c r="D375" s="182"/>
      <c r="E375" s="182"/>
      <c r="F375" s="182"/>
      <c r="G375" s="182"/>
      <c r="H375" s="182"/>
      <c r="I375" s="182"/>
      <c r="J375" s="182"/>
      <c r="K375" s="182"/>
      <c r="L375" s="182"/>
      <c r="M375" s="182"/>
      <c r="N375" s="182"/>
      <c r="O375" s="182"/>
      <c r="P375" s="242"/>
      <c r="Q375" s="242"/>
    </row>
    <row r="376" spans="1:17" ht="33.75" customHeight="1">
      <c r="A376" s="180" t="s">
        <v>231</v>
      </c>
      <c r="O376" s="182"/>
      <c r="P376" s="242"/>
      <c r="Q376" s="242"/>
    </row>
    <row r="377" spans="1:17" ht="30" customHeight="1">
      <c r="A377" s="185" t="s">
        <v>189</v>
      </c>
      <c r="B377" s="303" t="s">
        <v>190</v>
      </c>
      <c r="C377" s="303"/>
      <c r="D377" s="303"/>
      <c r="E377" s="303"/>
      <c r="F377" s="303"/>
      <c r="G377" s="303"/>
      <c r="H377" s="303"/>
      <c r="I377" s="303"/>
      <c r="J377" s="303"/>
      <c r="K377" s="303"/>
      <c r="L377" s="303"/>
      <c r="M377" s="303"/>
      <c r="N377" s="303"/>
      <c r="O377" s="303"/>
      <c r="P377" s="287"/>
      <c r="Q377" s="287"/>
    </row>
    <row r="378" spans="1:17" ht="30" customHeight="1">
      <c r="A378" s="185" t="s">
        <v>191</v>
      </c>
      <c r="B378" s="303" t="s">
        <v>399</v>
      </c>
      <c r="C378" s="303"/>
      <c r="D378" s="303"/>
      <c r="E378" s="303"/>
      <c r="F378" s="303"/>
      <c r="G378" s="303"/>
      <c r="H378" s="303"/>
      <c r="I378" s="303"/>
      <c r="J378" s="303"/>
      <c r="K378" s="303"/>
      <c r="L378" s="303"/>
      <c r="M378" s="303"/>
      <c r="N378" s="303"/>
      <c r="O378" s="303"/>
      <c r="P378" s="287"/>
      <c r="Q378" s="287"/>
    </row>
    <row r="379" spans="1:17" ht="30" customHeight="1">
      <c r="A379" s="185" t="s">
        <v>192</v>
      </c>
      <c r="B379" s="303" t="s">
        <v>717</v>
      </c>
      <c r="C379" s="303"/>
      <c r="D379" s="303"/>
      <c r="E379" s="303"/>
      <c r="F379" s="303"/>
      <c r="G379" s="303"/>
      <c r="H379" s="303"/>
      <c r="I379" s="303"/>
      <c r="J379" s="303"/>
      <c r="K379" s="303"/>
      <c r="L379" s="303"/>
      <c r="M379" s="303"/>
      <c r="N379" s="303"/>
      <c r="O379" s="303"/>
      <c r="P379" s="287"/>
      <c r="Q379" s="287"/>
    </row>
    <row r="380" spans="1:17" ht="30" customHeight="1">
      <c r="A380" s="185" t="s">
        <v>193</v>
      </c>
      <c r="B380" s="303" t="s">
        <v>718</v>
      </c>
      <c r="C380" s="303"/>
      <c r="D380" s="303"/>
      <c r="E380" s="303"/>
      <c r="F380" s="303"/>
      <c r="G380" s="303"/>
      <c r="H380" s="303"/>
      <c r="I380" s="303"/>
      <c r="J380" s="303"/>
      <c r="K380" s="303"/>
      <c r="L380" s="303"/>
      <c r="M380" s="303"/>
      <c r="N380" s="303"/>
      <c r="O380" s="303"/>
      <c r="P380" s="287"/>
      <c r="Q380" s="287"/>
    </row>
    <row r="381" spans="1:17" ht="45" customHeight="1">
      <c r="A381" s="185" t="s">
        <v>194</v>
      </c>
      <c r="B381" s="310" t="s">
        <v>210</v>
      </c>
      <c r="C381" s="310"/>
      <c r="D381" s="310"/>
      <c r="E381" s="310"/>
      <c r="F381" s="310"/>
      <c r="G381" s="310"/>
      <c r="H381" s="310"/>
      <c r="I381" s="310"/>
      <c r="J381" s="310"/>
      <c r="K381" s="310"/>
      <c r="L381" s="310"/>
      <c r="M381" s="310"/>
      <c r="N381" s="310"/>
      <c r="O381" s="310"/>
      <c r="P381" s="287"/>
      <c r="Q381" s="287"/>
    </row>
    <row r="382" spans="1:17" ht="30" customHeight="1">
      <c r="A382" s="185" t="s">
        <v>195</v>
      </c>
      <c r="B382" s="303" t="s">
        <v>720</v>
      </c>
      <c r="C382" s="303"/>
      <c r="D382" s="303"/>
      <c r="E382" s="303"/>
      <c r="F382" s="303"/>
      <c r="G382" s="303"/>
      <c r="H382" s="303"/>
      <c r="I382" s="303"/>
      <c r="J382" s="303"/>
      <c r="K382" s="303"/>
      <c r="L382" s="303"/>
      <c r="M382" s="303"/>
      <c r="N382" s="303"/>
      <c r="O382" s="303"/>
      <c r="P382" s="287"/>
      <c r="Q382" s="287"/>
    </row>
    <row r="383" spans="1:17" ht="42" customHeight="1">
      <c r="A383" s="185" t="s">
        <v>186</v>
      </c>
      <c r="B383" s="318" t="s">
        <v>788</v>
      </c>
      <c r="C383" s="318"/>
      <c r="D383" s="318"/>
      <c r="E383" s="318"/>
      <c r="F383" s="318"/>
      <c r="G383" s="318"/>
      <c r="H383" s="318"/>
      <c r="I383" s="318"/>
      <c r="J383" s="318"/>
      <c r="K383" s="318"/>
      <c r="L383" s="318"/>
      <c r="M383" s="318"/>
      <c r="N383" s="318"/>
      <c r="O383" s="318"/>
      <c r="P383" s="287"/>
      <c r="Q383" s="287"/>
    </row>
    <row r="384" spans="1:17" ht="30" customHeight="1">
      <c r="A384" s="185" t="s">
        <v>99</v>
      </c>
      <c r="B384" s="303" t="s">
        <v>230</v>
      </c>
      <c r="C384" s="303"/>
      <c r="D384" s="303"/>
      <c r="E384" s="303"/>
      <c r="F384" s="303"/>
      <c r="G384" s="303"/>
      <c r="H384" s="303"/>
      <c r="I384" s="303"/>
      <c r="J384" s="303"/>
      <c r="K384" s="303"/>
      <c r="L384" s="303"/>
      <c r="M384" s="303"/>
      <c r="N384" s="303"/>
      <c r="O384" s="303"/>
      <c r="P384" s="282"/>
      <c r="Q384" s="283"/>
    </row>
    <row r="385" spans="1:17" ht="45" customHeight="1">
      <c r="A385" s="185" t="s">
        <v>212</v>
      </c>
      <c r="B385" s="303" t="s">
        <v>725</v>
      </c>
      <c r="C385" s="303"/>
      <c r="D385" s="303"/>
      <c r="E385" s="303"/>
      <c r="F385" s="303"/>
      <c r="G385" s="303"/>
      <c r="H385" s="303"/>
      <c r="I385" s="303"/>
      <c r="J385" s="303"/>
      <c r="K385" s="303"/>
      <c r="L385" s="303"/>
      <c r="M385" s="303"/>
      <c r="N385" s="303"/>
      <c r="O385" s="303"/>
      <c r="P385" s="287"/>
      <c r="Q385" s="287"/>
    </row>
    <row r="386" spans="1:17" ht="45" customHeight="1">
      <c r="A386" s="185" t="s">
        <v>81</v>
      </c>
      <c r="B386" s="303" t="s">
        <v>722</v>
      </c>
      <c r="C386" s="303"/>
      <c r="D386" s="303"/>
      <c r="E386" s="303"/>
      <c r="F386" s="303"/>
      <c r="G386" s="303"/>
      <c r="H386" s="303"/>
      <c r="I386" s="303"/>
      <c r="J386" s="303"/>
      <c r="K386" s="303"/>
      <c r="L386" s="303"/>
      <c r="M386" s="303"/>
      <c r="N386" s="303"/>
      <c r="O386" s="303"/>
      <c r="P386" s="287"/>
      <c r="Q386" s="287"/>
    </row>
    <row r="387" spans="1:17" ht="60" customHeight="1">
      <c r="A387" s="185" t="s">
        <v>228</v>
      </c>
      <c r="B387" s="288" t="s">
        <v>726</v>
      </c>
      <c r="C387" s="289"/>
      <c r="D387" s="289"/>
      <c r="E387" s="289"/>
      <c r="F387" s="289"/>
      <c r="G387" s="289"/>
      <c r="H387" s="289"/>
      <c r="I387" s="289"/>
      <c r="J387" s="289"/>
      <c r="K387" s="289"/>
      <c r="L387" s="289"/>
      <c r="M387" s="289"/>
      <c r="N387" s="289"/>
      <c r="O387" s="290"/>
      <c r="P387" s="282"/>
      <c r="Q387" s="283"/>
    </row>
    <row r="388" spans="1:17" ht="30.75" customHeight="1">
      <c r="A388" s="185" t="s">
        <v>222</v>
      </c>
      <c r="B388" s="288" t="s">
        <v>236</v>
      </c>
      <c r="C388" s="289"/>
      <c r="D388" s="289"/>
      <c r="E388" s="289"/>
      <c r="F388" s="289"/>
      <c r="G388" s="289"/>
      <c r="H388" s="289"/>
      <c r="I388" s="289"/>
      <c r="J388" s="289"/>
      <c r="K388" s="289"/>
      <c r="L388" s="289"/>
      <c r="M388" s="289"/>
      <c r="N388" s="289"/>
      <c r="O388" s="290"/>
      <c r="P388" s="282"/>
      <c r="Q388" s="283"/>
    </row>
    <row r="389" spans="1:17" ht="60" customHeight="1">
      <c r="A389" s="185" t="s">
        <v>234</v>
      </c>
      <c r="B389" s="288" t="s">
        <v>376</v>
      </c>
      <c r="C389" s="289"/>
      <c r="D389" s="289"/>
      <c r="E389" s="289"/>
      <c r="F389" s="289"/>
      <c r="G389" s="289"/>
      <c r="H389" s="289"/>
      <c r="I389" s="289"/>
      <c r="J389" s="289"/>
      <c r="K389" s="289"/>
      <c r="L389" s="289"/>
      <c r="M389" s="289"/>
      <c r="N389" s="289"/>
      <c r="O389" s="290"/>
      <c r="P389" s="282"/>
      <c r="Q389" s="283"/>
    </row>
    <row r="390" spans="1:17" ht="15" customHeight="1">
      <c r="A390" s="181"/>
      <c r="B390" s="182"/>
      <c r="C390" s="182"/>
      <c r="D390" s="182"/>
      <c r="E390" s="182"/>
      <c r="F390" s="182"/>
      <c r="G390" s="182"/>
      <c r="H390" s="182"/>
      <c r="I390" s="182"/>
      <c r="J390" s="182"/>
      <c r="K390" s="182"/>
      <c r="L390" s="182"/>
      <c r="M390" s="182"/>
      <c r="N390" s="182"/>
      <c r="O390" s="182"/>
      <c r="P390" s="242"/>
      <c r="Q390" s="242"/>
    </row>
    <row r="391" spans="1:17" ht="33.75" customHeight="1">
      <c r="A391" s="180" t="s">
        <v>377</v>
      </c>
      <c r="O391" s="182"/>
      <c r="P391" s="242"/>
      <c r="Q391" s="242"/>
    </row>
    <row r="392" spans="1:17" ht="30" customHeight="1">
      <c r="A392" s="185" t="s">
        <v>110</v>
      </c>
      <c r="B392" s="303" t="s">
        <v>378</v>
      </c>
      <c r="C392" s="303"/>
      <c r="D392" s="303"/>
      <c r="E392" s="303"/>
      <c r="F392" s="303"/>
      <c r="G392" s="303"/>
      <c r="H392" s="303"/>
      <c r="I392" s="303"/>
      <c r="J392" s="303"/>
      <c r="K392" s="303"/>
      <c r="L392" s="303"/>
      <c r="M392" s="303"/>
      <c r="N392" s="303"/>
      <c r="O392" s="303"/>
      <c r="P392" s="287"/>
      <c r="Q392" s="287"/>
    </row>
    <row r="393" spans="1:17" ht="30" customHeight="1">
      <c r="A393" s="185" t="s">
        <v>111</v>
      </c>
      <c r="B393" s="303" t="s">
        <v>379</v>
      </c>
      <c r="C393" s="303"/>
      <c r="D393" s="303"/>
      <c r="E393" s="303"/>
      <c r="F393" s="303"/>
      <c r="G393" s="303"/>
      <c r="H393" s="303"/>
      <c r="I393" s="303"/>
      <c r="J393" s="303"/>
      <c r="K393" s="303"/>
      <c r="L393" s="303"/>
      <c r="M393" s="303"/>
      <c r="N393" s="303"/>
      <c r="O393" s="303"/>
      <c r="P393" s="287"/>
      <c r="Q393" s="287"/>
    </row>
    <row r="394" spans="1:17" ht="45" customHeight="1">
      <c r="A394" s="185" t="s">
        <v>112</v>
      </c>
      <c r="B394" s="303" t="s">
        <v>380</v>
      </c>
      <c r="C394" s="303"/>
      <c r="D394" s="303"/>
      <c r="E394" s="303"/>
      <c r="F394" s="303"/>
      <c r="G394" s="303"/>
      <c r="H394" s="303"/>
      <c r="I394" s="303"/>
      <c r="J394" s="303"/>
      <c r="K394" s="303"/>
      <c r="L394" s="303"/>
      <c r="M394" s="303"/>
      <c r="N394" s="303"/>
      <c r="O394" s="303"/>
      <c r="P394" s="282"/>
      <c r="Q394" s="283"/>
    </row>
    <row r="395" spans="1:17" ht="30" customHeight="1">
      <c r="A395" s="185" t="s">
        <v>369</v>
      </c>
      <c r="B395" s="307" t="s">
        <v>381</v>
      </c>
      <c r="C395" s="308"/>
      <c r="D395" s="308"/>
      <c r="E395" s="308"/>
      <c r="F395" s="308"/>
      <c r="G395" s="308"/>
      <c r="H395" s="308"/>
      <c r="I395" s="308"/>
      <c r="J395" s="308"/>
      <c r="K395" s="308"/>
      <c r="L395" s="308"/>
      <c r="M395" s="308"/>
      <c r="N395" s="308"/>
      <c r="O395" s="309"/>
      <c r="P395" s="282"/>
      <c r="Q395" s="283"/>
    </row>
    <row r="396" spans="1:17" ht="46.5" customHeight="1">
      <c r="A396" s="185" t="s">
        <v>240</v>
      </c>
      <c r="B396" s="318" t="s">
        <v>788</v>
      </c>
      <c r="C396" s="318"/>
      <c r="D396" s="318"/>
      <c r="E396" s="318"/>
      <c r="F396" s="318"/>
      <c r="G396" s="318"/>
      <c r="H396" s="318"/>
      <c r="I396" s="318"/>
      <c r="J396" s="318"/>
      <c r="K396" s="318"/>
      <c r="L396" s="318"/>
      <c r="M396" s="318"/>
      <c r="N396" s="318"/>
      <c r="O396" s="318"/>
      <c r="P396" s="282"/>
      <c r="Q396" s="283"/>
    </row>
    <row r="397" spans="1:17" ht="30" customHeight="1">
      <c r="A397" s="185" t="s">
        <v>241</v>
      </c>
      <c r="B397" s="307" t="s">
        <v>382</v>
      </c>
      <c r="C397" s="308"/>
      <c r="D397" s="308"/>
      <c r="E397" s="308"/>
      <c r="F397" s="308"/>
      <c r="G397" s="308"/>
      <c r="H397" s="308"/>
      <c r="I397" s="308"/>
      <c r="J397" s="308"/>
      <c r="K397" s="308"/>
      <c r="L397" s="308"/>
      <c r="M397" s="308"/>
      <c r="N397" s="308"/>
      <c r="O397" s="309"/>
      <c r="P397" s="282"/>
      <c r="Q397" s="283"/>
    </row>
    <row r="398" spans="1:17" ht="45" customHeight="1">
      <c r="A398" s="185" t="s">
        <v>242</v>
      </c>
      <c r="B398" s="307" t="s">
        <v>747</v>
      </c>
      <c r="C398" s="308"/>
      <c r="D398" s="308"/>
      <c r="E398" s="308"/>
      <c r="F398" s="308"/>
      <c r="G398" s="308"/>
      <c r="H398" s="308"/>
      <c r="I398" s="308"/>
      <c r="J398" s="308"/>
      <c r="K398" s="308"/>
      <c r="L398" s="308"/>
      <c r="M398" s="308"/>
      <c r="N398" s="308"/>
      <c r="O398" s="309"/>
      <c r="P398" s="287"/>
      <c r="Q398" s="287"/>
    </row>
    <row r="399" spans="1:17" ht="44.25" customHeight="1">
      <c r="A399" s="185" t="s">
        <v>243</v>
      </c>
      <c r="B399" s="307" t="s">
        <v>383</v>
      </c>
      <c r="C399" s="308"/>
      <c r="D399" s="308"/>
      <c r="E399" s="308"/>
      <c r="F399" s="308"/>
      <c r="G399" s="308"/>
      <c r="H399" s="308"/>
      <c r="I399" s="308"/>
      <c r="J399" s="308"/>
      <c r="K399" s="308"/>
      <c r="L399" s="308"/>
      <c r="M399" s="308"/>
      <c r="N399" s="308"/>
      <c r="O399" s="309"/>
      <c r="P399" s="287"/>
      <c r="Q399" s="287"/>
    </row>
    <row r="400" spans="1:17" ht="60" customHeight="1">
      <c r="A400" s="185" t="s">
        <v>244</v>
      </c>
      <c r="B400" s="307" t="s">
        <v>384</v>
      </c>
      <c r="C400" s="308"/>
      <c r="D400" s="308"/>
      <c r="E400" s="308"/>
      <c r="F400" s="308"/>
      <c r="G400" s="308"/>
      <c r="H400" s="308"/>
      <c r="I400" s="308"/>
      <c r="J400" s="308"/>
      <c r="K400" s="308"/>
      <c r="L400" s="308"/>
      <c r="M400" s="308"/>
      <c r="N400" s="308"/>
      <c r="O400" s="309"/>
      <c r="P400" s="287"/>
      <c r="Q400" s="287"/>
    </row>
    <row r="401" spans="1:17" ht="60" customHeight="1">
      <c r="A401" s="185" t="s">
        <v>245</v>
      </c>
      <c r="B401" s="307" t="s">
        <v>376</v>
      </c>
      <c r="C401" s="308"/>
      <c r="D401" s="308"/>
      <c r="E401" s="308"/>
      <c r="F401" s="308"/>
      <c r="G401" s="308"/>
      <c r="H401" s="308"/>
      <c r="I401" s="308"/>
      <c r="J401" s="308"/>
      <c r="K401" s="308"/>
      <c r="L401" s="308"/>
      <c r="M401" s="308"/>
      <c r="N401" s="308"/>
      <c r="O401" s="309"/>
      <c r="P401" s="287"/>
      <c r="Q401" s="287"/>
    </row>
    <row r="402" spans="1:17" ht="30" customHeight="1">
      <c r="A402" s="185" t="s">
        <v>228</v>
      </c>
      <c r="B402" s="316" t="s">
        <v>385</v>
      </c>
      <c r="C402" s="316"/>
      <c r="D402" s="316"/>
      <c r="E402" s="316"/>
      <c r="F402" s="316"/>
      <c r="G402" s="316"/>
      <c r="H402" s="316"/>
      <c r="I402" s="316"/>
      <c r="J402" s="316"/>
      <c r="K402" s="316"/>
      <c r="L402" s="316"/>
      <c r="M402" s="316"/>
      <c r="N402" s="316"/>
      <c r="O402" s="316"/>
      <c r="P402" s="287"/>
      <c r="Q402" s="287"/>
    </row>
    <row r="403" spans="1:17" ht="30" customHeight="1">
      <c r="A403" s="185" t="s">
        <v>222</v>
      </c>
      <c r="B403" s="303" t="s">
        <v>386</v>
      </c>
      <c r="C403" s="303"/>
      <c r="D403" s="303"/>
      <c r="E403" s="303"/>
      <c r="F403" s="303"/>
      <c r="G403" s="303"/>
      <c r="H403" s="303"/>
      <c r="I403" s="303"/>
      <c r="J403" s="303"/>
      <c r="K403" s="303"/>
      <c r="L403" s="303"/>
      <c r="M403" s="303"/>
      <c r="N403" s="303"/>
      <c r="O403" s="303"/>
      <c r="P403" s="287"/>
      <c r="Q403" s="287"/>
    </row>
    <row r="404" spans="1:17" ht="31.5" customHeight="1">
      <c r="A404" s="185" t="s">
        <v>234</v>
      </c>
      <c r="B404" s="303" t="s">
        <v>400</v>
      </c>
      <c r="C404" s="303"/>
      <c r="D404" s="303"/>
      <c r="E404" s="303"/>
      <c r="F404" s="303"/>
      <c r="G404" s="303"/>
      <c r="H404" s="303"/>
      <c r="I404" s="303"/>
      <c r="J404" s="303"/>
      <c r="K404" s="303"/>
      <c r="L404" s="303"/>
      <c r="M404" s="303"/>
      <c r="N404" s="303"/>
      <c r="O404" s="303"/>
      <c r="P404" s="287"/>
      <c r="Q404" s="287"/>
    </row>
    <row r="405" spans="1:17" ht="31.5" customHeight="1">
      <c r="A405" s="185" t="s">
        <v>373</v>
      </c>
      <c r="B405" s="303" t="s">
        <v>401</v>
      </c>
      <c r="C405" s="303"/>
      <c r="D405" s="303"/>
      <c r="E405" s="303"/>
      <c r="F405" s="303"/>
      <c r="G405" s="303"/>
      <c r="H405" s="303"/>
      <c r="I405" s="303"/>
      <c r="J405" s="303"/>
      <c r="K405" s="303"/>
      <c r="L405" s="303"/>
      <c r="M405" s="303"/>
      <c r="N405" s="303"/>
      <c r="O405" s="303"/>
      <c r="P405" s="287"/>
      <c r="Q405" s="287"/>
    </row>
    <row r="406" spans="1:17" ht="13.5" customHeight="1">
      <c r="A406" s="181"/>
      <c r="B406" s="182"/>
      <c r="C406" s="182"/>
      <c r="D406" s="182"/>
      <c r="E406" s="182"/>
      <c r="F406" s="182"/>
      <c r="G406" s="182"/>
      <c r="H406" s="182"/>
      <c r="I406" s="182"/>
      <c r="J406" s="182"/>
      <c r="K406" s="182"/>
      <c r="L406" s="182"/>
      <c r="M406" s="182"/>
      <c r="N406" s="182"/>
      <c r="O406" s="182"/>
      <c r="P406" s="242"/>
      <c r="Q406" s="242"/>
    </row>
    <row r="407" spans="1:17" ht="26.25" customHeight="1">
      <c r="A407" s="338" t="s">
        <v>387</v>
      </c>
      <c r="B407" s="338"/>
      <c r="C407" s="338"/>
      <c r="D407" s="338"/>
      <c r="E407" s="338"/>
      <c r="F407" s="338"/>
      <c r="G407" s="182"/>
      <c r="H407" s="182"/>
      <c r="I407" s="182"/>
      <c r="J407" s="182"/>
      <c r="K407" s="182"/>
      <c r="L407" s="182"/>
      <c r="M407" s="182"/>
      <c r="N407" s="182"/>
      <c r="O407" s="182"/>
      <c r="P407" s="242"/>
      <c r="Q407" s="242"/>
    </row>
    <row r="408" spans="1:17" ht="45.75" customHeight="1">
      <c r="A408" s="185" t="s">
        <v>361</v>
      </c>
      <c r="B408" s="316" t="s">
        <v>388</v>
      </c>
      <c r="C408" s="316"/>
      <c r="D408" s="316"/>
      <c r="E408" s="316"/>
      <c r="F408" s="316"/>
      <c r="G408" s="316"/>
      <c r="H408" s="316"/>
      <c r="I408" s="316"/>
      <c r="J408" s="316"/>
      <c r="K408" s="316"/>
      <c r="L408" s="316"/>
      <c r="M408" s="316"/>
      <c r="N408" s="316"/>
      <c r="O408" s="316"/>
      <c r="P408" s="287"/>
      <c r="Q408" s="287"/>
    </row>
    <row r="409" spans="1:17" ht="89.25" customHeight="1">
      <c r="A409" s="185" t="s">
        <v>362</v>
      </c>
      <c r="B409" s="316" t="s">
        <v>727</v>
      </c>
      <c r="C409" s="316"/>
      <c r="D409" s="316"/>
      <c r="E409" s="316"/>
      <c r="F409" s="316"/>
      <c r="G409" s="316"/>
      <c r="H409" s="316"/>
      <c r="I409" s="316"/>
      <c r="J409" s="316"/>
      <c r="K409" s="316"/>
      <c r="L409" s="316"/>
      <c r="M409" s="316"/>
      <c r="N409" s="316"/>
      <c r="O409" s="316"/>
      <c r="P409" s="287"/>
      <c r="Q409" s="287"/>
    </row>
    <row r="410" spans="1:17" ht="30.75" customHeight="1">
      <c r="A410" s="185" t="s">
        <v>218</v>
      </c>
      <c r="B410" s="316" t="s">
        <v>389</v>
      </c>
      <c r="C410" s="316"/>
      <c r="D410" s="316"/>
      <c r="E410" s="316"/>
      <c r="F410" s="316"/>
      <c r="G410" s="316"/>
      <c r="H410" s="316"/>
      <c r="I410" s="316"/>
      <c r="J410" s="316"/>
      <c r="K410" s="316"/>
      <c r="L410" s="316"/>
      <c r="M410" s="316"/>
      <c r="N410" s="316"/>
      <c r="O410" s="316"/>
      <c r="P410" s="287"/>
      <c r="Q410" s="287"/>
    </row>
    <row r="411" spans="1:17" ht="13.5" customHeight="1">
      <c r="A411" s="181"/>
      <c r="B411" s="182"/>
      <c r="C411" s="182"/>
      <c r="D411" s="182"/>
      <c r="E411" s="182"/>
      <c r="F411" s="182"/>
      <c r="G411" s="182"/>
      <c r="H411" s="182"/>
      <c r="I411" s="182"/>
      <c r="J411" s="182"/>
      <c r="K411" s="182"/>
      <c r="L411" s="182"/>
      <c r="M411" s="182"/>
      <c r="N411" s="182"/>
      <c r="O411" s="182"/>
      <c r="P411" s="242"/>
      <c r="Q411" s="242"/>
    </row>
    <row r="412" spans="1:17" ht="26.25" customHeight="1">
      <c r="A412" s="180" t="s">
        <v>390</v>
      </c>
    </row>
    <row r="413" spans="1:17" ht="30.75" customHeight="1">
      <c r="A413" s="327" t="s">
        <v>189</v>
      </c>
      <c r="B413" s="339" t="s">
        <v>196</v>
      </c>
      <c r="C413" s="340"/>
      <c r="D413" s="340"/>
      <c r="E413" s="340"/>
      <c r="F413" s="340"/>
      <c r="G413" s="340"/>
      <c r="H413" s="340"/>
      <c r="I413" s="340"/>
      <c r="J413" s="340"/>
      <c r="K413" s="340"/>
      <c r="L413" s="340"/>
      <c r="M413" s="340"/>
      <c r="N413" s="340"/>
      <c r="O413" s="341"/>
      <c r="P413" s="287"/>
      <c r="Q413" s="287"/>
    </row>
    <row r="414" spans="1:17" ht="18" customHeight="1">
      <c r="A414" s="327"/>
      <c r="B414" s="342" t="s">
        <v>197</v>
      </c>
      <c r="C414" s="343"/>
      <c r="D414" s="343"/>
      <c r="E414" s="343"/>
      <c r="F414" s="343"/>
      <c r="G414" s="343"/>
      <c r="H414" s="343"/>
      <c r="I414" s="343"/>
      <c r="J414" s="343"/>
      <c r="K414" s="343"/>
      <c r="L414" s="343"/>
      <c r="M414" s="343"/>
      <c r="N414" s="343"/>
      <c r="O414" s="344"/>
      <c r="P414" s="317"/>
      <c r="Q414" s="317"/>
    </row>
    <row r="415" spans="1:17" ht="19.5" customHeight="1">
      <c r="A415" s="327"/>
      <c r="B415" s="342" t="s">
        <v>198</v>
      </c>
      <c r="C415" s="343"/>
      <c r="D415" s="343"/>
      <c r="E415" s="343"/>
      <c r="F415" s="343"/>
      <c r="G415" s="343"/>
      <c r="H415" s="343"/>
      <c r="I415" s="343"/>
      <c r="J415" s="343"/>
      <c r="K415" s="343"/>
      <c r="L415" s="343"/>
      <c r="M415" s="343"/>
      <c r="N415" s="343"/>
      <c r="O415" s="344"/>
      <c r="P415" s="317"/>
      <c r="Q415" s="317"/>
    </row>
    <row r="416" spans="1:17" ht="18.75" customHeight="1">
      <c r="A416" s="327"/>
      <c r="B416" s="342" t="s">
        <v>199</v>
      </c>
      <c r="C416" s="343"/>
      <c r="D416" s="343"/>
      <c r="E416" s="343"/>
      <c r="F416" s="343"/>
      <c r="G416" s="343"/>
      <c r="H416" s="343"/>
      <c r="I416" s="343"/>
      <c r="J416" s="343"/>
      <c r="K416" s="343"/>
      <c r="L416" s="343"/>
      <c r="M416" s="343"/>
      <c r="N416" s="343"/>
      <c r="O416" s="344"/>
      <c r="P416" s="317"/>
      <c r="Q416" s="317"/>
    </row>
    <row r="417" spans="1:17" ht="55.5" customHeight="1">
      <c r="A417" s="327"/>
      <c r="B417" s="243" t="s">
        <v>209</v>
      </c>
      <c r="C417" s="345" t="s">
        <v>748</v>
      </c>
      <c r="D417" s="345"/>
      <c r="E417" s="345"/>
      <c r="F417" s="345"/>
      <c r="G417" s="345"/>
      <c r="H417" s="345"/>
      <c r="I417" s="345"/>
      <c r="J417" s="345"/>
      <c r="K417" s="345"/>
      <c r="L417" s="345"/>
      <c r="M417" s="345"/>
      <c r="N417" s="345"/>
      <c r="O417" s="346"/>
      <c r="P417" s="317"/>
      <c r="Q417" s="317"/>
    </row>
    <row r="418" spans="1:17" ht="30" customHeight="1">
      <c r="A418" s="185" t="s">
        <v>191</v>
      </c>
      <c r="B418" s="303" t="s">
        <v>11</v>
      </c>
      <c r="C418" s="303"/>
      <c r="D418" s="303"/>
      <c r="E418" s="303"/>
      <c r="F418" s="303"/>
      <c r="G418" s="303"/>
      <c r="H418" s="303"/>
      <c r="I418" s="303"/>
      <c r="J418" s="303"/>
      <c r="K418" s="303"/>
      <c r="L418" s="303"/>
      <c r="M418" s="303"/>
      <c r="N418" s="303"/>
      <c r="O418" s="303"/>
      <c r="P418" s="287"/>
      <c r="Q418" s="287"/>
    </row>
    <row r="419" spans="1:17" ht="30" customHeight="1">
      <c r="A419" s="185" t="s">
        <v>192</v>
      </c>
      <c r="B419" s="303" t="s">
        <v>12</v>
      </c>
      <c r="C419" s="303"/>
      <c r="D419" s="303"/>
      <c r="E419" s="303"/>
      <c r="F419" s="303"/>
      <c r="G419" s="303"/>
      <c r="H419" s="303"/>
      <c r="I419" s="303"/>
      <c r="J419" s="303"/>
      <c r="K419" s="303"/>
      <c r="L419" s="303"/>
      <c r="M419" s="303"/>
      <c r="N419" s="303"/>
      <c r="O419" s="303"/>
      <c r="P419" s="287"/>
      <c r="Q419" s="287"/>
    </row>
    <row r="420" spans="1:17" ht="12.75" customHeight="1"/>
    <row r="421" spans="1:17" ht="30" customHeight="1">
      <c r="A421" s="180" t="s">
        <v>755</v>
      </c>
    </row>
    <row r="422" spans="1:17" ht="30" customHeight="1">
      <c r="A422" s="185" t="s">
        <v>189</v>
      </c>
      <c r="B422" s="318" t="s">
        <v>788</v>
      </c>
      <c r="C422" s="318"/>
      <c r="D422" s="318"/>
      <c r="E422" s="318"/>
      <c r="F422" s="318"/>
      <c r="G422" s="318"/>
      <c r="H422" s="318"/>
      <c r="I422" s="318"/>
      <c r="J422" s="318"/>
      <c r="K422" s="318"/>
      <c r="L422" s="318"/>
      <c r="M422" s="318"/>
      <c r="N422" s="318"/>
      <c r="O422" s="318"/>
      <c r="P422" s="287"/>
      <c r="Q422" s="287"/>
    </row>
    <row r="423" spans="1:17" ht="30" customHeight="1">
      <c r="A423" s="185" t="s">
        <v>191</v>
      </c>
      <c r="B423" s="303" t="s">
        <v>200</v>
      </c>
      <c r="C423" s="303"/>
      <c r="D423" s="303"/>
      <c r="E423" s="303"/>
      <c r="F423" s="303"/>
      <c r="G423" s="303"/>
      <c r="H423" s="303"/>
      <c r="I423" s="303"/>
      <c r="J423" s="303"/>
      <c r="K423" s="303"/>
      <c r="L423" s="303"/>
      <c r="M423" s="303"/>
      <c r="N423" s="303"/>
      <c r="O423" s="303"/>
      <c r="P423" s="287"/>
      <c r="Q423" s="287"/>
    </row>
    <row r="424" spans="1:17" ht="30" customHeight="1">
      <c r="A424" s="185" t="s">
        <v>760</v>
      </c>
      <c r="B424" s="319" t="s">
        <v>237</v>
      </c>
      <c r="C424" s="275"/>
      <c r="D424" s="275"/>
      <c r="E424" s="275"/>
      <c r="F424" s="275"/>
      <c r="G424" s="275"/>
      <c r="H424" s="275"/>
      <c r="I424" s="275"/>
      <c r="J424" s="275"/>
      <c r="K424" s="275"/>
      <c r="L424" s="275"/>
      <c r="M424" s="275"/>
      <c r="N424" s="275"/>
      <c r="O424" s="276"/>
      <c r="P424" s="287"/>
      <c r="Q424" s="287"/>
    </row>
    <row r="425" spans="1:17" ht="10.5" customHeight="1"/>
    <row r="426" spans="1:17" ht="30" customHeight="1">
      <c r="A426" s="180" t="s">
        <v>756</v>
      </c>
    </row>
    <row r="427" spans="1:17" ht="105" customHeight="1">
      <c r="A427" s="185" t="s">
        <v>189</v>
      </c>
      <c r="B427" s="318" t="s">
        <v>789</v>
      </c>
      <c r="C427" s="318"/>
      <c r="D427" s="318"/>
      <c r="E427" s="318"/>
      <c r="F427" s="318"/>
      <c r="G427" s="318"/>
      <c r="H427" s="318"/>
      <c r="I427" s="318"/>
      <c r="J427" s="318"/>
      <c r="K427" s="318"/>
      <c r="L427" s="318"/>
      <c r="M427" s="318"/>
      <c r="N427" s="318"/>
      <c r="O427" s="318"/>
      <c r="P427" s="287"/>
      <c r="Q427" s="287"/>
    </row>
    <row r="428" spans="1:17" ht="30" customHeight="1">
      <c r="A428" s="185" t="s">
        <v>191</v>
      </c>
      <c r="B428" s="303" t="s">
        <v>200</v>
      </c>
      <c r="C428" s="303"/>
      <c r="D428" s="303"/>
      <c r="E428" s="303"/>
      <c r="F428" s="303"/>
      <c r="G428" s="303"/>
      <c r="H428" s="303"/>
      <c r="I428" s="303"/>
      <c r="J428" s="303"/>
      <c r="K428" s="303"/>
      <c r="L428" s="303"/>
      <c r="M428" s="303"/>
      <c r="N428" s="303"/>
      <c r="O428" s="303"/>
      <c r="P428" s="287"/>
      <c r="Q428" s="287"/>
    </row>
    <row r="429" spans="1:17" ht="30" customHeight="1">
      <c r="A429" s="185" t="s">
        <v>760</v>
      </c>
      <c r="B429" s="319" t="s">
        <v>238</v>
      </c>
      <c r="C429" s="275"/>
      <c r="D429" s="275"/>
      <c r="E429" s="275"/>
      <c r="F429" s="275"/>
      <c r="G429" s="275"/>
      <c r="H429" s="275"/>
      <c r="I429" s="275"/>
      <c r="J429" s="275"/>
      <c r="K429" s="275"/>
      <c r="L429" s="275"/>
      <c r="M429" s="275"/>
      <c r="N429" s="275"/>
      <c r="O429" s="276"/>
      <c r="P429" s="287"/>
      <c r="Q429" s="287"/>
    </row>
    <row r="430" spans="1:17" ht="18" customHeight="1"/>
    <row r="431" spans="1:17" ht="28.5" customHeight="1">
      <c r="A431" s="180" t="s">
        <v>757</v>
      </c>
    </row>
    <row r="432" spans="1:17" ht="72" customHeight="1">
      <c r="A432" s="185" t="s">
        <v>189</v>
      </c>
      <c r="B432" s="303" t="s">
        <v>728</v>
      </c>
      <c r="C432" s="303"/>
      <c r="D432" s="303"/>
      <c r="E432" s="303"/>
      <c r="F432" s="303"/>
      <c r="G432" s="303"/>
      <c r="H432" s="303"/>
      <c r="I432" s="303"/>
      <c r="J432" s="303"/>
      <c r="K432" s="303"/>
      <c r="L432" s="303"/>
      <c r="M432" s="303"/>
      <c r="N432" s="303"/>
      <c r="O432" s="303"/>
      <c r="P432" s="287"/>
      <c r="Q432" s="287"/>
    </row>
    <row r="433" spans="1:17" ht="56.25" customHeight="1">
      <c r="A433" s="185" t="s">
        <v>191</v>
      </c>
      <c r="B433" s="303" t="s">
        <v>307</v>
      </c>
      <c r="C433" s="303"/>
      <c r="D433" s="303"/>
      <c r="E433" s="303"/>
      <c r="F433" s="303"/>
      <c r="G433" s="303"/>
      <c r="H433" s="303"/>
      <c r="I433" s="303"/>
      <c r="J433" s="303"/>
      <c r="K433" s="303"/>
      <c r="L433" s="303"/>
      <c r="M433" s="303"/>
      <c r="N433" s="303"/>
      <c r="O433" s="303"/>
      <c r="P433" s="287"/>
      <c r="Q433" s="287"/>
    </row>
    <row r="434" spans="1:17" ht="30" customHeight="1">
      <c r="A434" s="185" t="s">
        <v>218</v>
      </c>
      <c r="B434" s="288" t="s">
        <v>308</v>
      </c>
      <c r="C434" s="289"/>
      <c r="D434" s="289"/>
      <c r="E434" s="289"/>
      <c r="F434" s="289"/>
      <c r="G434" s="289"/>
      <c r="H434" s="289"/>
      <c r="I434" s="289"/>
      <c r="J434" s="289"/>
      <c r="K434" s="289"/>
      <c r="L434" s="289"/>
      <c r="M434" s="289"/>
      <c r="N434" s="289"/>
      <c r="O434" s="290"/>
      <c r="P434" s="282"/>
      <c r="Q434" s="283"/>
    </row>
    <row r="435" spans="1:17" ht="30" customHeight="1">
      <c r="A435" s="185" t="s">
        <v>239</v>
      </c>
      <c r="B435" s="288" t="s">
        <v>309</v>
      </c>
      <c r="C435" s="289"/>
      <c r="D435" s="289"/>
      <c r="E435" s="289"/>
      <c r="F435" s="289"/>
      <c r="G435" s="289"/>
      <c r="H435" s="289"/>
      <c r="I435" s="289"/>
      <c r="J435" s="289"/>
      <c r="K435" s="289"/>
      <c r="L435" s="289"/>
      <c r="M435" s="289"/>
      <c r="N435" s="289"/>
      <c r="O435" s="290"/>
      <c r="P435" s="282"/>
      <c r="Q435" s="283"/>
    </row>
    <row r="436" spans="1:17" ht="42.6" customHeight="1">
      <c r="A436" s="185" t="s">
        <v>240</v>
      </c>
      <c r="B436" s="288" t="s">
        <v>310</v>
      </c>
      <c r="C436" s="289"/>
      <c r="D436" s="289"/>
      <c r="E436" s="289"/>
      <c r="F436" s="289"/>
      <c r="G436" s="289"/>
      <c r="H436" s="289"/>
      <c r="I436" s="289"/>
      <c r="J436" s="289"/>
      <c r="K436" s="289"/>
      <c r="L436" s="289"/>
      <c r="M436" s="289"/>
      <c r="N436" s="289"/>
      <c r="O436" s="290"/>
      <c r="P436" s="282"/>
      <c r="Q436" s="283"/>
    </row>
    <row r="437" spans="1:17" ht="30" customHeight="1">
      <c r="A437" s="185" t="s">
        <v>241</v>
      </c>
      <c r="B437" s="303" t="s">
        <v>311</v>
      </c>
      <c r="C437" s="303"/>
      <c r="D437" s="303"/>
      <c r="E437" s="303"/>
      <c r="F437" s="303"/>
      <c r="G437" s="303"/>
      <c r="H437" s="303"/>
      <c r="I437" s="303"/>
      <c r="J437" s="303"/>
      <c r="K437" s="303"/>
      <c r="L437" s="303"/>
      <c r="M437" s="303"/>
      <c r="N437" s="303"/>
      <c r="O437" s="303"/>
      <c r="P437" s="287"/>
      <c r="Q437" s="287"/>
    </row>
    <row r="438" spans="1:17" ht="30" customHeight="1">
      <c r="A438" s="185" t="s">
        <v>242</v>
      </c>
      <c r="B438" s="337" t="s">
        <v>312</v>
      </c>
      <c r="C438" s="337"/>
      <c r="D438" s="337"/>
      <c r="E438" s="337"/>
      <c r="F438" s="337"/>
      <c r="G438" s="337"/>
      <c r="H438" s="337"/>
      <c r="I438" s="337"/>
      <c r="J438" s="337"/>
      <c r="K438" s="337"/>
      <c r="L438" s="337"/>
      <c r="M438" s="337"/>
      <c r="N438" s="337"/>
      <c r="O438" s="337"/>
      <c r="P438" s="282"/>
      <c r="Q438" s="283"/>
    </row>
    <row r="439" spans="1:17" ht="30" customHeight="1">
      <c r="A439" s="185" t="s">
        <v>243</v>
      </c>
      <c r="B439" s="288" t="s">
        <v>749</v>
      </c>
      <c r="C439" s="289"/>
      <c r="D439" s="289"/>
      <c r="E439" s="289"/>
      <c r="F439" s="289"/>
      <c r="G439" s="289"/>
      <c r="H439" s="289"/>
      <c r="I439" s="289"/>
      <c r="J439" s="289"/>
      <c r="K439" s="289"/>
      <c r="L439" s="289"/>
      <c r="M439" s="289"/>
      <c r="N439" s="289"/>
      <c r="O439" s="290"/>
      <c r="P439" s="282"/>
      <c r="Q439" s="283"/>
    </row>
    <row r="440" spans="1:17" ht="30" customHeight="1">
      <c r="A440" s="185" t="s">
        <v>750</v>
      </c>
      <c r="B440" s="288" t="s">
        <v>752</v>
      </c>
      <c r="C440" s="289"/>
      <c r="D440" s="289"/>
      <c r="E440" s="289"/>
      <c r="F440" s="289"/>
      <c r="G440" s="289"/>
      <c r="H440" s="289"/>
      <c r="I440" s="289"/>
      <c r="J440" s="289"/>
      <c r="K440" s="289"/>
      <c r="L440" s="289"/>
      <c r="M440" s="289"/>
      <c r="N440" s="289"/>
      <c r="O440" s="290"/>
      <c r="P440" s="282"/>
      <c r="Q440" s="283"/>
    </row>
    <row r="441" spans="1:17" ht="30" customHeight="1">
      <c r="A441" s="185" t="s">
        <v>244</v>
      </c>
      <c r="B441" s="337" t="s">
        <v>313</v>
      </c>
      <c r="C441" s="337"/>
      <c r="D441" s="337"/>
      <c r="E441" s="337"/>
      <c r="F441" s="337"/>
      <c r="G441" s="337"/>
      <c r="H441" s="337"/>
      <c r="I441" s="337"/>
      <c r="J441" s="337"/>
      <c r="K441" s="337"/>
      <c r="L441" s="337"/>
      <c r="M441" s="337"/>
      <c r="N441" s="337"/>
      <c r="O441" s="337"/>
      <c r="P441" s="282"/>
      <c r="Q441" s="283"/>
    </row>
    <row r="442" spans="1:17" ht="30" customHeight="1">
      <c r="A442" s="185" t="s">
        <v>245</v>
      </c>
      <c r="B442" s="288" t="s">
        <v>328</v>
      </c>
      <c r="C442" s="289"/>
      <c r="D442" s="289"/>
      <c r="E442" s="289"/>
      <c r="F442" s="289"/>
      <c r="G442" s="289"/>
      <c r="H442" s="289"/>
      <c r="I442" s="289"/>
      <c r="J442" s="289"/>
      <c r="K442" s="289"/>
      <c r="L442" s="289"/>
      <c r="M442" s="289"/>
      <c r="N442" s="289"/>
      <c r="O442" s="290"/>
      <c r="P442" s="282"/>
      <c r="Q442" s="283"/>
    </row>
    <row r="443" spans="1:17" ht="30" customHeight="1">
      <c r="A443" s="185" t="s">
        <v>228</v>
      </c>
      <c r="B443" s="288" t="s">
        <v>329</v>
      </c>
      <c r="C443" s="289"/>
      <c r="D443" s="289"/>
      <c r="E443" s="289"/>
      <c r="F443" s="289"/>
      <c r="G443" s="289"/>
      <c r="H443" s="289"/>
      <c r="I443" s="289"/>
      <c r="J443" s="289"/>
      <c r="K443" s="289"/>
      <c r="L443" s="289"/>
      <c r="M443" s="289"/>
      <c r="N443" s="289"/>
      <c r="O443" s="290"/>
      <c r="P443" s="282"/>
      <c r="Q443" s="283"/>
    </row>
    <row r="444" spans="1:17" ht="97.5" customHeight="1">
      <c r="A444" s="185" t="s">
        <v>222</v>
      </c>
      <c r="B444" s="288" t="s">
        <v>790</v>
      </c>
      <c r="C444" s="289"/>
      <c r="D444" s="289"/>
      <c r="E444" s="289"/>
      <c r="F444" s="289"/>
      <c r="G444" s="289"/>
      <c r="H444" s="289"/>
      <c r="I444" s="289"/>
      <c r="J444" s="289"/>
      <c r="K444" s="289"/>
      <c r="L444" s="289"/>
      <c r="M444" s="289"/>
      <c r="N444" s="289"/>
      <c r="O444" s="290"/>
      <c r="P444" s="282"/>
      <c r="Q444" s="283"/>
    </row>
    <row r="445" spans="1:17" ht="13.5" customHeight="1"/>
    <row r="446" spans="1:17" ht="30" customHeight="1">
      <c r="A446" s="180" t="s">
        <v>758</v>
      </c>
      <c r="B446" s="244"/>
      <c r="C446" s="244"/>
      <c r="D446" s="244"/>
      <c r="E446" s="244"/>
      <c r="F446" s="244"/>
      <c r="G446" s="244"/>
      <c r="H446" s="244"/>
      <c r="I446" s="244"/>
      <c r="J446" s="244"/>
      <c r="K446" s="244"/>
      <c r="L446" s="244"/>
      <c r="M446" s="244"/>
      <c r="N446" s="244"/>
      <c r="O446" s="244"/>
      <c r="P446" s="244"/>
      <c r="Q446" s="244"/>
    </row>
    <row r="447" spans="1:17" ht="60" customHeight="1">
      <c r="A447" s="185" t="s">
        <v>189</v>
      </c>
      <c r="B447" s="307" t="s">
        <v>729</v>
      </c>
      <c r="C447" s="308"/>
      <c r="D447" s="308"/>
      <c r="E447" s="308"/>
      <c r="F447" s="308"/>
      <c r="G447" s="308"/>
      <c r="H447" s="308"/>
      <c r="I447" s="308"/>
      <c r="J447" s="308"/>
      <c r="K447" s="308"/>
      <c r="L447" s="308"/>
      <c r="M447" s="308"/>
      <c r="N447" s="308"/>
      <c r="O447" s="309"/>
      <c r="P447" s="282"/>
      <c r="Q447" s="283"/>
    </row>
    <row r="448" spans="1:17" s="244" customFormat="1" ht="33" customHeight="1">
      <c r="A448" s="185" t="s">
        <v>191</v>
      </c>
      <c r="B448" s="288" t="s">
        <v>391</v>
      </c>
      <c r="C448" s="289"/>
      <c r="D448" s="289"/>
      <c r="E448" s="289"/>
      <c r="F448" s="289"/>
      <c r="G448" s="289"/>
      <c r="H448" s="289"/>
      <c r="I448" s="289"/>
      <c r="J448" s="289"/>
      <c r="K448" s="289"/>
      <c r="L448" s="289"/>
      <c r="M448" s="289"/>
      <c r="N448" s="289"/>
      <c r="O448" s="290"/>
      <c r="P448" s="282"/>
      <c r="Q448" s="283"/>
    </row>
    <row r="449" spans="1:17" ht="9.75" customHeight="1"/>
    <row r="450" spans="1:17" ht="24" customHeight="1">
      <c r="A450" s="180" t="s">
        <v>343</v>
      </c>
      <c r="B450" s="244"/>
      <c r="C450" s="244"/>
      <c r="D450" s="244"/>
      <c r="E450" s="244"/>
      <c r="F450" s="244"/>
      <c r="G450" s="244"/>
      <c r="H450" s="244"/>
      <c r="I450" s="244"/>
      <c r="J450" s="244"/>
      <c r="K450" s="244"/>
      <c r="L450" s="244"/>
      <c r="M450" s="244"/>
      <c r="N450" s="244"/>
      <c r="O450" s="244"/>
      <c r="P450" s="244"/>
      <c r="Q450" s="244"/>
    </row>
    <row r="451" spans="1:17" ht="47.25" customHeight="1">
      <c r="A451" s="185" t="s">
        <v>189</v>
      </c>
      <c r="B451" s="316" t="s">
        <v>15</v>
      </c>
      <c r="C451" s="316"/>
      <c r="D451" s="316"/>
      <c r="E451" s="316"/>
      <c r="F451" s="316"/>
      <c r="G451" s="316"/>
      <c r="H451" s="316"/>
      <c r="I451" s="316"/>
      <c r="J451" s="316"/>
      <c r="K451" s="316"/>
      <c r="L451" s="316"/>
      <c r="M451" s="316"/>
      <c r="N451" s="316"/>
      <c r="O451" s="316"/>
      <c r="P451" s="287"/>
      <c r="Q451" s="287"/>
    </row>
    <row r="452" spans="1:17" s="244" customFormat="1" ht="30" customHeight="1">
      <c r="A452" s="185" t="s">
        <v>191</v>
      </c>
      <c r="B452" s="303" t="s">
        <v>16</v>
      </c>
      <c r="C452" s="303"/>
      <c r="D452" s="303"/>
      <c r="E452" s="303"/>
      <c r="F452" s="303"/>
      <c r="G452" s="303"/>
      <c r="H452" s="303"/>
      <c r="I452" s="303"/>
      <c r="J452" s="303"/>
      <c r="K452" s="303"/>
      <c r="L452" s="303"/>
      <c r="M452" s="303"/>
      <c r="N452" s="303"/>
      <c r="O452" s="303"/>
      <c r="P452" s="287"/>
      <c r="Q452" s="287"/>
    </row>
    <row r="453" spans="1:17" ht="45" customHeight="1">
      <c r="A453" s="185" t="s">
        <v>192</v>
      </c>
      <c r="B453" s="303" t="s">
        <v>17</v>
      </c>
      <c r="C453" s="303"/>
      <c r="D453" s="303"/>
      <c r="E453" s="303"/>
      <c r="F453" s="303"/>
      <c r="G453" s="303"/>
      <c r="H453" s="303"/>
      <c r="I453" s="303"/>
      <c r="J453" s="303"/>
      <c r="K453" s="303"/>
      <c r="L453" s="303"/>
      <c r="M453" s="303"/>
      <c r="N453" s="303"/>
      <c r="O453" s="303"/>
      <c r="P453" s="287"/>
      <c r="Q453" s="287"/>
    </row>
    <row r="454" spans="1:17" ht="30.75" customHeight="1">
      <c r="A454" s="185" t="s">
        <v>193</v>
      </c>
      <c r="B454" s="303" t="s">
        <v>18</v>
      </c>
      <c r="C454" s="303"/>
      <c r="D454" s="303"/>
      <c r="E454" s="303"/>
      <c r="F454" s="303"/>
      <c r="G454" s="303"/>
      <c r="H454" s="303"/>
      <c r="I454" s="303"/>
      <c r="J454" s="303"/>
      <c r="K454" s="303"/>
      <c r="L454" s="303"/>
      <c r="M454" s="303"/>
      <c r="N454" s="303"/>
      <c r="O454" s="303"/>
      <c r="P454" s="287"/>
      <c r="Q454" s="287"/>
    </row>
    <row r="455" spans="1:17" ht="9.75" customHeight="1">
      <c r="A455" s="181"/>
      <c r="B455" s="182"/>
      <c r="C455" s="182"/>
      <c r="D455" s="182"/>
      <c r="E455" s="182"/>
      <c r="F455" s="182"/>
      <c r="G455" s="182"/>
      <c r="H455" s="182"/>
      <c r="I455" s="182"/>
      <c r="J455" s="182"/>
      <c r="K455" s="182"/>
      <c r="L455" s="182"/>
      <c r="M455" s="182"/>
      <c r="N455" s="182"/>
      <c r="O455" s="182"/>
      <c r="P455" s="242"/>
      <c r="Q455" s="242"/>
    </row>
    <row r="456" spans="1:17" ht="24" customHeight="1">
      <c r="A456" s="338" t="s">
        <v>730</v>
      </c>
      <c r="B456" s="338"/>
      <c r="C456" s="338"/>
      <c r="D456" s="338"/>
      <c r="E456" s="338"/>
      <c r="F456" s="338"/>
      <c r="G456" s="338"/>
      <c r="H456" s="338"/>
      <c r="I456" s="338"/>
      <c r="J456" s="182"/>
      <c r="K456" s="182"/>
      <c r="L456" s="182"/>
      <c r="M456" s="182"/>
      <c r="N456" s="182"/>
      <c r="O456" s="182"/>
      <c r="P456" s="242"/>
      <c r="Q456" s="242"/>
    </row>
    <row r="457" spans="1:17" ht="68.45" customHeight="1">
      <c r="A457" s="185" t="s">
        <v>110</v>
      </c>
      <c r="B457" s="288" t="s">
        <v>731</v>
      </c>
      <c r="C457" s="289"/>
      <c r="D457" s="289"/>
      <c r="E457" s="289"/>
      <c r="F457" s="289"/>
      <c r="G457" s="289"/>
      <c r="H457" s="289"/>
      <c r="I457" s="289"/>
      <c r="J457" s="289"/>
      <c r="K457" s="289"/>
      <c r="L457" s="289"/>
      <c r="M457" s="289"/>
      <c r="N457" s="289"/>
      <c r="O457" s="290"/>
      <c r="P457" s="282"/>
      <c r="Q457" s="283"/>
    </row>
    <row r="458" spans="1:17" ht="45" customHeight="1">
      <c r="A458" s="185" t="s">
        <v>111</v>
      </c>
      <c r="B458" s="337" t="s">
        <v>246</v>
      </c>
      <c r="C458" s="337"/>
      <c r="D458" s="337"/>
      <c r="E458" s="337"/>
      <c r="F458" s="337"/>
      <c r="G458" s="337"/>
      <c r="H458" s="337"/>
      <c r="I458" s="337"/>
      <c r="J458" s="337"/>
      <c r="K458" s="337"/>
      <c r="L458" s="337"/>
      <c r="M458" s="337"/>
      <c r="N458" s="337"/>
      <c r="O458" s="337"/>
      <c r="P458" s="282"/>
      <c r="Q458" s="283"/>
    </row>
    <row r="459" spans="1:17" ht="30.75" customHeight="1">
      <c r="A459" s="185" t="s">
        <v>112</v>
      </c>
      <c r="B459" s="288" t="s">
        <v>247</v>
      </c>
      <c r="C459" s="289"/>
      <c r="D459" s="289"/>
      <c r="E459" s="289"/>
      <c r="F459" s="289"/>
      <c r="G459" s="289"/>
      <c r="H459" s="289"/>
      <c r="I459" s="289"/>
      <c r="J459" s="289"/>
      <c r="K459" s="289"/>
      <c r="L459" s="289"/>
      <c r="M459" s="289"/>
      <c r="N459" s="289"/>
      <c r="O459" s="290"/>
      <c r="P459" s="282"/>
      <c r="Q459" s="283"/>
    </row>
    <row r="460" spans="1:17" ht="45.75" customHeight="1">
      <c r="A460" s="185" t="s">
        <v>113</v>
      </c>
      <c r="B460" s="337" t="s">
        <v>251</v>
      </c>
      <c r="C460" s="337"/>
      <c r="D460" s="337"/>
      <c r="E460" s="337"/>
      <c r="F460" s="337"/>
      <c r="G460" s="337"/>
      <c r="H460" s="337"/>
      <c r="I460" s="337"/>
      <c r="J460" s="337"/>
      <c r="K460" s="337"/>
      <c r="L460" s="337"/>
      <c r="M460" s="337"/>
      <c r="N460" s="337"/>
      <c r="O460" s="337"/>
      <c r="P460" s="282"/>
      <c r="Q460" s="283"/>
    </row>
    <row r="461" spans="1:17" ht="118.5" customHeight="1">
      <c r="A461" s="185" t="s">
        <v>250</v>
      </c>
      <c r="B461" s="288" t="s">
        <v>732</v>
      </c>
      <c r="C461" s="289"/>
      <c r="D461" s="289"/>
      <c r="E461" s="289"/>
      <c r="F461" s="289"/>
      <c r="G461" s="289"/>
      <c r="H461" s="289"/>
      <c r="I461" s="289"/>
      <c r="J461" s="289"/>
      <c r="K461" s="289"/>
      <c r="L461" s="289"/>
      <c r="M461" s="289"/>
      <c r="N461" s="289"/>
      <c r="O461" s="290"/>
      <c r="P461" s="282"/>
      <c r="Q461" s="283"/>
    </row>
    <row r="462" spans="1:17" ht="36.75" customHeight="1">
      <c r="A462" s="185" t="s">
        <v>249</v>
      </c>
      <c r="B462" s="288" t="s">
        <v>248</v>
      </c>
      <c r="C462" s="289"/>
      <c r="D462" s="289"/>
      <c r="E462" s="289"/>
      <c r="F462" s="289"/>
      <c r="G462" s="289"/>
      <c r="H462" s="289"/>
      <c r="I462" s="289"/>
      <c r="J462" s="289"/>
      <c r="K462" s="289"/>
      <c r="L462" s="289"/>
      <c r="M462" s="289"/>
      <c r="N462" s="289"/>
      <c r="O462" s="290"/>
      <c r="P462" s="282"/>
      <c r="Q462" s="283"/>
    </row>
    <row r="463" spans="1:17" s="244" customFormat="1" ht="55.5" customHeight="1">
      <c r="A463" s="262" t="s">
        <v>791</v>
      </c>
      <c r="B463" s="284" t="s">
        <v>792</v>
      </c>
      <c r="C463" s="285"/>
      <c r="D463" s="285"/>
      <c r="E463" s="285"/>
      <c r="F463" s="285"/>
      <c r="G463" s="285"/>
      <c r="H463" s="285"/>
      <c r="I463" s="285"/>
      <c r="J463" s="285"/>
      <c r="K463" s="285"/>
      <c r="L463" s="285"/>
      <c r="M463" s="285"/>
      <c r="N463" s="285"/>
      <c r="O463" s="286"/>
      <c r="P463" s="282"/>
      <c r="Q463" s="283"/>
    </row>
    <row r="464" spans="1:17" ht="13.5" customHeight="1"/>
    <row r="465" spans="1:17" s="263" customFormat="1" ht="27.75" customHeight="1"/>
    <row r="466" spans="1:17" ht="36.75" customHeight="1">
      <c r="A466" s="334" t="s">
        <v>610</v>
      </c>
      <c r="B466" s="335"/>
      <c r="C466" s="335"/>
      <c r="D466" s="335"/>
      <c r="E466" s="335"/>
      <c r="F466" s="335"/>
      <c r="G466" s="335"/>
      <c r="H466" s="335"/>
      <c r="I466" s="335"/>
      <c r="J466" s="335"/>
      <c r="K466" s="335"/>
      <c r="L466" s="335"/>
      <c r="M466" s="335"/>
      <c r="N466" s="335"/>
      <c r="O466" s="335"/>
      <c r="P466" s="335"/>
      <c r="Q466" s="336"/>
    </row>
    <row r="467" spans="1:17" ht="8.25" customHeight="1">
      <c r="A467" t="s">
        <v>31</v>
      </c>
    </row>
    <row r="468" spans="1:17" ht="18" customHeight="1">
      <c r="A468" s="226" t="s">
        <v>74</v>
      </c>
    </row>
    <row r="469" spans="1:17" ht="30" customHeight="1">
      <c r="A469" s="180" t="s">
        <v>733</v>
      </c>
    </row>
    <row r="470" spans="1:17" ht="56.25" customHeight="1">
      <c r="A470" s="279" t="s">
        <v>202</v>
      </c>
      <c r="B470" s="272" t="s">
        <v>793</v>
      </c>
      <c r="C470" s="273"/>
      <c r="D470" s="273"/>
      <c r="E470" s="273"/>
      <c r="F470" s="273"/>
      <c r="G470" s="273"/>
      <c r="H470" s="273"/>
      <c r="I470" s="273"/>
      <c r="J470" s="273"/>
      <c r="K470" s="273"/>
      <c r="L470" s="273"/>
      <c r="M470" s="273"/>
      <c r="N470" s="273"/>
      <c r="O470" s="273"/>
      <c r="P470" s="273"/>
      <c r="Q470" s="274"/>
    </row>
    <row r="471" spans="1:17" s="263" customFormat="1" ht="18" customHeight="1">
      <c r="A471" s="280"/>
      <c r="B471" s="269" t="s">
        <v>797</v>
      </c>
      <c r="C471" s="275" t="s">
        <v>794</v>
      </c>
      <c r="D471" s="275"/>
      <c r="E471" s="275"/>
      <c r="F471" s="275"/>
      <c r="G471" s="275"/>
      <c r="H471" s="275"/>
      <c r="I471" s="275"/>
      <c r="J471" s="275"/>
      <c r="K471" s="275"/>
      <c r="L471" s="275"/>
      <c r="M471" s="275"/>
      <c r="N471" s="275"/>
      <c r="O471" s="276"/>
      <c r="P471" s="287"/>
      <c r="Q471" s="287"/>
    </row>
    <row r="472" spans="1:17" s="263" customFormat="1" ht="18" customHeight="1">
      <c r="A472" s="280"/>
      <c r="B472" s="269" t="s">
        <v>798</v>
      </c>
      <c r="C472" s="275" t="s">
        <v>795</v>
      </c>
      <c r="D472" s="275"/>
      <c r="E472" s="275"/>
      <c r="F472" s="275"/>
      <c r="G472" s="275"/>
      <c r="H472" s="275"/>
      <c r="I472" s="275"/>
      <c r="J472" s="275"/>
      <c r="K472" s="275"/>
      <c r="L472" s="275"/>
      <c r="M472" s="275"/>
      <c r="N472" s="275"/>
      <c r="O472" s="276"/>
      <c r="P472" s="287"/>
      <c r="Q472" s="287"/>
    </row>
    <row r="473" spans="1:17" s="263" customFormat="1" ht="68.25" customHeight="1">
      <c r="A473" s="281"/>
      <c r="B473" s="269" t="s">
        <v>799</v>
      </c>
      <c r="C473" s="275" t="s">
        <v>796</v>
      </c>
      <c r="D473" s="275"/>
      <c r="E473" s="275"/>
      <c r="F473" s="275"/>
      <c r="G473" s="275"/>
      <c r="H473" s="275"/>
      <c r="I473" s="275"/>
      <c r="J473" s="275"/>
      <c r="K473" s="275"/>
      <c r="L473" s="275"/>
      <c r="M473" s="275"/>
      <c r="N473" s="275"/>
      <c r="O473" s="276"/>
      <c r="P473" s="287"/>
      <c r="Q473" s="287"/>
    </row>
    <row r="474" spans="1:17" ht="42" customHeight="1">
      <c r="A474" s="279" t="s">
        <v>33</v>
      </c>
      <c r="B474" s="272" t="s">
        <v>800</v>
      </c>
      <c r="C474" s="273"/>
      <c r="D474" s="273"/>
      <c r="E474" s="273"/>
      <c r="F474" s="273"/>
      <c r="G474" s="273"/>
      <c r="H474" s="273"/>
      <c r="I474" s="273"/>
      <c r="J474" s="273"/>
      <c r="K474" s="273"/>
      <c r="L474" s="273"/>
      <c r="M474" s="273"/>
      <c r="N474" s="273"/>
      <c r="O474" s="273"/>
      <c r="P474" s="273"/>
      <c r="Q474" s="274"/>
    </row>
    <row r="475" spans="1:17" s="263" customFormat="1" ht="37.5" customHeight="1">
      <c r="A475" s="280"/>
      <c r="B475" s="270" t="s">
        <v>797</v>
      </c>
      <c r="C475" s="275" t="s">
        <v>802</v>
      </c>
      <c r="D475" s="275"/>
      <c r="E475" s="275"/>
      <c r="F475" s="275"/>
      <c r="G475" s="275"/>
      <c r="H475" s="275"/>
      <c r="I475" s="275"/>
      <c r="J475" s="275"/>
      <c r="K475" s="275"/>
      <c r="L475" s="275"/>
      <c r="M475" s="275"/>
      <c r="N475" s="275"/>
      <c r="O475" s="276"/>
      <c r="P475" s="282"/>
      <c r="Q475" s="283"/>
    </row>
    <row r="476" spans="1:17" s="263" customFormat="1" ht="18.75" customHeight="1">
      <c r="A476" s="280"/>
      <c r="B476" s="270" t="s">
        <v>798</v>
      </c>
      <c r="C476" s="275" t="s">
        <v>803</v>
      </c>
      <c r="D476" s="275"/>
      <c r="E476" s="275"/>
      <c r="F476" s="275"/>
      <c r="G476" s="275"/>
      <c r="H476" s="275"/>
      <c r="I476" s="275"/>
      <c r="J476" s="275"/>
      <c r="K476" s="275"/>
      <c r="L476" s="275"/>
      <c r="M476" s="275"/>
      <c r="N476" s="275"/>
      <c r="O476" s="276"/>
      <c r="P476" s="282"/>
      <c r="Q476" s="283"/>
    </row>
    <row r="477" spans="1:17" s="263" customFormat="1" ht="36" customHeight="1">
      <c r="A477" s="280"/>
      <c r="B477" s="277" t="s">
        <v>799</v>
      </c>
      <c r="C477" s="275" t="s">
        <v>804</v>
      </c>
      <c r="D477" s="275"/>
      <c r="E477" s="275"/>
      <c r="F477" s="275"/>
      <c r="G477" s="275"/>
      <c r="H477" s="275"/>
      <c r="I477" s="275"/>
      <c r="J477" s="275"/>
      <c r="K477" s="275"/>
      <c r="L477" s="275"/>
      <c r="M477" s="275"/>
      <c r="N477" s="275"/>
      <c r="O477" s="276"/>
      <c r="P477" s="282"/>
      <c r="Q477" s="283"/>
    </row>
    <row r="478" spans="1:17" s="263" customFormat="1" ht="36.75" customHeight="1">
      <c r="A478" s="280"/>
      <c r="B478" s="278"/>
      <c r="C478" s="275" t="s">
        <v>805</v>
      </c>
      <c r="D478" s="275"/>
      <c r="E478" s="275"/>
      <c r="F478" s="275"/>
      <c r="G478" s="275"/>
      <c r="H478" s="275"/>
      <c r="I478" s="275"/>
      <c r="J478" s="275"/>
      <c r="K478" s="275"/>
      <c r="L478" s="275"/>
      <c r="M478" s="275"/>
      <c r="N478" s="275"/>
      <c r="O478" s="276"/>
      <c r="P478" s="282"/>
      <c r="Q478" s="283"/>
    </row>
    <row r="479" spans="1:17" s="263" customFormat="1" ht="42" customHeight="1">
      <c r="A479" s="281"/>
      <c r="B479" s="270" t="s">
        <v>801</v>
      </c>
      <c r="C479" s="275" t="s">
        <v>806</v>
      </c>
      <c r="D479" s="275"/>
      <c r="E479" s="275"/>
      <c r="F479" s="275"/>
      <c r="G479" s="275"/>
      <c r="H479" s="275"/>
      <c r="I479" s="275"/>
      <c r="J479" s="275"/>
      <c r="K479" s="275"/>
      <c r="L479" s="275"/>
      <c r="M479" s="275"/>
      <c r="N479" s="275"/>
      <c r="O479" s="276"/>
      <c r="P479" s="282"/>
      <c r="Q479" s="283"/>
    </row>
    <row r="480" spans="1:17" s="263" customFormat="1" ht="42" customHeight="1">
      <c r="A480" s="279" t="s">
        <v>817</v>
      </c>
      <c r="B480" s="272" t="s">
        <v>807</v>
      </c>
      <c r="C480" s="273"/>
      <c r="D480" s="273"/>
      <c r="E480" s="273"/>
      <c r="F480" s="273"/>
      <c r="G480" s="273"/>
      <c r="H480" s="273"/>
      <c r="I480" s="273"/>
      <c r="J480" s="273"/>
      <c r="K480" s="273"/>
      <c r="L480" s="273"/>
      <c r="M480" s="273"/>
      <c r="N480" s="273"/>
      <c r="O480" s="273"/>
      <c r="P480" s="273"/>
      <c r="Q480" s="274"/>
    </row>
    <row r="481" spans="1:17" ht="18" customHeight="1">
      <c r="A481" s="280"/>
      <c r="B481" s="770" t="s">
        <v>809</v>
      </c>
      <c r="C481" s="275" t="s">
        <v>808</v>
      </c>
      <c r="D481" s="275"/>
      <c r="E481" s="275"/>
      <c r="F481" s="275"/>
      <c r="G481" s="275"/>
      <c r="H481" s="275"/>
      <c r="I481" s="275"/>
      <c r="J481" s="275"/>
      <c r="K481" s="275"/>
      <c r="L481" s="275"/>
      <c r="M481" s="275"/>
      <c r="N481" s="275"/>
      <c r="O481" s="276"/>
      <c r="P481" s="313"/>
      <c r="Q481" s="315"/>
    </row>
    <row r="482" spans="1:17" ht="18" customHeight="1">
      <c r="A482" s="280"/>
      <c r="B482" s="771" t="s">
        <v>810</v>
      </c>
      <c r="C482" s="772" t="s">
        <v>813</v>
      </c>
      <c r="D482" s="772"/>
      <c r="E482" s="772"/>
      <c r="F482" s="772"/>
      <c r="G482" s="772"/>
      <c r="H482" s="772"/>
      <c r="I482" s="772"/>
      <c r="J482" s="772"/>
      <c r="K482" s="772"/>
      <c r="L482" s="772"/>
      <c r="M482" s="772"/>
      <c r="N482" s="772"/>
      <c r="O482" s="773"/>
      <c r="P482" s="313"/>
      <c r="Q482" s="315"/>
    </row>
    <row r="483" spans="1:17" ht="18" customHeight="1">
      <c r="A483" s="280"/>
      <c r="B483" s="770" t="s">
        <v>811</v>
      </c>
      <c r="C483" s="275" t="s">
        <v>814</v>
      </c>
      <c r="D483" s="275"/>
      <c r="E483" s="275"/>
      <c r="F483" s="275"/>
      <c r="G483" s="275"/>
      <c r="H483" s="275"/>
      <c r="I483" s="275"/>
      <c r="J483" s="275"/>
      <c r="K483" s="275"/>
      <c r="L483" s="275"/>
      <c r="M483" s="275"/>
      <c r="N483" s="275"/>
      <c r="O483" s="276"/>
      <c r="P483" s="313"/>
      <c r="Q483" s="315"/>
    </row>
    <row r="484" spans="1:17" s="263" customFormat="1" ht="55.5" customHeight="1">
      <c r="A484" s="280"/>
      <c r="B484" s="774" t="s">
        <v>812</v>
      </c>
      <c r="C484" s="275" t="s">
        <v>815</v>
      </c>
      <c r="D484" s="275"/>
      <c r="E484" s="275"/>
      <c r="F484" s="275"/>
      <c r="G484" s="275"/>
      <c r="H484" s="275"/>
      <c r="I484" s="275"/>
      <c r="J484" s="275"/>
      <c r="K484" s="275"/>
      <c r="L484" s="275"/>
      <c r="M484" s="275"/>
      <c r="N484" s="275"/>
      <c r="O484" s="276"/>
      <c r="P484" s="313"/>
      <c r="Q484" s="315"/>
    </row>
    <row r="485" spans="1:17" ht="49.5" customHeight="1">
      <c r="A485" s="280"/>
      <c r="B485" s="774"/>
      <c r="C485" s="275" t="s">
        <v>816</v>
      </c>
      <c r="D485" s="275"/>
      <c r="E485" s="275"/>
      <c r="F485" s="275"/>
      <c r="G485" s="275"/>
      <c r="H485" s="275"/>
      <c r="I485" s="275"/>
      <c r="J485" s="275"/>
      <c r="K485" s="275"/>
      <c r="L485" s="275"/>
      <c r="M485" s="275"/>
      <c r="N485" s="275"/>
      <c r="O485" s="276"/>
      <c r="P485" s="313"/>
      <c r="Q485" s="315"/>
    </row>
    <row r="486" spans="1:17" ht="2.25" customHeight="1">
      <c r="A486" s="281"/>
      <c r="B486" s="245"/>
      <c r="C486" s="246"/>
      <c r="D486" s="246"/>
      <c r="E486" s="246"/>
      <c r="F486" s="246"/>
      <c r="G486" s="246"/>
      <c r="H486" s="246"/>
      <c r="I486" s="246"/>
      <c r="J486" s="246"/>
      <c r="K486" s="246"/>
      <c r="L486" s="246"/>
      <c r="M486" s="246"/>
      <c r="N486" s="246"/>
      <c r="O486" s="246"/>
      <c r="P486" s="768"/>
      <c r="Q486" s="769"/>
    </row>
    <row r="487" spans="1:17" ht="45" customHeight="1">
      <c r="A487" s="279" t="s">
        <v>734</v>
      </c>
      <c r="B487" s="274" t="s">
        <v>818</v>
      </c>
      <c r="C487" s="564"/>
      <c r="D487" s="564"/>
      <c r="E487" s="564"/>
      <c r="F487" s="564"/>
      <c r="G487" s="564"/>
      <c r="H487" s="564"/>
      <c r="I487" s="564"/>
      <c r="J487" s="564"/>
      <c r="K487" s="564"/>
      <c r="L487" s="564"/>
      <c r="M487" s="564"/>
      <c r="N487" s="564"/>
      <c r="O487" s="564"/>
      <c r="P487" s="287"/>
      <c r="Q487" s="287"/>
    </row>
    <row r="488" spans="1:17" s="266" customFormat="1" ht="33" customHeight="1">
      <c r="A488" s="280"/>
      <c r="B488" s="766" t="s">
        <v>832</v>
      </c>
      <c r="C488" s="273" t="s">
        <v>819</v>
      </c>
      <c r="D488" s="273"/>
      <c r="E488" s="273"/>
      <c r="F488" s="273"/>
      <c r="G488" s="273"/>
      <c r="H488" s="273"/>
      <c r="I488" s="273"/>
      <c r="J488" s="273"/>
      <c r="K488" s="273"/>
      <c r="L488" s="273"/>
      <c r="M488" s="273"/>
      <c r="N488" s="273"/>
      <c r="O488" s="274"/>
      <c r="P488" s="282"/>
      <c r="Q488" s="283"/>
    </row>
    <row r="489" spans="1:17" s="266" customFormat="1" ht="32.25" customHeight="1">
      <c r="A489" s="280"/>
      <c r="B489" s="766" t="s">
        <v>833</v>
      </c>
      <c r="C489" s="273" t="s">
        <v>820</v>
      </c>
      <c r="D489" s="273"/>
      <c r="E489" s="273"/>
      <c r="F489" s="273"/>
      <c r="G489" s="273"/>
      <c r="H489" s="273"/>
      <c r="I489" s="273"/>
      <c r="J489" s="273"/>
      <c r="K489" s="273"/>
      <c r="L489" s="273"/>
      <c r="M489" s="273"/>
      <c r="N489" s="273"/>
      <c r="O489" s="274"/>
      <c r="P489" s="282"/>
      <c r="Q489" s="283"/>
    </row>
    <row r="490" spans="1:17" s="266" customFormat="1" ht="32.25" customHeight="1">
      <c r="A490" s="280"/>
      <c r="B490" s="267"/>
      <c r="C490" s="765" t="s">
        <v>829</v>
      </c>
      <c r="D490" s="273" t="s">
        <v>821</v>
      </c>
      <c r="E490" s="273"/>
      <c r="F490" s="273"/>
      <c r="G490" s="273"/>
      <c r="H490" s="273"/>
      <c r="I490" s="273"/>
      <c r="J490" s="273"/>
      <c r="K490" s="273"/>
      <c r="L490" s="273"/>
      <c r="M490" s="273"/>
      <c r="N490" s="273"/>
      <c r="O490" s="274"/>
      <c r="P490" s="282"/>
      <c r="Q490" s="283"/>
    </row>
    <row r="491" spans="1:17" s="266" customFormat="1" ht="32.25" customHeight="1">
      <c r="A491" s="280"/>
      <c r="B491" s="267"/>
      <c r="C491" s="765" t="s">
        <v>830</v>
      </c>
      <c r="D491" s="273" t="s">
        <v>822</v>
      </c>
      <c r="E491" s="273"/>
      <c r="F491" s="273"/>
      <c r="G491" s="273"/>
      <c r="H491" s="273"/>
      <c r="I491" s="273"/>
      <c r="J491" s="273"/>
      <c r="K491" s="273"/>
      <c r="L491" s="273"/>
      <c r="M491" s="273"/>
      <c r="N491" s="273"/>
      <c r="O491" s="274"/>
      <c r="P491" s="282"/>
      <c r="Q491" s="283"/>
    </row>
    <row r="492" spans="1:17" s="266" customFormat="1" ht="24.75" customHeight="1">
      <c r="A492" s="280"/>
      <c r="B492" s="267"/>
      <c r="C492" s="759"/>
      <c r="D492" s="759" t="s">
        <v>826</v>
      </c>
      <c r="E492" s="761" t="s">
        <v>823</v>
      </c>
      <c r="F492" s="761"/>
      <c r="G492" s="761"/>
      <c r="H492" s="761"/>
      <c r="I492" s="761"/>
      <c r="J492" s="761"/>
      <c r="K492" s="761"/>
      <c r="L492" s="761"/>
      <c r="M492" s="761"/>
      <c r="N492" s="761"/>
      <c r="O492" s="762"/>
      <c r="P492" s="282"/>
      <c r="Q492" s="283"/>
    </row>
    <row r="493" spans="1:17" ht="32.25" customHeight="1">
      <c r="A493" s="280"/>
      <c r="B493" s="268"/>
      <c r="C493" s="760"/>
      <c r="D493" s="760" t="s">
        <v>827</v>
      </c>
      <c r="E493" s="763" t="s">
        <v>824</v>
      </c>
      <c r="F493" s="763"/>
      <c r="G493" s="763"/>
      <c r="H493" s="763"/>
      <c r="I493" s="763"/>
      <c r="J493" s="763"/>
      <c r="K493" s="763"/>
      <c r="L493" s="763"/>
      <c r="M493" s="763"/>
      <c r="N493" s="763"/>
      <c r="O493" s="764"/>
      <c r="P493" s="287"/>
      <c r="Q493" s="287"/>
    </row>
    <row r="494" spans="1:17" ht="32.25" customHeight="1">
      <c r="A494" s="280"/>
      <c r="B494" s="268"/>
      <c r="C494" s="760"/>
      <c r="D494" s="760" t="s">
        <v>828</v>
      </c>
      <c r="E494" s="763" t="s">
        <v>825</v>
      </c>
      <c r="F494" s="763"/>
      <c r="G494" s="763"/>
      <c r="H494" s="763"/>
      <c r="I494" s="763"/>
      <c r="J494" s="763"/>
      <c r="K494" s="763"/>
      <c r="L494" s="763"/>
      <c r="M494" s="763"/>
      <c r="N494" s="763"/>
      <c r="O494" s="764"/>
      <c r="P494" s="287"/>
      <c r="Q494" s="287"/>
    </row>
    <row r="495" spans="1:17" ht="25.5" customHeight="1">
      <c r="A495" s="281"/>
      <c r="B495" s="767" t="s">
        <v>834</v>
      </c>
      <c r="C495" s="273" t="s">
        <v>831</v>
      </c>
      <c r="D495" s="273"/>
      <c r="E495" s="273"/>
      <c r="F495" s="273"/>
      <c r="G495" s="273"/>
      <c r="H495" s="273"/>
      <c r="I495" s="273"/>
      <c r="J495" s="273"/>
      <c r="K495" s="273"/>
      <c r="L495" s="273"/>
      <c r="M495" s="273"/>
      <c r="N495" s="273"/>
      <c r="O495" s="274"/>
      <c r="P495" s="287"/>
      <c r="Q495" s="287"/>
    </row>
    <row r="496" spans="1:17" ht="10.5" customHeight="1"/>
    <row r="497" spans="1:17" ht="19.5" customHeight="1">
      <c r="A497" s="180" t="s">
        <v>75</v>
      </c>
    </row>
    <row r="498" spans="1:17" ht="30" customHeight="1">
      <c r="A498" s="185" t="s">
        <v>202</v>
      </c>
      <c r="B498" s="326" t="s">
        <v>735</v>
      </c>
      <c r="C498" s="326"/>
      <c r="D498" s="326"/>
      <c r="E498" s="326"/>
      <c r="F498" s="326"/>
      <c r="G498" s="326"/>
      <c r="H498" s="326"/>
      <c r="I498" s="326"/>
      <c r="J498" s="326"/>
      <c r="K498" s="326"/>
      <c r="L498" s="326"/>
      <c r="M498" s="326"/>
      <c r="N498" s="326"/>
      <c r="O498" s="326"/>
      <c r="P498" s="287"/>
      <c r="Q498" s="287"/>
    </row>
    <row r="499" spans="1:17" ht="45" customHeight="1">
      <c r="A499" s="185" t="s">
        <v>201</v>
      </c>
      <c r="B499" s="288" t="s">
        <v>736</v>
      </c>
      <c r="C499" s="289"/>
      <c r="D499" s="289"/>
      <c r="E499" s="289"/>
      <c r="F499" s="289"/>
      <c r="G499" s="289"/>
      <c r="H499" s="289"/>
      <c r="I499" s="289"/>
      <c r="J499" s="289"/>
      <c r="K499" s="289"/>
      <c r="L499" s="289"/>
      <c r="M499" s="289"/>
      <c r="N499" s="289"/>
      <c r="O499" s="290"/>
      <c r="P499" s="282"/>
      <c r="Q499" s="283"/>
    </row>
    <row r="500" spans="1:17" ht="13.5" customHeight="1">
      <c r="A500" s="181"/>
      <c r="B500" s="182"/>
      <c r="C500" s="182"/>
      <c r="D500" s="182"/>
      <c r="E500" s="182"/>
      <c r="F500" s="182"/>
      <c r="G500" s="182"/>
      <c r="H500" s="182"/>
      <c r="I500" s="182"/>
      <c r="J500" s="182"/>
      <c r="K500" s="182"/>
      <c r="L500" s="182"/>
      <c r="M500" s="182"/>
      <c r="N500" s="182"/>
      <c r="O500" s="182"/>
      <c r="P500" s="242"/>
      <c r="Q500" s="242"/>
    </row>
    <row r="501" spans="1:17" ht="19.5" customHeight="1">
      <c r="A501" s="180" t="s">
        <v>497</v>
      </c>
    </row>
    <row r="502" spans="1:17" ht="30" customHeight="1">
      <c r="A502" s="185" t="s">
        <v>110</v>
      </c>
      <c r="B502" s="326" t="s">
        <v>504</v>
      </c>
      <c r="C502" s="326"/>
      <c r="D502" s="326"/>
      <c r="E502" s="326"/>
      <c r="F502" s="326"/>
      <c r="G502" s="326"/>
      <c r="H502" s="326"/>
      <c r="I502" s="326"/>
      <c r="J502" s="326"/>
      <c r="K502" s="326"/>
      <c r="L502" s="326"/>
      <c r="M502" s="326"/>
      <c r="N502" s="326"/>
      <c r="O502" s="326"/>
      <c r="P502" s="287"/>
      <c r="Q502" s="287"/>
    </row>
    <row r="503" spans="1:17" ht="30" customHeight="1">
      <c r="A503" s="185" t="s">
        <v>111</v>
      </c>
      <c r="B503" s="288" t="s">
        <v>505</v>
      </c>
      <c r="C503" s="289"/>
      <c r="D503" s="289"/>
      <c r="E503" s="289"/>
      <c r="F503" s="289"/>
      <c r="G503" s="289"/>
      <c r="H503" s="289"/>
      <c r="I503" s="289"/>
      <c r="J503" s="289"/>
      <c r="K503" s="289"/>
      <c r="L503" s="289"/>
      <c r="M503" s="289"/>
      <c r="N503" s="289"/>
      <c r="O503" s="290"/>
      <c r="P503" s="282"/>
      <c r="Q503" s="283"/>
    </row>
    <row r="504" spans="1:17" ht="30" customHeight="1">
      <c r="A504" s="185" t="s">
        <v>498</v>
      </c>
      <c r="B504" s="288" t="s">
        <v>835</v>
      </c>
      <c r="C504" s="289"/>
      <c r="D504" s="289"/>
      <c r="E504" s="289"/>
      <c r="F504" s="289"/>
      <c r="G504" s="289"/>
      <c r="H504" s="289"/>
      <c r="I504" s="289"/>
      <c r="J504" s="289"/>
      <c r="K504" s="289"/>
      <c r="L504" s="289"/>
      <c r="M504" s="289"/>
      <c r="N504" s="289"/>
      <c r="O504" s="290"/>
      <c r="P504" s="282"/>
      <c r="Q504" s="283"/>
    </row>
    <row r="505" spans="1:17" ht="30" customHeight="1">
      <c r="A505" s="185" t="s">
        <v>113</v>
      </c>
      <c r="B505" s="288" t="s">
        <v>499</v>
      </c>
      <c r="C505" s="289"/>
      <c r="D505" s="289"/>
      <c r="E505" s="289"/>
      <c r="F505" s="289"/>
      <c r="G505" s="289"/>
      <c r="H505" s="289"/>
      <c r="I505" s="289"/>
      <c r="J505" s="289"/>
      <c r="K505" s="289"/>
      <c r="L505" s="289"/>
      <c r="M505" s="289"/>
      <c r="N505" s="289"/>
      <c r="O505" s="290"/>
      <c r="P505" s="282"/>
      <c r="Q505" s="283"/>
    </row>
    <row r="506" spans="1:17" ht="13.5" customHeight="1">
      <c r="A506" s="181"/>
      <c r="B506" s="182"/>
      <c r="C506" s="182"/>
      <c r="D506" s="182"/>
      <c r="E506" s="182"/>
      <c r="F506" s="182"/>
      <c r="G506" s="182"/>
      <c r="H506" s="182"/>
      <c r="I506" s="182"/>
      <c r="J506" s="182"/>
      <c r="K506" s="182"/>
      <c r="L506" s="182"/>
      <c r="M506" s="182"/>
      <c r="N506" s="182"/>
      <c r="O506" s="182"/>
      <c r="P506" s="242"/>
      <c r="Q506" s="242"/>
    </row>
    <row r="507" spans="1:17" ht="19.5" customHeight="1">
      <c r="A507" s="180" t="s">
        <v>751</v>
      </c>
    </row>
    <row r="508" spans="1:17" ht="45" customHeight="1">
      <c r="A508" s="185" t="s">
        <v>110</v>
      </c>
      <c r="B508" s="326" t="s">
        <v>506</v>
      </c>
      <c r="C508" s="326"/>
      <c r="D508" s="326"/>
      <c r="E508" s="326"/>
      <c r="F508" s="326"/>
      <c r="G508" s="326"/>
      <c r="H508" s="326"/>
      <c r="I508" s="326"/>
      <c r="J508" s="326"/>
      <c r="K508" s="326"/>
      <c r="L508" s="326"/>
      <c r="M508" s="326"/>
      <c r="N508" s="326"/>
      <c r="O508" s="326"/>
      <c r="P508" s="287"/>
      <c r="Q508" s="287"/>
    </row>
    <row r="509" spans="1:17" ht="30" customHeight="1">
      <c r="A509" s="185" t="s">
        <v>111</v>
      </c>
      <c r="B509" s="288" t="s">
        <v>507</v>
      </c>
      <c r="C509" s="289"/>
      <c r="D509" s="289"/>
      <c r="E509" s="289"/>
      <c r="F509" s="289"/>
      <c r="G509" s="289"/>
      <c r="H509" s="289"/>
      <c r="I509" s="289"/>
      <c r="J509" s="289"/>
      <c r="K509" s="289"/>
      <c r="L509" s="289"/>
      <c r="M509" s="289"/>
      <c r="N509" s="289"/>
      <c r="O509" s="290"/>
      <c r="P509" s="282"/>
      <c r="Q509" s="283"/>
    </row>
    <row r="510" spans="1:17" ht="13.5" customHeight="1">
      <c r="A510" s="181"/>
      <c r="B510" s="182"/>
      <c r="C510" s="182"/>
      <c r="D510" s="182"/>
      <c r="E510" s="182"/>
      <c r="F510" s="182"/>
      <c r="G510" s="182"/>
      <c r="H510" s="182"/>
      <c r="I510" s="182"/>
      <c r="J510" s="182"/>
      <c r="K510" s="182"/>
      <c r="L510" s="182"/>
      <c r="M510" s="182"/>
      <c r="N510" s="182"/>
      <c r="O510" s="182"/>
      <c r="P510" s="242"/>
      <c r="Q510" s="242"/>
    </row>
    <row r="511" spans="1:17" ht="19.5" customHeight="1">
      <c r="A511" s="180" t="s">
        <v>500</v>
      </c>
    </row>
    <row r="512" spans="1:17" ht="30" customHeight="1">
      <c r="A512" s="185" t="s">
        <v>110</v>
      </c>
      <c r="B512" s="326" t="s">
        <v>508</v>
      </c>
      <c r="C512" s="326"/>
      <c r="D512" s="326"/>
      <c r="E512" s="326"/>
      <c r="F512" s="326"/>
      <c r="G512" s="326"/>
      <c r="H512" s="326"/>
      <c r="I512" s="326"/>
      <c r="J512" s="326"/>
      <c r="K512" s="326"/>
      <c r="L512" s="326"/>
      <c r="M512" s="326"/>
      <c r="N512" s="326"/>
      <c r="O512" s="326"/>
      <c r="P512" s="287"/>
      <c r="Q512" s="287"/>
    </row>
    <row r="513" spans="1:17" ht="30" customHeight="1">
      <c r="A513" s="185" t="s">
        <v>111</v>
      </c>
      <c r="B513" s="288" t="s">
        <v>509</v>
      </c>
      <c r="C513" s="289"/>
      <c r="D513" s="289"/>
      <c r="E513" s="289"/>
      <c r="F513" s="289"/>
      <c r="G513" s="289"/>
      <c r="H513" s="289"/>
      <c r="I513" s="289"/>
      <c r="J513" s="289"/>
      <c r="K513" s="289"/>
      <c r="L513" s="289"/>
      <c r="M513" s="289"/>
      <c r="N513" s="289"/>
      <c r="O513" s="290"/>
      <c r="P513" s="282"/>
      <c r="Q513" s="283"/>
    </row>
    <row r="514" spans="1:17" ht="30" customHeight="1">
      <c r="A514" s="181"/>
      <c r="B514" s="182"/>
      <c r="C514" s="182"/>
      <c r="D514" s="182"/>
      <c r="E514" s="182"/>
      <c r="F514" s="182"/>
      <c r="G514" s="182"/>
      <c r="H514" s="182"/>
      <c r="I514" s="182"/>
      <c r="J514" s="182"/>
      <c r="K514" s="182"/>
      <c r="L514" s="182"/>
      <c r="M514" s="182"/>
      <c r="N514" s="182"/>
      <c r="O514" s="182"/>
      <c r="P514" s="242"/>
      <c r="Q514" s="242"/>
    </row>
    <row r="515" spans="1:17" ht="16.5" customHeight="1" thickBot="1">
      <c r="A515" s="181"/>
      <c r="B515" s="182"/>
      <c r="C515" s="182"/>
      <c r="D515" s="182"/>
      <c r="E515" s="182"/>
      <c r="F515" s="182"/>
      <c r="G515" s="182"/>
      <c r="H515" s="182"/>
      <c r="I515" s="182"/>
      <c r="J515" s="182"/>
      <c r="K515" s="182"/>
      <c r="L515" s="182"/>
      <c r="M515" s="182"/>
      <c r="N515" s="182"/>
      <c r="O515" s="182"/>
      <c r="P515" s="242"/>
      <c r="Q515" s="242"/>
    </row>
    <row r="516" spans="1:17" ht="4.5" customHeight="1" thickTop="1">
      <c r="A516" s="247"/>
      <c r="B516" s="248"/>
      <c r="C516" s="248"/>
      <c r="D516" s="248"/>
      <c r="E516" s="248"/>
      <c r="F516" s="248"/>
      <c r="G516" s="248"/>
      <c r="H516" s="248"/>
      <c r="I516" s="248"/>
      <c r="J516" s="248"/>
      <c r="K516" s="248"/>
      <c r="L516" s="248"/>
      <c r="M516" s="248"/>
      <c r="N516" s="248"/>
      <c r="O516" s="248"/>
      <c r="P516" s="248"/>
      <c r="Q516" s="249"/>
    </row>
    <row r="517" spans="1:17" ht="27.75" customHeight="1">
      <c r="A517" s="331" t="s">
        <v>76</v>
      </c>
      <c r="B517" s="332"/>
      <c r="C517" s="332"/>
      <c r="D517" s="332"/>
      <c r="E517" s="332"/>
      <c r="F517" s="332"/>
      <c r="G517" s="332"/>
      <c r="H517" s="332"/>
      <c r="I517" s="332"/>
      <c r="J517" s="332"/>
      <c r="K517" s="332"/>
      <c r="L517" s="332"/>
      <c r="M517" s="332"/>
      <c r="N517" s="332"/>
      <c r="O517" s="332"/>
      <c r="P517" s="324"/>
      <c r="Q517" s="325"/>
    </row>
    <row r="518" spans="1:17" ht="3.75" customHeight="1">
      <c r="A518" s="250"/>
      <c r="Q518" s="251"/>
    </row>
    <row r="519" spans="1:17" ht="40.5" customHeight="1">
      <c r="A519" s="252" t="s">
        <v>203</v>
      </c>
      <c r="B519" s="333" t="s">
        <v>97</v>
      </c>
      <c r="C519" s="333"/>
      <c r="D519" s="333"/>
      <c r="E519" s="333"/>
      <c r="F519" s="333"/>
      <c r="G519" s="333"/>
      <c r="H519" s="333"/>
      <c r="I519" s="333"/>
      <c r="J519" s="333"/>
      <c r="K519" s="333"/>
      <c r="L519" s="333"/>
      <c r="M519" s="333"/>
      <c r="N519" s="333"/>
      <c r="O519" s="333"/>
      <c r="P519" s="333"/>
      <c r="Q519" s="251"/>
    </row>
    <row r="520" spans="1:17" ht="18.75" customHeight="1">
      <c r="A520" s="253" t="s">
        <v>203</v>
      </c>
      <c r="B520" s="254" t="s">
        <v>96</v>
      </c>
      <c r="C520" s="195"/>
      <c r="D520" s="195"/>
      <c r="E520" s="195"/>
      <c r="F520" s="195"/>
      <c r="G520" s="195"/>
      <c r="H520" s="195"/>
      <c r="I520" s="195"/>
      <c r="J520" s="195"/>
      <c r="K520" s="195"/>
      <c r="L520" s="195"/>
      <c r="M520" s="195"/>
      <c r="N520" s="195"/>
      <c r="O520" s="195"/>
      <c r="P520" s="255"/>
      <c r="Q520" s="251"/>
    </row>
    <row r="521" spans="1:17" ht="57.75" customHeight="1">
      <c r="A521" s="256" t="s">
        <v>203</v>
      </c>
      <c r="B521" s="320" t="s">
        <v>737</v>
      </c>
      <c r="C521" s="320"/>
      <c r="D521" s="320"/>
      <c r="E521" s="320"/>
      <c r="F521" s="320"/>
      <c r="G521" s="320"/>
      <c r="H521" s="320"/>
      <c r="I521" s="320"/>
      <c r="J521" s="320"/>
      <c r="K521" s="320"/>
      <c r="L521" s="320"/>
      <c r="M521" s="320"/>
      <c r="N521" s="320"/>
      <c r="O521" s="320"/>
      <c r="P521" s="320"/>
      <c r="Q521" s="321"/>
    </row>
    <row r="522" spans="1:17" ht="4.5" customHeight="1">
      <c r="A522" s="250"/>
      <c r="Q522" s="251"/>
    </row>
    <row r="523" spans="1:17" ht="17.25" customHeight="1">
      <c r="A523" s="322" t="s">
        <v>501</v>
      </c>
      <c r="B523" s="323"/>
      <c r="C523" s="323"/>
      <c r="D523" s="323"/>
      <c r="E523" s="323"/>
      <c r="F523" s="323"/>
      <c r="G523" s="323"/>
      <c r="H523" s="323"/>
      <c r="I523" s="323"/>
      <c r="J523" s="323"/>
      <c r="K523" s="323"/>
      <c r="L523" s="323"/>
      <c r="M523" s="323"/>
      <c r="N523" s="323"/>
      <c r="O523" s="323"/>
      <c r="P523" s="324"/>
      <c r="Q523" s="325"/>
    </row>
    <row r="524" spans="1:17" ht="4.5" customHeight="1" thickBot="1">
      <c r="A524" s="257"/>
      <c r="B524" s="258"/>
      <c r="C524" s="258"/>
      <c r="D524" s="258"/>
      <c r="E524" s="258"/>
      <c r="F524" s="258"/>
      <c r="G524" s="258"/>
      <c r="H524" s="258"/>
      <c r="I524" s="258"/>
      <c r="J524" s="258"/>
      <c r="K524" s="258"/>
      <c r="L524" s="258"/>
      <c r="M524" s="258"/>
      <c r="N524" s="258"/>
      <c r="O524" s="258"/>
      <c r="P524" s="258"/>
      <c r="Q524" s="259"/>
    </row>
    <row r="525" spans="1:17" ht="14.25" thickTop="1"/>
    <row r="526" spans="1:17" ht="9" customHeight="1"/>
    <row r="527" spans="1:17" ht="42.75" customHeight="1"/>
    <row r="528" spans="1:17" ht="18" customHeight="1"/>
    <row r="529" ht="60.75" customHeight="1"/>
  </sheetData>
  <mergeCells count="764">
    <mergeCell ref="B144:O144"/>
    <mergeCell ref="P144:Q144"/>
    <mergeCell ref="B145:O145"/>
    <mergeCell ref="P145:Q145"/>
    <mergeCell ref="B142:O142"/>
    <mergeCell ref="A480:A486"/>
    <mergeCell ref="A487:A495"/>
    <mergeCell ref="C488:O488"/>
    <mergeCell ref="C489:O489"/>
    <mergeCell ref="P488:Q488"/>
    <mergeCell ref="P489:Q489"/>
    <mergeCell ref="P490:Q490"/>
    <mergeCell ref="P491:Q491"/>
    <mergeCell ref="P492:Q492"/>
    <mergeCell ref="D490:O490"/>
    <mergeCell ref="D491:O491"/>
    <mergeCell ref="E492:O492"/>
    <mergeCell ref="E493:O493"/>
    <mergeCell ref="E494:O494"/>
    <mergeCell ref="C495:O495"/>
    <mergeCell ref="P484:Q485"/>
    <mergeCell ref="P483:Q483"/>
    <mergeCell ref="P482:Q482"/>
    <mergeCell ref="P481:Q481"/>
    <mergeCell ref="B296:O296"/>
    <mergeCell ref="N83:O83"/>
    <mergeCell ref="N84:O84"/>
    <mergeCell ref="B83:C83"/>
    <mergeCell ref="B84:C84"/>
    <mergeCell ref="P177:Q177"/>
    <mergeCell ref="B177:O177"/>
    <mergeCell ref="B172:O172"/>
    <mergeCell ref="A146:A147"/>
    <mergeCell ref="B147:O147"/>
    <mergeCell ref="P147:Q147"/>
    <mergeCell ref="B102:N102"/>
    <mergeCell ref="B103:O103"/>
    <mergeCell ref="B104:N104"/>
    <mergeCell ref="B105:N105"/>
    <mergeCell ref="B95:O95"/>
    <mergeCell ref="P95:Q105"/>
    <mergeCell ref="A95:A105"/>
    <mergeCell ref="P107:Q107"/>
    <mergeCell ref="B130:O130"/>
    <mergeCell ref="P130:Q130"/>
    <mergeCell ref="B137:O137"/>
    <mergeCell ref="P137:Q137"/>
    <mergeCell ref="B140:O140"/>
    <mergeCell ref="G331:J331"/>
    <mergeCell ref="G328:J328"/>
    <mergeCell ref="B328:F328"/>
    <mergeCell ref="B329:F329"/>
    <mergeCell ref="B330:F330"/>
    <mergeCell ref="B331:F331"/>
    <mergeCell ref="A312:P312"/>
    <mergeCell ref="D313:E313"/>
    <mergeCell ref="A45:A46"/>
    <mergeCell ref="B45:O46"/>
    <mergeCell ref="P45:Q46"/>
    <mergeCell ref="B96:N96"/>
    <mergeCell ref="B97:N97"/>
    <mergeCell ref="P303:Q303"/>
    <mergeCell ref="B278:O278"/>
    <mergeCell ref="P278:Q278"/>
    <mergeCell ref="B281:O281"/>
    <mergeCell ref="P281:Q281"/>
    <mergeCell ref="B299:O299"/>
    <mergeCell ref="B283:O283"/>
    <mergeCell ref="B284:O284"/>
    <mergeCell ref="B285:O285"/>
    <mergeCell ref="B286:O286"/>
    <mergeCell ref="B287:O287"/>
    <mergeCell ref="P369:Q369"/>
    <mergeCell ref="P372:Q372"/>
    <mergeCell ref="K313:P313"/>
    <mergeCell ref="K328:N328"/>
    <mergeCell ref="P340:Q340"/>
    <mergeCell ref="B341:O341"/>
    <mergeCell ref="P341:Q341"/>
    <mergeCell ref="A344:O344"/>
    <mergeCell ref="B346:O346"/>
    <mergeCell ref="P346:Q346"/>
    <mergeCell ref="K329:N329"/>
    <mergeCell ref="K330:N330"/>
    <mergeCell ref="P333:Q337"/>
    <mergeCell ref="B357:O357"/>
    <mergeCell ref="P357:Q357"/>
    <mergeCell ref="P351:Q351"/>
    <mergeCell ref="F313:G313"/>
    <mergeCell ref="H313:I313"/>
    <mergeCell ref="B352:O352"/>
    <mergeCell ref="P352:Q352"/>
    <mergeCell ref="P353:Q353"/>
    <mergeCell ref="B354:O354"/>
    <mergeCell ref="G329:J329"/>
    <mergeCell ref="G330:J330"/>
    <mergeCell ref="P354:Q354"/>
    <mergeCell ref="B353:O353"/>
    <mergeCell ref="B347:O347"/>
    <mergeCell ref="P347:Q347"/>
    <mergeCell ref="B348:O348"/>
    <mergeCell ref="P348:Q348"/>
    <mergeCell ref="B349:O349"/>
    <mergeCell ref="P349:Q349"/>
    <mergeCell ref="B350:O350"/>
    <mergeCell ref="P350:Q350"/>
    <mergeCell ref="B351:O351"/>
    <mergeCell ref="K335:N335"/>
    <mergeCell ref="O334:O337"/>
    <mergeCell ref="G334:J334"/>
    <mergeCell ref="G335:J335"/>
    <mergeCell ref="P448:Q448"/>
    <mergeCell ref="B451:O451"/>
    <mergeCell ref="P362:Q362"/>
    <mergeCell ref="F314:G314"/>
    <mergeCell ref="H314:I314"/>
    <mergeCell ref="K314:L314"/>
    <mergeCell ref="M314:P314"/>
    <mergeCell ref="B315:E315"/>
    <mergeCell ref="F315:I315"/>
    <mergeCell ref="K315:L315"/>
    <mergeCell ref="M315:P315"/>
    <mergeCell ref="D314:E314"/>
    <mergeCell ref="M318:N320"/>
    <mergeCell ref="A321:H321"/>
    <mergeCell ref="I321:J323"/>
    <mergeCell ref="A326:O326"/>
    <mergeCell ref="P326:Q332"/>
    <mergeCell ref="P405:Q405"/>
    <mergeCell ref="P359:Q359"/>
    <mergeCell ref="K331:N331"/>
    <mergeCell ref="P172:Q172"/>
    <mergeCell ref="B173:O173"/>
    <mergeCell ref="P173:Q173"/>
    <mergeCell ref="B107:O107"/>
    <mergeCell ref="B157:O157"/>
    <mergeCell ref="P157:Q157"/>
    <mergeCell ref="B154:O154"/>
    <mergeCell ref="P154:Q154"/>
    <mergeCell ref="B155:O155"/>
    <mergeCell ref="P155:Q155"/>
    <mergeCell ref="B153:O153"/>
    <mergeCell ref="P153:Q153"/>
    <mergeCell ref="B152:O152"/>
    <mergeCell ref="P152:Q152"/>
    <mergeCell ref="B156:O156"/>
    <mergeCell ref="P156:Q156"/>
    <mergeCell ref="B146:O146"/>
    <mergeCell ref="P146:Q146"/>
    <mergeCell ref="B149:O149"/>
    <mergeCell ref="P149:Q149"/>
    <mergeCell ref="B150:O150"/>
    <mergeCell ref="P150:Q150"/>
    <mergeCell ref="B148:O148"/>
    <mergeCell ref="P148:Q148"/>
    <mergeCell ref="B151:O151"/>
    <mergeCell ref="P151:Q151"/>
    <mergeCell ref="B291:O291"/>
    <mergeCell ref="P272:Q272"/>
    <mergeCell ref="P174:Q174"/>
    <mergeCell ref="B169:O169"/>
    <mergeCell ref="P169:Q169"/>
    <mergeCell ref="B170:O170"/>
    <mergeCell ref="P170:Q170"/>
    <mergeCell ref="B171:O171"/>
    <mergeCell ref="B174:O174"/>
    <mergeCell ref="P194:Q194"/>
    <mergeCell ref="B195:O195"/>
    <mergeCell ref="P195:Q195"/>
    <mergeCell ref="B198:O198"/>
    <mergeCell ref="P198:Q198"/>
    <mergeCell ref="B189:O189"/>
    <mergeCell ref="P189:Q189"/>
    <mergeCell ref="B190:O190"/>
    <mergeCell ref="P190:Q190"/>
    <mergeCell ref="B191:O191"/>
    <mergeCell ref="P191:Q191"/>
    <mergeCell ref="A225:E225"/>
    <mergeCell ref="A236:I236"/>
    <mergeCell ref="P231:Q231"/>
    <mergeCell ref="B234:O234"/>
    <mergeCell ref="P234:Q234"/>
    <mergeCell ref="P223:Q223"/>
    <mergeCell ref="B290:O290"/>
    <mergeCell ref="B226:O226"/>
    <mergeCell ref="P226:Q226"/>
    <mergeCell ref="P222:Q222"/>
    <mergeCell ref="A201:A203"/>
    <mergeCell ref="B201:O201"/>
    <mergeCell ref="B255:O255"/>
    <mergeCell ref="P255:Q255"/>
    <mergeCell ref="P246:Q246"/>
    <mergeCell ref="B247:O247"/>
    <mergeCell ref="P247:Q247"/>
    <mergeCell ref="B248:O248"/>
    <mergeCell ref="P248:Q248"/>
    <mergeCell ref="A282:A300"/>
    <mergeCell ref="P295:Q300"/>
    <mergeCell ref="B292:O292"/>
    <mergeCell ref="B293:O293"/>
    <mergeCell ref="B295:O295"/>
    <mergeCell ref="B263:O263"/>
    <mergeCell ref="P263:Q263"/>
    <mergeCell ref="B246:O246"/>
    <mergeCell ref="B268:O268"/>
    <mergeCell ref="P268:Q268"/>
    <mergeCell ref="A271:C271"/>
    <mergeCell ref="B272:O272"/>
    <mergeCell ref="P274:Q274"/>
    <mergeCell ref="B266:O266"/>
    <mergeCell ref="B251:O251"/>
    <mergeCell ref="P251:Q251"/>
    <mergeCell ref="B254:O254"/>
    <mergeCell ref="P254:Q254"/>
    <mergeCell ref="P256:Q256"/>
    <mergeCell ref="B259:O259"/>
    <mergeCell ref="B269:O269"/>
    <mergeCell ref="P269:Q269"/>
    <mergeCell ref="B256:O256"/>
    <mergeCell ref="B297:O297"/>
    <mergeCell ref="B282:O282"/>
    <mergeCell ref="P283:Q289"/>
    <mergeCell ref="B294:O294"/>
    <mergeCell ref="B288:O288"/>
    <mergeCell ref="B289:O289"/>
    <mergeCell ref="P282:Q282"/>
    <mergeCell ref="B298:O298"/>
    <mergeCell ref="P259:Q259"/>
    <mergeCell ref="B260:O260"/>
    <mergeCell ref="P266:Q266"/>
    <mergeCell ref="B267:O267"/>
    <mergeCell ref="P267:Q267"/>
    <mergeCell ref="P260:Q260"/>
    <mergeCell ref="P261:Q261"/>
    <mergeCell ref="B262:O262"/>
    <mergeCell ref="P262:Q262"/>
    <mergeCell ref="B261:O261"/>
    <mergeCell ref="P273:Q273"/>
    <mergeCell ref="P275:Q275"/>
    <mergeCell ref="P290:Q294"/>
    <mergeCell ref="B273:O273"/>
    <mergeCell ref="B274:O274"/>
    <mergeCell ref="B275:O275"/>
    <mergeCell ref="B242:O242"/>
    <mergeCell ref="P201:Q203"/>
    <mergeCell ref="B202:O202"/>
    <mergeCell ref="B203:O203"/>
    <mergeCell ref="A206:A217"/>
    <mergeCell ref="B206:O206"/>
    <mergeCell ref="P206:Q217"/>
    <mergeCell ref="B210:O210"/>
    <mergeCell ref="P242:Q242"/>
    <mergeCell ref="B238:O238"/>
    <mergeCell ref="B239:O239"/>
    <mergeCell ref="P238:Q238"/>
    <mergeCell ref="P239:Q239"/>
    <mergeCell ref="B220:O220"/>
    <mergeCell ref="P220:Q220"/>
    <mergeCell ref="B221:O221"/>
    <mergeCell ref="P221:Q221"/>
    <mergeCell ref="B222:O222"/>
    <mergeCell ref="B227:O227"/>
    <mergeCell ref="B228:O228"/>
    <mergeCell ref="P237:Q237"/>
    <mergeCell ref="P227:Q227"/>
    <mergeCell ref="P228:Q228"/>
    <mergeCell ref="B237:O237"/>
    <mergeCell ref="A183:A188"/>
    <mergeCell ref="B183:O183"/>
    <mergeCell ref="P183:Q188"/>
    <mergeCell ref="B184:O184"/>
    <mergeCell ref="B185:O185"/>
    <mergeCell ref="B186:O186"/>
    <mergeCell ref="B187:O187"/>
    <mergeCell ref="B188:O188"/>
    <mergeCell ref="A175:A176"/>
    <mergeCell ref="B175:O175"/>
    <mergeCell ref="P175:Q176"/>
    <mergeCell ref="B176:O176"/>
    <mergeCell ref="B178:O178"/>
    <mergeCell ref="B179:O179"/>
    <mergeCell ref="P179:Q179"/>
    <mergeCell ref="B180:O180"/>
    <mergeCell ref="P180:Q180"/>
    <mergeCell ref="P178:Q178"/>
    <mergeCell ref="B182:O182"/>
    <mergeCell ref="P182:Q182"/>
    <mergeCell ref="B181:O181"/>
    <mergeCell ref="P181:Q181"/>
    <mergeCell ref="A158:A164"/>
    <mergeCell ref="B158:O158"/>
    <mergeCell ref="P158:Q164"/>
    <mergeCell ref="P171:Q171"/>
    <mergeCell ref="B165:O165"/>
    <mergeCell ref="P165:Q165"/>
    <mergeCell ref="B166:O166"/>
    <mergeCell ref="P166:Q166"/>
    <mergeCell ref="B167:O167"/>
    <mergeCell ref="P167:Q167"/>
    <mergeCell ref="B168:O168"/>
    <mergeCell ref="P168:Q168"/>
    <mergeCell ref="B159:O159"/>
    <mergeCell ref="B160:O160"/>
    <mergeCell ref="B161:O161"/>
    <mergeCell ref="B162:O162"/>
    <mergeCell ref="B163:O163"/>
    <mergeCell ref="P142:Q142"/>
    <mergeCell ref="B143:O143"/>
    <mergeCell ref="P143:Q143"/>
    <mergeCell ref="B123:O123"/>
    <mergeCell ref="P123:Q123"/>
    <mergeCell ref="B126:O126"/>
    <mergeCell ref="P126:Q126"/>
    <mergeCell ref="B129:O129"/>
    <mergeCell ref="P129:Q129"/>
    <mergeCell ref="B133:O133"/>
    <mergeCell ref="P133:Q133"/>
    <mergeCell ref="B136:O136"/>
    <mergeCell ref="P136:Q136"/>
    <mergeCell ref="P140:Q140"/>
    <mergeCell ref="B141:O141"/>
    <mergeCell ref="P141:Q141"/>
    <mergeCell ref="B114:O114"/>
    <mergeCell ref="P114:Q114"/>
    <mergeCell ref="B117:O117"/>
    <mergeCell ref="P117:Q117"/>
    <mergeCell ref="B118:O118"/>
    <mergeCell ref="P118:Q118"/>
    <mergeCell ref="B121:O121"/>
    <mergeCell ref="P121:Q121"/>
    <mergeCell ref="B122:O122"/>
    <mergeCell ref="P122:Q122"/>
    <mergeCell ref="B88:Q88"/>
    <mergeCell ref="B89:Q89"/>
    <mergeCell ref="B94:O94"/>
    <mergeCell ref="P94:Q94"/>
    <mergeCell ref="B111:O111"/>
    <mergeCell ref="P111:Q111"/>
    <mergeCell ref="B106:O106"/>
    <mergeCell ref="P106:Q106"/>
    <mergeCell ref="B108:O108"/>
    <mergeCell ref="P108:Q108"/>
    <mergeCell ref="B98:N98"/>
    <mergeCell ref="B99:N99"/>
    <mergeCell ref="B100:N100"/>
    <mergeCell ref="B101:N101"/>
    <mergeCell ref="D84:E84"/>
    <mergeCell ref="F84:G84"/>
    <mergeCell ref="H84:I84"/>
    <mergeCell ref="J84:K84"/>
    <mergeCell ref="L84:M84"/>
    <mergeCell ref="D76:E76"/>
    <mergeCell ref="F76:G76"/>
    <mergeCell ref="H76:I76"/>
    <mergeCell ref="J76:K76"/>
    <mergeCell ref="L76:M76"/>
    <mergeCell ref="D78:E78"/>
    <mergeCell ref="F78:G78"/>
    <mergeCell ref="H78:I78"/>
    <mergeCell ref="J78:K78"/>
    <mergeCell ref="L78:M78"/>
    <mergeCell ref="D79:E79"/>
    <mergeCell ref="F79:G79"/>
    <mergeCell ref="H79:I79"/>
    <mergeCell ref="J79:K79"/>
    <mergeCell ref="B81:P81"/>
    <mergeCell ref="B76:C76"/>
    <mergeCell ref="L79:M79"/>
    <mergeCell ref="D83:E83"/>
    <mergeCell ref="F83:G83"/>
    <mergeCell ref="B70:C70"/>
    <mergeCell ref="D70:E70"/>
    <mergeCell ref="F70:G70"/>
    <mergeCell ref="H70:I70"/>
    <mergeCell ref="J70:K70"/>
    <mergeCell ref="L70:M70"/>
    <mergeCell ref="N70:O70"/>
    <mergeCell ref="H83:I83"/>
    <mergeCell ref="J83:K83"/>
    <mergeCell ref="L83:M83"/>
    <mergeCell ref="B72:Q72"/>
    <mergeCell ref="A73:P73"/>
    <mergeCell ref="D75:E75"/>
    <mergeCell ref="F75:G75"/>
    <mergeCell ref="H75:I75"/>
    <mergeCell ref="N78:O78"/>
    <mergeCell ref="N79:O79"/>
    <mergeCell ref="B78:C78"/>
    <mergeCell ref="B79:C79"/>
    <mergeCell ref="B75:C75"/>
    <mergeCell ref="J75:K75"/>
    <mergeCell ref="L75:M75"/>
    <mergeCell ref="N75:O75"/>
    <mergeCell ref="N76:O76"/>
    <mergeCell ref="B58:C58"/>
    <mergeCell ref="D58:E58"/>
    <mergeCell ref="F58:G58"/>
    <mergeCell ref="H58:I58"/>
    <mergeCell ref="J58:K58"/>
    <mergeCell ref="D56:E56"/>
    <mergeCell ref="F56:G56"/>
    <mergeCell ref="H56:I56"/>
    <mergeCell ref="J56:K56"/>
    <mergeCell ref="B61:Q61"/>
    <mergeCell ref="B62:Q62"/>
    <mergeCell ref="B63:Q63"/>
    <mergeCell ref="B68:Q68"/>
    <mergeCell ref="B69:C69"/>
    <mergeCell ref="D69:E69"/>
    <mergeCell ref="F69:G69"/>
    <mergeCell ref="H69:I69"/>
    <mergeCell ref="L69:M69"/>
    <mergeCell ref="N69:O69"/>
    <mergeCell ref="J69:K69"/>
    <mergeCell ref="L58:M58"/>
    <mergeCell ref="N56:O56"/>
    <mergeCell ref="B54:C54"/>
    <mergeCell ref="D54:E54"/>
    <mergeCell ref="F54:G54"/>
    <mergeCell ref="H54:I54"/>
    <mergeCell ref="J54:K54"/>
    <mergeCell ref="L54:M54"/>
    <mergeCell ref="B55:C55"/>
    <mergeCell ref="D55:E55"/>
    <mergeCell ref="F55:G55"/>
    <mergeCell ref="H55:I55"/>
    <mergeCell ref="J55:K55"/>
    <mergeCell ref="L55:M55"/>
    <mergeCell ref="B57:C57"/>
    <mergeCell ref="D57:E57"/>
    <mergeCell ref="F57:G57"/>
    <mergeCell ref="H57:I57"/>
    <mergeCell ref="J57:K57"/>
    <mergeCell ref="L57:M57"/>
    <mergeCell ref="N57:O57"/>
    <mergeCell ref="B56:C56"/>
    <mergeCell ref="L56:M56"/>
    <mergeCell ref="N58:O58"/>
    <mergeCell ref="B53:C53"/>
    <mergeCell ref="D53:E53"/>
    <mergeCell ref="F53:G53"/>
    <mergeCell ref="H53:I53"/>
    <mergeCell ref="J53:K53"/>
    <mergeCell ref="L53:M53"/>
    <mergeCell ref="N53:O53"/>
    <mergeCell ref="N54:O54"/>
    <mergeCell ref="N55:O55"/>
    <mergeCell ref="A47:A48"/>
    <mergeCell ref="B47:O48"/>
    <mergeCell ref="P47:Q48"/>
    <mergeCell ref="A51:Q51"/>
    <mergeCell ref="B52:C52"/>
    <mergeCell ref="D52:E52"/>
    <mergeCell ref="F52:G52"/>
    <mergeCell ref="H52:I52"/>
    <mergeCell ref="J52:K52"/>
    <mergeCell ref="L52:M52"/>
    <mergeCell ref="N52:O52"/>
    <mergeCell ref="A37:A38"/>
    <mergeCell ref="B37:O38"/>
    <mergeCell ref="P37:Q38"/>
    <mergeCell ref="A39:A40"/>
    <mergeCell ref="B39:O40"/>
    <mergeCell ref="P39:Q40"/>
    <mergeCell ref="A43:A44"/>
    <mergeCell ref="B43:O44"/>
    <mergeCell ref="P43:Q44"/>
    <mergeCell ref="B29:Q29"/>
    <mergeCell ref="B30:Q30"/>
    <mergeCell ref="A24:B25"/>
    <mergeCell ref="A33:A34"/>
    <mergeCell ref="B33:O34"/>
    <mergeCell ref="P33:Q34"/>
    <mergeCell ref="A35:A36"/>
    <mergeCell ref="B35:O36"/>
    <mergeCell ref="P35:Q36"/>
    <mergeCell ref="A1:Q1"/>
    <mergeCell ref="A2:Q2"/>
    <mergeCell ref="D3:Q3"/>
    <mergeCell ref="A4:C4"/>
    <mergeCell ref="D4:Q4"/>
    <mergeCell ref="B6:C6"/>
    <mergeCell ref="A13:Q13"/>
    <mergeCell ref="A17:A18"/>
    <mergeCell ref="B17:O18"/>
    <mergeCell ref="P17:Q18"/>
    <mergeCell ref="A6:A11"/>
    <mergeCell ref="C7:Q7"/>
    <mergeCell ref="C8:Q8"/>
    <mergeCell ref="N6:Q6"/>
    <mergeCell ref="B9:B10"/>
    <mergeCell ref="C9:Q9"/>
    <mergeCell ref="C10:Q10"/>
    <mergeCell ref="A12:Q12"/>
    <mergeCell ref="J11:K11"/>
    <mergeCell ref="L11:Q11"/>
    <mergeCell ref="D11:I11"/>
    <mergeCell ref="P368:Q368"/>
    <mergeCell ref="B365:O365"/>
    <mergeCell ref="B367:O367"/>
    <mergeCell ref="B356:O356"/>
    <mergeCell ref="B359:O359"/>
    <mergeCell ref="P367:Q367"/>
    <mergeCell ref="P365:Q365"/>
    <mergeCell ref="B368:O368"/>
    <mergeCell ref="A20:B20"/>
    <mergeCell ref="C20:E20"/>
    <mergeCell ref="F20:I20"/>
    <mergeCell ref="A21:B21"/>
    <mergeCell ref="C21:Q21"/>
    <mergeCell ref="A22:B22"/>
    <mergeCell ref="C22:Q22"/>
    <mergeCell ref="A23:B23"/>
    <mergeCell ref="C23:Q23"/>
    <mergeCell ref="D24:I24"/>
    <mergeCell ref="J24:K24"/>
    <mergeCell ref="L24:Q24"/>
    <mergeCell ref="D25:I25"/>
    <mergeCell ref="J25:K25"/>
    <mergeCell ref="L25:Q25"/>
    <mergeCell ref="B28:Q28"/>
    <mergeCell ref="P355:Q355"/>
    <mergeCell ref="B366:O366"/>
    <mergeCell ref="P366:Q366"/>
    <mergeCell ref="P356:Q356"/>
    <mergeCell ref="B358:O358"/>
    <mergeCell ref="P358:Q358"/>
    <mergeCell ref="P364:Q364"/>
    <mergeCell ref="B362:O362"/>
    <mergeCell ref="B363:O363"/>
    <mergeCell ref="B364:O364"/>
    <mergeCell ref="P363:Q363"/>
    <mergeCell ref="A413:A417"/>
    <mergeCell ref="B413:O413"/>
    <mergeCell ref="P413:Q417"/>
    <mergeCell ref="B414:O414"/>
    <mergeCell ref="B415:O415"/>
    <mergeCell ref="B416:O416"/>
    <mergeCell ref="C417:O417"/>
    <mergeCell ref="P377:Q377"/>
    <mergeCell ref="B379:O379"/>
    <mergeCell ref="P379:Q379"/>
    <mergeCell ref="B380:O380"/>
    <mergeCell ref="P380:Q380"/>
    <mergeCell ref="B378:O378"/>
    <mergeCell ref="P396:Q396"/>
    <mergeCell ref="P395:Q395"/>
    <mergeCell ref="P397:Q397"/>
    <mergeCell ref="P398:Q398"/>
    <mergeCell ref="P399:Q399"/>
    <mergeCell ref="B394:O394"/>
    <mergeCell ref="B389:O389"/>
    <mergeCell ref="A407:F407"/>
    <mergeCell ref="B398:O398"/>
    <mergeCell ref="B399:O399"/>
    <mergeCell ref="B400:O400"/>
    <mergeCell ref="P451:Q451"/>
    <mergeCell ref="B452:O452"/>
    <mergeCell ref="P452:Q452"/>
    <mergeCell ref="P433:Q433"/>
    <mergeCell ref="P434:Q434"/>
    <mergeCell ref="B442:O442"/>
    <mergeCell ref="B443:O443"/>
    <mergeCell ref="P438:Q438"/>
    <mergeCell ref="P440:Q440"/>
    <mergeCell ref="P441:Q441"/>
    <mergeCell ref="P442:Q442"/>
    <mergeCell ref="P443:Q443"/>
    <mergeCell ref="B437:O437"/>
    <mergeCell ref="B433:O433"/>
    <mergeCell ref="B438:O438"/>
    <mergeCell ref="B440:O440"/>
    <mergeCell ref="B441:O441"/>
    <mergeCell ref="B434:O434"/>
    <mergeCell ref="B436:O436"/>
    <mergeCell ref="B444:O444"/>
    <mergeCell ref="P444:Q444"/>
    <mergeCell ref="B448:O448"/>
    <mergeCell ref="B447:O447"/>
    <mergeCell ref="P447:Q447"/>
    <mergeCell ref="B453:O453"/>
    <mergeCell ref="P453:Q453"/>
    <mergeCell ref="B454:O454"/>
    <mergeCell ref="P454:Q454"/>
    <mergeCell ref="B458:O458"/>
    <mergeCell ref="P458:Q458"/>
    <mergeCell ref="B459:O459"/>
    <mergeCell ref="B460:O460"/>
    <mergeCell ref="A456:I456"/>
    <mergeCell ref="B457:O457"/>
    <mergeCell ref="P457:Q457"/>
    <mergeCell ref="B499:O499"/>
    <mergeCell ref="A517:Q517"/>
    <mergeCell ref="B519:P519"/>
    <mergeCell ref="P494:Q494"/>
    <mergeCell ref="P495:Q495"/>
    <mergeCell ref="P459:Q459"/>
    <mergeCell ref="B461:O461"/>
    <mergeCell ref="P460:Q460"/>
    <mergeCell ref="P461:Q461"/>
    <mergeCell ref="B462:O462"/>
    <mergeCell ref="P462:Q462"/>
    <mergeCell ref="A466:Q466"/>
    <mergeCell ref="P475:Q475"/>
    <mergeCell ref="P476:Q476"/>
    <mergeCell ref="B502:O502"/>
    <mergeCell ref="P502:Q502"/>
    <mergeCell ref="B512:O512"/>
    <mergeCell ref="P512:Q512"/>
    <mergeCell ref="B513:O513"/>
    <mergeCell ref="P513:Q513"/>
    <mergeCell ref="B503:O503"/>
    <mergeCell ref="B521:Q521"/>
    <mergeCell ref="A523:Q523"/>
    <mergeCell ref="B498:O498"/>
    <mergeCell ref="P498:Q498"/>
    <mergeCell ref="P487:Q487"/>
    <mergeCell ref="P499:Q499"/>
    <mergeCell ref="B487:O487"/>
    <mergeCell ref="P493:Q493"/>
    <mergeCell ref="P503:Q503"/>
    <mergeCell ref="B505:O505"/>
    <mergeCell ref="P505:Q505"/>
    <mergeCell ref="B508:O508"/>
    <mergeCell ref="P508:Q508"/>
    <mergeCell ref="B509:O509"/>
    <mergeCell ref="P509:Q509"/>
    <mergeCell ref="B504:O504"/>
    <mergeCell ref="P504:Q504"/>
    <mergeCell ref="P437:Q437"/>
    <mergeCell ref="P436:Q436"/>
    <mergeCell ref="P435:Q435"/>
    <mergeCell ref="P394:Q394"/>
    <mergeCell ref="B387:O387"/>
    <mergeCell ref="P387:Q387"/>
    <mergeCell ref="P388:Q388"/>
    <mergeCell ref="B392:O392"/>
    <mergeCell ref="P392:Q392"/>
    <mergeCell ref="B435:O435"/>
    <mergeCell ref="P424:Q424"/>
    <mergeCell ref="B427:O427"/>
    <mergeCell ref="P427:Q427"/>
    <mergeCell ref="B428:O428"/>
    <mergeCell ref="P428:Q428"/>
    <mergeCell ref="B432:O432"/>
    <mergeCell ref="P432:Q432"/>
    <mergeCell ref="B423:O423"/>
    <mergeCell ref="P423:Q423"/>
    <mergeCell ref="B429:O429"/>
    <mergeCell ref="P429:Q429"/>
    <mergeCell ref="B424:O424"/>
    <mergeCell ref="B418:O418"/>
    <mergeCell ref="B419:O419"/>
    <mergeCell ref="P419:Q419"/>
    <mergeCell ref="B422:O422"/>
    <mergeCell ref="P422:Q422"/>
    <mergeCell ref="B401:O401"/>
    <mergeCell ref="P403:Q403"/>
    <mergeCell ref="B403:O403"/>
    <mergeCell ref="B388:O388"/>
    <mergeCell ref="P389:Q389"/>
    <mergeCell ref="B395:O395"/>
    <mergeCell ref="B396:O396"/>
    <mergeCell ref="P400:Q400"/>
    <mergeCell ref="B397:O397"/>
    <mergeCell ref="P418:Q418"/>
    <mergeCell ref="B409:O409"/>
    <mergeCell ref="B410:O410"/>
    <mergeCell ref="P408:Q408"/>
    <mergeCell ref="P410:Q410"/>
    <mergeCell ref="P409:Q409"/>
    <mergeCell ref="P401:Q401"/>
    <mergeCell ref="B402:O402"/>
    <mergeCell ref="B404:O404"/>
    <mergeCell ref="P402:Q402"/>
    <mergeCell ref="P404:Q404"/>
    <mergeCell ref="B334:F334"/>
    <mergeCell ref="B335:F335"/>
    <mergeCell ref="B336:F336"/>
    <mergeCell ref="B337:F337"/>
    <mergeCell ref="P374:Q374"/>
    <mergeCell ref="P384:Q384"/>
    <mergeCell ref="P393:Q393"/>
    <mergeCell ref="P378:Q378"/>
    <mergeCell ref="B373:O373"/>
    <mergeCell ref="P373:Q373"/>
    <mergeCell ref="B382:O382"/>
    <mergeCell ref="P382:Q382"/>
    <mergeCell ref="B393:O393"/>
    <mergeCell ref="P386:Q386"/>
    <mergeCell ref="B386:O386"/>
    <mergeCell ref="B385:O385"/>
    <mergeCell ref="P385:Q385"/>
    <mergeCell ref="B381:O381"/>
    <mergeCell ref="P381:Q381"/>
    <mergeCell ref="B383:O383"/>
    <mergeCell ref="P383:Q383"/>
    <mergeCell ref="B384:O384"/>
    <mergeCell ref="B374:O374"/>
    <mergeCell ref="P371:Q371"/>
    <mergeCell ref="K336:N336"/>
    <mergeCell ref="K337:N337"/>
    <mergeCell ref="B377:O377"/>
    <mergeCell ref="B340:O340"/>
    <mergeCell ref="B405:O405"/>
    <mergeCell ref="G336:J336"/>
    <mergeCell ref="G337:J337"/>
    <mergeCell ref="B370:O370"/>
    <mergeCell ref="B355:O355"/>
    <mergeCell ref="B371:O371"/>
    <mergeCell ref="B372:O372"/>
    <mergeCell ref="B369:O369"/>
    <mergeCell ref="B439:O439"/>
    <mergeCell ref="P439:Q439"/>
    <mergeCell ref="B216:O216"/>
    <mergeCell ref="B217:O217"/>
    <mergeCell ref="B303:O303"/>
    <mergeCell ref="B164:O164"/>
    <mergeCell ref="B207:O207"/>
    <mergeCell ref="B208:O208"/>
    <mergeCell ref="B209:O209"/>
    <mergeCell ref="B211:O211"/>
    <mergeCell ref="B212:O212"/>
    <mergeCell ref="B213:O213"/>
    <mergeCell ref="B214:O214"/>
    <mergeCell ref="B215:O215"/>
    <mergeCell ref="B243:O243"/>
    <mergeCell ref="B231:O231"/>
    <mergeCell ref="B300:O300"/>
    <mergeCell ref="B223:O223"/>
    <mergeCell ref="B194:O194"/>
    <mergeCell ref="P243:Q243"/>
    <mergeCell ref="P370:Q370"/>
    <mergeCell ref="B333:O333"/>
    <mergeCell ref="K334:N334"/>
    <mergeCell ref="B408:O408"/>
    <mergeCell ref="A474:A479"/>
    <mergeCell ref="B480:Q480"/>
    <mergeCell ref="P477:Q477"/>
    <mergeCell ref="P478:Q478"/>
    <mergeCell ref="P479:Q479"/>
    <mergeCell ref="B463:O463"/>
    <mergeCell ref="P463:Q463"/>
    <mergeCell ref="P471:Q471"/>
    <mergeCell ref="P473:Q473"/>
    <mergeCell ref="P472:Q472"/>
    <mergeCell ref="A470:A473"/>
    <mergeCell ref="B470:Q470"/>
    <mergeCell ref="C471:O471"/>
    <mergeCell ref="C472:O472"/>
    <mergeCell ref="C473:O473"/>
    <mergeCell ref="C481:O481"/>
    <mergeCell ref="C482:O482"/>
    <mergeCell ref="C483:O483"/>
    <mergeCell ref="C485:O485"/>
    <mergeCell ref="C484:O484"/>
    <mergeCell ref="B484:B485"/>
    <mergeCell ref="B474:Q474"/>
    <mergeCell ref="C475:O475"/>
    <mergeCell ref="C476:O476"/>
    <mergeCell ref="C477:O477"/>
    <mergeCell ref="C478:O478"/>
    <mergeCell ref="C479:O479"/>
    <mergeCell ref="B477:B478"/>
  </mergeCells>
  <phoneticPr fontId="4"/>
  <printOptions horizontalCentered="1"/>
  <pageMargins left="0.31496062992125984" right="0.23622047244094491" top="0.74803149606299213" bottom="0.74803149606299213" header="0.31496062992125984" footer="0.31496062992125984"/>
  <pageSetup paperSize="9" scale="87" fitToHeight="0" orientation="portrait" r:id="rId1"/>
  <headerFooter>
    <oddHeader>&amp;R&amp;10&amp;K000000　運営状況点検書（居宅介護支援）</oddHeader>
    <oddFooter>&amp;C- &amp;P -</oddFooter>
  </headerFooter>
  <rowBreaks count="21" manualBreakCount="21">
    <brk id="31" max="16" man="1"/>
    <brk id="64" max="16383" man="1"/>
    <brk id="90" max="16383" man="1"/>
    <brk id="122" max="16" man="1"/>
    <brk id="149" max="16" man="1"/>
    <brk id="165" max="16" man="1"/>
    <brk id="174" max="16" man="1"/>
    <brk id="188" max="16" man="1"/>
    <brk id="223" max="16" man="1"/>
    <brk id="257" max="16" man="1"/>
    <brk id="276" max="16383" man="1"/>
    <brk id="304" max="16" man="1"/>
    <brk id="342" max="16" man="1"/>
    <brk id="360" max="16" man="1"/>
    <brk id="375" max="16" man="1"/>
    <brk id="390" max="16" man="1"/>
    <brk id="411" max="16" man="1"/>
    <brk id="430" max="16" man="1"/>
    <brk id="445" max="16" man="1"/>
    <brk id="467" max="16" man="1"/>
    <brk id="49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2" r:id="rId4" name="Check Box 1018">
              <controlPr defaultSize="0" autoFill="0" autoLine="0" autoPict="0">
                <anchor moveWithCells="1">
                  <from>
                    <xdr:col>4</xdr:col>
                    <xdr:colOff>266700</xdr:colOff>
                    <xdr:row>21</xdr:row>
                    <xdr:rowOff>66675</xdr:rowOff>
                  </from>
                  <to>
                    <xdr:col>5</xdr:col>
                    <xdr:colOff>209550</xdr:colOff>
                    <xdr:row>21</xdr:row>
                    <xdr:rowOff>381000</xdr:rowOff>
                  </to>
                </anchor>
              </controlPr>
            </control>
          </mc:Choice>
        </mc:AlternateContent>
        <mc:AlternateContent xmlns:mc="http://schemas.openxmlformats.org/markup-compatibility/2006">
          <mc:Choice Requires="x14">
            <control shapeId="2043" r:id="rId5" name="Check Box 1019">
              <controlPr defaultSize="0" autoFill="0" autoLine="0" autoPict="0">
                <anchor moveWithCells="1">
                  <from>
                    <xdr:col>9</xdr:col>
                    <xdr:colOff>47625</xdr:colOff>
                    <xdr:row>21</xdr:row>
                    <xdr:rowOff>76200</xdr:rowOff>
                  </from>
                  <to>
                    <xdr:col>10</xdr:col>
                    <xdr:colOff>0</xdr:colOff>
                    <xdr:row>21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7"/>
  <sheetViews>
    <sheetView showGridLines="0" view="pageBreakPreview" topLeftCell="A25" zoomScale="55" zoomScaleNormal="55" zoomScaleSheetLayoutView="55" workbookViewId="0">
      <selection activeCell="U3" sqref="U3"/>
    </sheetView>
  </sheetViews>
  <sheetFormatPr defaultColWidth="4.5" defaultRowHeight="20.25" customHeight="1"/>
  <cols>
    <col min="1" max="1" width="1.375" style="127" customWidth="1"/>
    <col min="2" max="56" width="5.625" style="127" customWidth="1"/>
    <col min="57" max="16384" width="4.5" style="127"/>
  </cols>
  <sheetData>
    <row r="1" spans="2:57" s="96" customFormat="1" ht="20.25" customHeight="1">
      <c r="C1" s="97" t="s">
        <v>538</v>
      </c>
      <c r="D1" s="97"/>
      <c r="G1" s="98" t="s">
        <v>580</v>
      </c>
      <c r="J1" s="97"/>
      <c r="K1" s="97"/>
      <c r="L1" s="97"/>
      <c r="M1" s="97"/>
      <c r="AK1" s="99" t="s">
        <v>406</v>
      </c>
      <c r="AL1" s="99" t="s">
        <v>544</v>
      </c>
      <c r="AM1" s="566" t="s">
        <v>407</v>
      </c>
      <c r="AN1" s="566"/>
      <c r="AO1" s="566"/>
      <c r="AP1" s="566"/>
      <c r="AQ1" s="566"/>
      <c r="AR1" s="566"/>
      <c r="AS1" s="566"/>
      <c r="AT1" s="566"/>
      <c r="AU1" s="566"/>
      <c r="AV1" s="566"/>
      <c r="AW1" s="566"/>
      <c r="AX1" s="566"/>
      <c r="AY1" s="566"/>
      <c r="AZ1" s="566"/>
      <c r="BA1" s="566"/>
      <c r="BB1" s="100" t="s">
        <v>581</v>
      </c>
    </row>
    <row r="2" spans="2:57" s="102" customFormat="1" ht="20.25" customHeight="1">
      <c r="D2" s="98"/>
      <c r="H2" s="98"/>
      <c r="I2" s="99"/>
      <c r="J2" s="99"/>
      <c r="K2" s="99"/>
      <c r="L2" s="99"/>
      <c r="M2" s="99"/>
      <c r="T2" s="99" t="s">
        <v>408</v>
      </c>
      <c r="U2" s="567">
        <v>7</v>
      </c>
      <c r="V2" s="567"/>
      <c r="W2" s="99" t="s">
        <v>582</v>
      </c>
      <c r="X2" s="568">
        <f>IF(U2=0,"",YEAR(DATE(2018+U2,1,1)))</f>
        <v>2025</v>
      </c>
      <c r="Y2" s="568"/>
      <c r="Z2" s="102" t="s">
        <v>583</v>
      </c>
      <c r="AA2" s="102" t="s">
        <v>409</v>
      </c>
      <c r="AB2" s="567">
        <v>4</v>
      </c>
      <c r="AC2" s="567"/>
      <c r="AD2" s="102" t="s">
        <v>410</v>
      </c>
      <c r="AJ2" s="100"/>
      <c r="AK2" s="99" t="s">
        <v>411</v>
      </c>
      <c r="AL2" s="99" t="s">
        <v>584</v>
      </c>
      <c r="AM2" s="567"/>
      <c r="AN2" s="567"/>
      <c r="AO2" s="567"/>
      <c r="AP2" s="567"/>
      <c r="AQ2" s="567"/>
      <c r="AR2" s="567"/>
      <c r="AS2" s="567"/>
      <c r="AT2" s="567"/>
      <c r="AU2" s="567"/>
      <c r="AV2" s="567"/>
      <c r="AW2" s="567"/>
      <c r="AX2" s="567"/>
      <c r="AY2" s="567"/>
      <c r="AZ2" s="567"/>
      <c r="BA2" s="567"/>
      <c r="BB2" s="100" t="s">
        <v>546</v>
      </c>
      <c r="BC2" s="99"/>
      <c r="BD2" s="99"/>
      <c r="BE2" s="99"/>
    </row>
    <row r="3" spans="2:57" s="102" customFormat="1" ht="20.25" customHeight="1">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585</v>
      </c>
      <c r="AZ3" s="569" t="s">
        <v>548</v>
      </c>
      <c r="BA3" s="569"/>
      <c r="BB3" s="569"/>
      <c r="BC3" s="569"/>
      <c r="BD3" s="99"/>
      <c r="BE3" s="99"/>
    </row>
    <row r="4" spans="2:57" s="102" customFormat="1" ht="20.25" customHeight="1">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586</v>
      </c>
      <c r="AZ4" s="569" t="s">
        <v>550</v>
      </c>
      <c r="BA4" s="569"/>
      <c r="BB4" s="569"/>
      <c r="BC4" s="569"/>
      <c r="BD4" s="99"/>
      <c r="BE4" s="99"/>
    </row>
    <row r="5" spans="2:57" s="102" customFormat="1" ht="20.25" customHeight="1">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413</v>
      </c>
      <c r="AK5" s="96"/>
      <c r="AL5" s="96"/>
      <c r="AM5" s="96"/>
      <c r="AN5" s="96"/>
      <c r="AO5" s="96"/>
      <c r="AP5" s="96"/>
      <c r="AQ5" s="96"/>
      <c r="AR5" s="112"/>
      <c r="AS5" s="112"/>
      <c r="AT5" s="119"/>
      <c r="AU5" s="96"/>
      <c r="AV5" s="570">
        <v>40</v>
      </c>
      <c r="AW5" s="571"/>
      <c r="AX5" s="119" t="s">
        <v>414</v>
      </c>
      <c r="AY5" s="96"/>
      <c r="AZ5" s="570">
        <v>160</v>
      </c>
      <c r="BA5" s="571"/>
      <c r="BB5" s="119" t="s">
        <v>415</v>
      </c>
      <c r="BC5" s="96"/>
      <c r="BE5" s="99"/>
    </row>
    <row r="6" spans="2:57" s="102" customFormat="1" ht="20.25" customHeight="1">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551</v>
      </c>
      <c r="AR6" s="96"/>
      <c r="AS6" s="120"/>
      <c r="AT6" s="120"/>
      <c r="AU6" s="120"/>
      <c r="AV6" s="96"/>
      <c r="AW6" s="96"/>
      <c r="AX6" s="121"/>
      <c r="AY6" s="96"/>
      <c r="AZ6" s="570">
        <v>100</v>
      </c>
      <c r="BA6" s="571"/>
      <c r="BB6" s="119" t="s">
        <v>417</v>
      </c>
      <c r="BC6" s="96"/>
      <c r="BE6" s="99"/>
    </row>
    <row r="7" spans="2:57" s="102" customFormat="1" ht="20.25" customHeight="1">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416</v>
      </c>
      <c r="AX7" s="96"/>
      <c r="AY7" s="96"/>
      <c r="AZ7" s="572">
        <f>DAY(EOMONTH(DATE(X2,AB2,1),0))</f>
        <v>30</v>
      </c>
      <c r="BA7" s="573"/>
      <c r="BB7" s="119" t="s">
        <v>412</v>
      </c>
      <c r="BE7" s="99"/>
    </row>
    <row r="8" spans="2:57" ht="5.0999999999999996" customHeight="1" thickBot="1">
      <c r="C8" s="128"/>
      <c r="D8" s="128"/>
      <c r="S8" s="128"/>
      <c r="AJ8" s="128"/>
      <c r="BC8" s="129"/>
      <c r="BD8" s="129"/>
      <c r="BE8" s="129"/>
    </row>
    <row r="9" spans="2:57" ht="20.25" customHeight="1" thickBot="1">
      <c r="B9" s="574" t="s">
        <v>552</v>
      </c>
      <c r="C9" s="577" t="s">
        <v>553</v>
      </c>
      <c r="D9" s="578"/>
      <c r="E9" s="583" t="s">
        <v>587</v>
      </c>
      <c r="F9" s="578"/>
      <c r="G9" s="583" t="s">
        <v>555</v>
      </c>
      <c r="H9" s="577"/>
      <c r="I9" s="577"/>
      <c r="J9" s="577"/>
      <c r="K9" s="578"/>
      <c r="L9" s="583" t="s">
        <v>588</v>
      </c>
      <c r="M9" s="577"/>
      <c r="N9" s="577"/>
      <c r="O9" s="586"/>
      <c r="P9" s="589" t="s">
        <v>589</v>
      </c>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0"/>
      <c r="AU9" s="591" t="str">
        <f>IF(AZ3="４週","(10)1～4週目の勤務時間数合計","(10)1か月の勤務時間数合計")</f>
        <v>(10)1～4週目の勤務時間数合計</v>
      </c>
      <c r="AV9" s="592"/>
      <c r="AW9" s="591" t="s">
        <v>558</v>
      </c>
      <c r="AX9" s="592"/>
      <c r="AY9" s="599" t="s">
        <v>559</v>
      </c>
      <c r="AZ9" s="599"/>
      <c r="BA9" s="599"/>
      <c r="BB9" s="599"/>
      <c r="BC9" s="599"/>
      <c r="BD9" s="599"/>
    </row>
    <row r="10" spans="2:57" ht="20.25" customHeight="1" thickBot="1">
      <c r="B10" s="575"/>
      <c r="C10" s="579"/>
      <c r="D10" s="580"/>
      <c r="E10" s="584"/>
      <c r="F10" s="580"/>
      <c r="G10" s="584"/>
      <c r="H10" s="579"/>
      <c r="I10" s="579"/>
      <c r="J10" s="579"/>
      <c r="K10" s="580"/>
      <c r="L10" s="584"/>
      <c r="M10" s="579"/>
      <c r="N10" s="579"/>
      <c r="O10" s="587"/>
      <c r="P10" s="601" t="s">
        <v>419</v>
      </c>
      <c r="Q10" s="602"/>
      <c r="R10" s="602"/>
      <c r="S10" s="602"/>
      <c r="T10" s="602"/>
      <c r="U10" s="602"/>
      <c r="V10" s="603"/>
      <c r="W10" s="601" t="s">
        <v>420</v>
      </c>
      <c r="X10" s="602"/>
      <c r="Y10" s="602"/>
      <c r="Z10" s="602"/>
      <c r="AA10" s="602"/>
      <c r="AB10" s="602"/>
      <c r="AC10" s="603"/>
      <c r="AD10" s="601" t="s">
        <v>421</v>
      </c>
      <c r="AE10" s="602"/>
      <c r="AF10" s="602"/>
      <c r="AG10" s="602"/>
      <c r="AH10" s="602"/>
      <c r="AI10" s="602"/>
      <c r="AJ10" s="603"/>
      <c r="AK10" s="601" t="s">
        <v>422</v>
      </c>
      <c r="AL10" s="602"/>
      <c r="AM10" s="602"/>
      <c r="AN10" s="602"/>
      <c r="AO10" s="602"/>
      <c r="AP10" s="602"/>
      <c r="AQ10" s="603"/>
      <c r="AR10" s="601" t="s">
        <v>423</v>
      </c>
      <c r="AS10" s="602"/>
      <c r="AT10" s="603"/>
      <c r="AU10" s="593"/>
      <c r="AV10" s="594"/>
      <c r="AW10" s="593"/>
      <c r="AX10" s="594"/>
      <c r="AY10" s="599"/>
      <c r="AZ10" s="599"/>
      <c r="BA10" s="599"/>
      <c r="BB10" s="599"/>
      <c r="BC10" s="599"/>
      <c r="BD10" s="599"/>
    </row>
    <row r="11" spans="2:57" ht="20.25" customHeight="1" thickBot="1">
      <c r="B11" s="575"/>
      <c r="C11" s="579"/>
      <c r="D11" s="580"/>
      <c r="E11" s="584"/>
      <c r="F11" s="580"/>
      <c r="G11" s="584"/>
      <c r="H11" s="579"/>
      <c r="I11" s="579"/>
      <c r="J11" s="579"/>
      <c r="K11" s="580"/>
      <c r="L11" s="584"/>
      <c r="M11" s="579"/>
      <c r="N11" s="579"/>
      <c r="O11" s="587"/>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71" t="str">
        <f>IF(AZ3="暦月",IF(DAY(DATE($X$2,$AB$2,31))=31,31,""),"")</f>
        <v/>
      </c>
      <c r="AU11" s="593"/>
      <c r="AV11" s="594"/>
      <c r="AW11" s="593"/>
      <c r="AX11" s="594"/>
      <c r="AY11" s="599"/>
      <c r="AZ11" s="599"/>
      <c r="BA11" s="599"/>
      <c r="BB11" s="599"/>
      <c r="BC11" s="599"/>
      <c r="BD11" s="599"/>
    </row>
    <row r="12" spans="2:57" ht="20.25" hidden="1" customHeight="1" thickBot="1">
      <c r="B12" s="575"/>
      <c r="C12" s="579"/>
      <c r="D12" s="580"/>
      <c r="E12" s="584"/>
      <c r="F12" s="580"/>
      <c r="G12" s="584"/>
      <c r="H12" s="579"/>
      <c r="I12" s="579"/>
      <c r="J12" s="579"/>
      <c r="K12" s="580"/>
      <c r="L12" s="584"/>
      <c r="M12" s="579"/>
      <c r="N12" s="579"/>
      <c r="O12" s="587"/>
      <c r="P12" s="132">
        <f>WEEKDAY(DATE($X$2,$AB$2,1))</f>
        <v>3</v>
      </c>
      <c r="Q12" s="133">
        <f>WEEKDAY(DATE($X$2,$AB$2,2))</f>
        <v>4</v>
      </c>
      <c r="R12" s="133">
        <f>WEEKDAY(DATE($X$2,$AB$2,3))</f>
        <v>5</v>
      </c>
      <c r="S12" s="133">
        <f>WEEKDAY(DATE($X$2,$AB$2,4))</f>
        <v>6</v>
      </c>
      <c r="T12" s="133">
        <f>WEEKDAY(DATE($X$2,$AB$2,5))</f>
        <v>7</v>
      </c>
      <c r="U12" s="133">
        <f>WEEKDAY(DATE($X$2,$AB$2,6))</f>
        <v>1</v>
      </c>
      <c r="V12" s="134">
        <f>WEEKDAY(DATE($X$2,$AB$2,7))</f>
        <v>2</v>
      </c>
      <c r="W12" s="132">
        <f>WEEKDAY(DATE($X$2,$AB$2,8))</f>
        <v>3</v>
      </c>
      <c r="X12" s="133">
        <f>WEEKDAY(DATE($X$2,$AB$2,9))</f>
        <v>4</v>
      </c>
      <c r="Y12" s="133">
        <f>WEEKDAY(DATE($X$2,$AB$2,10))</f>
        <v>5</v>
      </c>
      <c r="Z12" s="133">
        <f>WEEKDAY(DATE($X$2,$AB$2,11))</f>
        <v>6</v>
      </c>
      <c r="AA12" s="133">
        <f>WEEKDAY(DATE($X$2,$AB$2,12))</f>
        <v>7</v>
      </c>
      <c r="AB12" s="133">
        <f>WEEKDAY(DATE($X$2,$AB$2,13))</f>
        <v>1</v>
      </c>
      <c r="AC12" s="134">
        <f>WEEKDAY(DATE($X$2,$AB$2,14))</f>
        <v>2</v>
      </c>
      <c r="AD12" s="132">
        <f>WEEKDAY(DATE($X$2,$AB$2,15))</f>
        <v>3</v>
      </c>
      <c r="AE12" s="133">
        <f>WEEKDAY(DATE($X$2,$AB$2,16))</f>
        <v>4</v>
      </c>
      <c r="AF12" s="133">
        <f>WEEKDAY(DATE($X$2,$AB$2,17))</f>
        <v>5</v>
      </c>
      <c r="AG12" s="133">
        <f>WEEKDAY(DATE($X$2,$AB$2,18))</f>
        <v>6</v>
      </c>
      <c r="AH12" s="133">
        <f>WEEKDAY(DATE($X$2,$AB$2,19))</f>
        <v>7</v>
      </c>
      <c r="AI12" s="133">
        <f>WEEKDAY(DATE($X$2,$AB$2,20))</f>
        <v>1</v>
      </c>
      <c r="AJ12" s="134">
        <f>WEEKDAY(DATE($X$2,$AB$2,21))</f>
        <v>2</v>
      </c>
      <c r="AK12" s="132">
        <f>WEEKDAY(DATE($X$2,$AB$2,22))</f>
        <v>3</v>
      </c>
      <c r="AL12" s="133">
        <f>WEEKDAY(DATE($X$2,$AB$2,23))</f>
        <v>4</v>
      </c>
      <c r="AM12" s="133">
        <f>WEEKDAY(DATE($X$2,$AB$2,24))</f>
        <v>5</v>
      </c>
      <c r="AN12" s="133">
        <f>WEEKDAY(DATE($X$2,$AB$2,25))</f>
        <v>6</v>
      </c>
      <c r="AO12" s="133">
        <f>WEEKDAY(DATE($X$2,$AB$2,26))</f>
        <v>7</v>
      </c>
      <c r="AP12" s="133">
        <f>WEEKDAY(DATE($X$2,$AB$2,27))</f>
        <v>1</v>
      </c>
      <c r="AQ12" s="134">
        <f>WEEKDAY(DATE($X$2,$AB$2,28))</f>
        <v>2</v>
      </c>
      <c r="AR12" s="132">
        <f>IF(AR11=29,WEEKDAY(DATE($X$2,$AB$2,29)),0)</f>
        <v>0</v>
      </c>
      <c r="AS12" s="133">
        <f>IF(AS11=30,WEEKDAY(DATE($X$2,$AB$2,30)),0)</f>
        <v>0</v>
      </c>
      <c r="AT12" s="171">
        <f>IF(AT11=31,WEEKDAY(DATE($X$2,$AB$2,31)),0)</f>
        <v>0</v>
      </c>
      <c r="AU12" s="595"/>
      <c r="AV12" s="596"/>
      <c r="AW12" s="595"/>
      <c r="AX12" s="596"/>
      <c r="AY12" s="600"/>
      <c r="AZ12" s="600"/>
      <c r="BA12" s="600"/>
      <c r="BB12" s="600"/>
      <c r="BC12" s="600"/>
      <c r="BD12" s="600"/>
    </row>
    <row r="13" spans="2:57" ht="20.25" customHeight="1" thickBot="1">
      <c r="B13" s="576"/>
      <c r="C13" s="581"/>
      <c r="D13" s="582"/>
      <c r="E13" s="585"/>
      <c r="F13" s="582"/>
      <c r="G13" s="585"/>
      <c r="H13" s="581"/>
      <c r="I13" s="581"/>
      <c r="J13" s="581"/>
      <c r="K13" s="582"/>
      <c r="L13" s="585"/>
      <c r="M13" s="581"/>
      <c r="N13" s="581"/>
      <c r="O13" s="588"/>
      <c r="P13" s="135" t="str">
        <f>IF(P12=1,"日",IF(P12=2,"月",IF(P12=3,"火",IF(P12=4,"水",IF(P12=5,"木",IF(P12=6,"金","土"))))))</f>
        <v>火</v>
      </c>
      <c r="Q13" s="136" t="str">
        <f t="shared" ref="Q13:AQ13" si="0">IF(Q12=1,"日",IF(Q12=2,"月",IF(Q12=3,"火",IF(Q12=4,"水",IF(Q12=5,"木",IF(Q12=6,"金","土"))))))</f>
        <v>水</v>
      </c>
      <c r="R13" s="136" t="str">
        <f t="shared" si="0"/>
        <v>木</v>
      </c>
      <c r="S13" s="136" t="str">
        <f t="shared" si="0"/>
        <v>金</v>
      </c>
      <c r="T13" s="136" t="str">
        <f t="shared" si="0"/>
        <v>土</v>
      </c>
      <c r="U13" s="136" t="str">
        <f t="shared" si="0"/>
        <v>日</v>
      </c>
      <c r="V13" s="137" t="str">
        <f t="shared" si="0"/>
        <v>月</v>
      </c>
      <c r="W13" s="135" t="str">
        <f t="shared" si="0"/>
        <v>火</v>
      </c>
      <c r="X13" s="136" t="str">
        <f t="shared" si="0"/>
        <v>水</v>
      </c>
      <c r="Y13" s="136" t="str">
        <f t="shared" si="0"/>
        <v>木</v>
      </c>
      <c r="Z13" s="136" t="str">
        <f t="shared" si="0"/>
        <v>金</v>
      </c>
      <c r="AA13" s="136" t="str">
        <f t="shared" si="0"/>
        <v>土</v>
      </c>
      <c r="AB13" s="136" t="str">
        <f t="shared" si="0"/>
        <v>日</v>
      </c>
      <c r="AC13" s="137" t="str">
        <f t="shared" si="0"/>
        <v>月</v>
      </c>
      <c r="AD13" s="135" t="str">
        <f t="shared" si="0"/>
        <v>火</v>
      </c>
      <c r="AE13" s="136" t="str">
        <f t="shared" si="0"/>
        <v>水</v>
      </c>
      <c r="AF13" s="136" t="str">
        <f t="shared" si="0"/>
        <v>木</v>
      </c>
      <c r="AG13" s="136" t="str">
        <f t="shared" si="0"/>
        <v>金</v>
      </c>
      <c r="AH13" s="136" t="str">
        <f t="shared" si="0"/>
        <v>土</v>
      </c>
      <c r="AI13" s="136" t="str">
        <f t="shared" si="0"/>
        <v>日</v>
      </c>
      <c r="AJ13" s="137" t="str">
        <f t="shared" si="0"/>
        <v>月</v>
      </c>
      <c r="AK13" s="135" t="str">
        <f t="shared" si="0"/>
        <v>火</v>
      </c>
      <c r="AL13" s="136" t="str">
        <f t="shared" si="0"/>
        <v>水</v>
      </c>
      <c r="AM13" s="136" t="str">
        <f t="shared" si="0"/>
        <v>木</v>
      </c>
      <c r="AN13" s="136" t="str">
        <f t="shared" si="0"/>
        <v>金</v>
      </c>
      <c r="AO13" s="136" t="str">
        <f t="shared" si="0"/>
        <v>土</v>
      </c>
      <c r="AP13" s="136" t="str">
        <f t="shared" si="0"/>
        <v>日</v>
      </c>
      <c r="AQ13" s="137" t="str">
        <f t="shared" si="0"/>
        <v>月</v>
      </c>
      <c r="AR13" s="136" t="str">
        <f>IF(AR12=1,"日",IF(AR12=2,"月",IF(AR12=3,"火",IF(AR12=4,"水",IF(AR12=5,"木",IF(AR12=6,"金",IF(AR12=0,"","土")))))))</f>
        <v/>
      </c>
      <c r="AS13" s="136" t="str">
        <f>IF(AS12=1,"日",IF(AS12=2,"月",IF(AS12=3,"火",IF(AS12=4,"水",IF(AS12=5,"木",IF(AS12=6,"金",IF(AS12=0,"","土")))))))</f>
        <v/>
      </c>
      <c r="AT13" s="172" t="str">
        <f>IF(AT12=1,"日",IF(AT12=2,"月",IF(AT12=3,"火",IF(AT12=4,"水",IF(AT12=5,"木",IF(AT12=6,"金",IF(AT12=0,"","土")))))))</f>
        <v/>
      </c>
      <c r="AU13" s="597"/>
      <c r="AV13" s="598"/>
      <c r="AW13" s="597"/>
      <c r="AX13" s="598"/>
      <c r="AY13" s="600"/>
      <c r="AZ13" s="600"/>
      <c r="BA13" s="600"/>
      <c r="BB13" s="600"/>
      <c r="BC13" s="600"/>
      <c r="BD13" s="600"/>
    </row>
    <row r="14" spans="2:57" ht="39.950000000000003" customHeight="1">
      <c r="B14" s="138">
        <v>1</v>
      </c>
      <c r="C14" s="624"/>
      <c r="D14" s="625"/>
      <c r="E14" s="626"/>
      <c r="F14" s="627"/>
      <c r="G14" s="628"/>
      <c r="H14" s="629"/>
      <c r="I14" s="629"/>
      <c r="J14" s="629"/>
      <c r="K14" s="630"/>
      <c r="L14" s="631"/>
      <c r="M14" s="632"/>
      <c r="N14" s="632"/>
      <c r="O14" s="633"/>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634">
        <f>IF($AZ$3="４週",SUM(P14:AQ14),IF($AZ$3="暦月",SUM(P14:AT14),""))</f>
        <v>0</v>
      </c>
      <c r="AV14" s="635"/>
      <c r="AW14" s="636">
        <f t="shared" ref="AW14:AW31" si="1">IF($AZ$3="４週",AU14/4,IF($AZ$3="暦月",AU14/($AZ$7/7),""))</f>
        <v>0</v>
      </c>
      <c r="AX14" s="637"/>
      <c r="AY14" s="604"/>
      <c r="AZ14" s="605"/>
      <c r="BA14" s="605"/>
      <c r="BB14" s="605"/>
      <c r="BC14" s="605"/>
      <c r="BD14" s="606"/>
    </row>
    <row r="15" spans="2:57" ht="39.950000000000003" customHeight="1">
      <c r="B15" s="142">
        <f t="shared" ref="B15:B31" si="2">B14+1</f>
        <v>2</v>
      </c>
      <c r="C15" s="607"/>
      <c r="D15" s="608"/>
      <c r="E15" s="609"/>
      <c r="F15" s="610"/>
      <c r="G15" s="611"/>
      <c r="H15" s="612"/>
      <c r="I15" s="612"/>
      <c r="J15" s="612"/>
      <c r="K15" s="613"/>
      <c r="L15" s="614"/>
      <c r="M15" s="615"/>
      <c r="N15" s="615"/>
      <c r="O15" s="616"/>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617">
        <f>IF($AZ$3="４週",SUM(P15:AQ15),IF($AZ$3="暦月",SUM(P15:AT15),""))</f>
        <v>0</v>
      </c>
      <c r="AV15" s="618"/>
      <c r="AW15" s="619">
        <f t="shared" si="1"/>
        <v>0</v>
      </c>
      <c r="AX15" s="620"/>
      <c r="AY15" s="621"/>
      <c r="AZ15" s="622"/>
      <c r="BA15" s="622"/>
      <c r="BB15" s="622"/>
      <c r="BC15" s="622"/>
      <c r="BD15" s="623"/>
    </row>
    <row r="16" spans="2:57" ht="39.950000000000003" customHeight="1">
      <c r="B16" s="142">
        <f t="shared" si="2"/>
        <v>3</v>
      </c>
      <c r="C16" s="607"/>
      <c r="D16" s="608"/>
      <c r="E16" s="609"/>
      <c r="F16" s="610"/>
      <c r="G16" s="611"/>
      <c r="H16" s="612"/>
      <c r="I16" s="612"/>
      <c r="J16" s="612"/>
      <c r="K16" s="613"/>
      <c r="L16" s="614"/>
      <c r="M16" s="615"/>
      <c r="N16" s="615"/>
      <c r="O16" s="616"/>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617">
        <f>IF($AZ$3="４週",SUM(P16:AQ16),IF($AZ$3="暦月",SUM(P16:AT16),""))</f>
        <v>0</v>
      </c>
      <c r="AV16" s="618"/>
      <c r="AW16" s="619">
        <f t="shared" si="1"/>
        <v>0</v>
      </c>
      <c r="AX16" s="620"/>
      <c r="AY16" s="621"/>
      <c r="AZ16" s="622"/>
      <c r="BA16" s="622"/>
      <c r="BB16" s="622"/>
      <c r="BC16" s="622"/>
      <c r="BD16" s="623"/>
    </row>
    <row r="17" spans="2:56" ht="39.950000000000003" customHeight="1">
      <c r="B17" s="142">
        <f t="shared" si="2"/>
        <v>4</v>
      </c>
      <c r="C17" s="607"/>
      <c r="D17" s="608"/>
      <c r="E17" s="609"/>
      <c r="F17" s="610"/>
      <c r="G17" s="611"/>
      <c r="H17" s="612"/>
      <c r="I17" s="612"/>
      <c r="J17" s="612"/>
      <c r="K17" s="613"/>
      <c r="L17" s="614"/>
      <c r="M17" s="615"/>
      <c r="N17" s="615"/>
      <c r="O17" s="616"/>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617">
        <f>IF($AZ$3="４週",SUM(P17:AQ17),IF($AZ$3="暦月",SUM(P17:AT17),""))</f>
        <v>0</v>
      </c>
      <c r="AV17" s="618"/>
      <c r="AW17" s="619">
        <f t="shared" si="1"/>
        <v>0</v>
      </c>
      <c r="AX17" s="620"/>
      <c r="AY17" s="621"/>
      <c r="AZ17" s="622"/>
      <c r="BA17" s="622"/>
      <c r="BB17" s="622"/>
      <c r="BC17" s="622"/>
      <c r="BD17" s="623"/>
    </row>
    <row r="18" spans="2:56" ht="39.950000000000003" customHeight="1">
      <c r="B18" s="142">
        <f t="shared" si="2"/>
        <v>5</v>
      </c>
      <c r="C18" s="607"/>
      <c r="D18" s="608"/>
      <c r="E18" s="609"/>
      <c r="F18" s="610"/>
      <c r="G18" s="611"/>
      <c r="H18" s="612"/>
      <c r="I18" s="612"/>
      <c r="J18" s="612"/>
      <c r="K18" s="613"/>
      <c r="L18" s="614"/>
      <c r="M18" s="615"/>
      <c r="N18" s="615"/>
      <c r="O18" s="616"/>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617">
        <f t="shared" ref="AU18:AU31" si="3">IF($AZ$3="４週",SUM(P18:AQ18),IF($AZ$3="暦月",SUM(P18:AT18),""))</f>
        <v>0</v>
      </c>
      <c r="AV18" s="618"/>
      <c r="AW18" s="619">
        <f t="shared" si="1"/>
        <v>0</v>
      </c>
      <c r="AX18" s="620"/>
      <c r="AY18" s="621"/>
      <c r="AZ18" s="622"/>
      <c r="BA18" s="622"/>
      <c r="BB18" s="622"/>
      <c r="BC18" s="622"/>
      <c r="BD18" s="623"/>
    </row>
    <row r="19" spans="2:56" ht="39.950000000000003" customHeight="1">
      <c r="B19" s="142">
        <f t="shared" si="2"/>
        <v>6</v>
      </c>
      <c r="C19" s="607"/>
      <c r="D19" s="608"/>
      <c r="E19" s="609"/>
      <c r="F19" s="610"/>
      <c r="G19" s="611"/>
      <c r="H19" s="612"/>
      <c r="I19" s="612"/>
      <c r="J19" s="612"/>
      <c r="K19" s="613"/>
      <c r="L19" s="614"/>
      <c r="M19" s="615"/>
      <c r="N19" s="615"/>
      <c r="O19" s="616"/>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617">
        <f t="shared" si="3"/>
        <v>0</v>
      </c>
      <c r="AV19" s="618"/>
      <c r="AW19" s="619">
        <f t="shared" si="1"/>
        <v>0</v>
      </c>
      <c r="AX19" s="620"/>
      <c r="AY19" s="621"/>
      <c r="AZ19" s="622"/>
      <c r="BA19" s="622"/>
      <c r="BB19" s="622"/>
      <c r="BC19" s="622"/>
      <c r="BD19" s="623"/>
    </row>
    <row r="20" spans="2:56" ht="39.950000000000003" customHeight="1">
      <c r="B20" s="142">
        <f t="shared" si="2"/>
        <v>7</v>
      </c>
      <c r="C20" s="607"/>
      <c r="D20" s="608"/>
      <c r="E20" s="609"/>
      <c r="F20" s="610"/>
      <c r="G20" s="611"/>
      <c r="H20" s="612"/>
      <c r="I20" s="612"/>
      <c r="J20" s="612"/>
      <c r="K20" s="613"/>
      <c r="L20" s="614"/>
      <c r="M20" s="615"/>
      <c r="N20" s="615"/>
      <c r="O20" s="616"/>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617">
        <f>IF($AZ$3="４週",SUM(P20:AQ20),IF($AZ$3="暦月",SUM(P20:AT20),""))</f>
        <v>0</v>
      </c>
      <c r="AV20" s="618"/>
      <c r="AW20" s="619">
        <f t="shared" si="1"/>
        <v>0</v>
      </c>
      <c r="AX20" s="620"/>
      <c r="AY20" s="621"/>
      <c r="AZ20" s="622"/>
      <c r="BA20" s="622"/>
      <c r="BB20" s="622"/>
      <c r="BC20" s="622"/>
      <c r="BD20" s="623"/>
    </row>
    <row r="21" spans="2:56" ht="39.950000000000003" customHeight="1">
      <c r="B21" s="142">
        <f t="shared" si="2"/>
        <v>8</v>
      </c>
      <c r="C21" s="607"/>
      <c r="D21" s="608"/>
      <c r="E21" s="609"/>
      <c r="F21" s="610"/>
      <c r="G21" s="611"/>
      <c r="H21" s="612"/>
      <c r="I21" s="612"/>
      <c r="J21" s="612"/>
      <c r="K21" s="613"/>
      <c r="L21" s="614"/>
      <c r="M21" s="615"/>
      <c r="N21" s="615"/>
      <c r="O21" s="616"/>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617">
        <f t="shared" si="3"/>
        <v>0</v>
      </c>
      <c r="AV21" s="618"/>
      <c r="AW21" s="619">
        <f t="shared" si="1"/>
        <v>0</v>
      </c>
      <c r="AX21" s="620"/>
      <c r="AY21" s="621"/>
      <c r="AZ21" s="622"/>
      <c r="BA21" s="622"/>
      <c r="BB21" s="622"/>
      <c r="BC21" s="622"/>
      <c r="BD21" s="623"/>
    </row>
    <row r="22" spans="2:56" ht="39.950000000000003" customHeight="1">
      <c r="B22" s="142">
        <f t="shared" si="2"/>
        <v>9</v>
      </c>
      <c r="C22" s="607"/>
      <c r="D22" s="608"/>
      <c r="E22" s="609"/>
      <c r="F22" s="610"/>
      <c r="G22" s="611"/>
      <c r="H22" s="612"/>
      <c r="I22" s="612"/>
      <c r="J22" s="612"/>
      <c r="K22" s="613"/>
      <c r="L22" s="614"/>
      <c r="M22" s="615"/>
      <c r="N22" s="615"/>
      <c r="O22" s="616"/>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617">
        <f t="shared" si="3"/>
        <v>0</v>
      </c>
      <c r="AV22" s="618"/>
      <c r="AW22" s="619">
        <f t="shared" si="1"/>
        <v>0</v>
      </c>
      <c r="AX22" s="620"/>
      <c r="AY22" s="621"/>
      <c r="AZ22" s="622"/>
      <c r="BA22" s="622"/>
      <c r="BB22" s="622"/>
      <c r="BC22" s="622"/>
      <c r="BD22" s="623"/>
    </row>
    <row r="23" spans="2:56" ht="39.950000000000003" customHeight="1">
      <c r="B23" s="142">
        <f t="shared" si="2"/>
        <v>10</v>
      </c>
      <c r="C23" s="607"/>
      <c r="D23" s="608"/>
      <c r="E23" s="609"/>
      <c r="F23" s="610"/>
      <c r="G23" s="611"/>
      <c r="H23" s="612"/>
      <c r="I23" s="612"/>
      <c r="J23" s="612"/>
      <c r="K23" s="613"/>
      <c r="L23" s="614"/>
      <c r="M23" s="615"/>
      <c r="N23" s="615"/>
      <c r="O23" s="616"/>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617">
        <f t="shared" si="3"/>
        <v>0</v>
      </c>
      <c r="AV23" s="618"/>
      <c r="AW23" s="619">
        <f t="shared" si="1"/>
        <v>0</v>
      </c>
      <c r="AX23" s="620"/>
      <c r="AY23" s="621"/>
      <c r="AZ23" s="622"/>
      <c r="BA23" s="622"/>
      <c r="BB23" s="622"/>
      <c r="BC23" s="622"/>
      <c r="BD23" s="623"/>
    </row>
    <row r="24" spans="2:56" ht="39.950000000000003" customHeight="1">
      <c r="B24" s="142">
        <f t="shared" si="2"/>
        <v>11</v>
      </c>
      <c r="C24" s="607"/>
      <c r="D24" s="608"/>
      <c r="E24" s="609"/>
      <c r="F24" s="610"/>
      <c r="G24" s="611"/>
      <c r="H24" s="612"/>
      <c r="I24" s="612"/>
      <c r="J24" s="612"/>
      <c r="K24" s="613"/>
      <c r="L24" s="614"/>
      <c r="M24" s="615"/>
      <c r="N24" s="615"/>
      <c r="O24" s="616"/>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617">
        <f t="shared" si="3"/>
        <v>0</v>
      </c>
      <c r="AV24" s="618"/>
      <c r="AW24" s="619">
        <f t="shared" si="1"/>
        <v>0</v>
      </c>
      <c r="AX24" s="620"/>
      <c r="AY24" s="621"/>
      <c r="AZ24" s="622"/>
      <c r="BA24" s="622"/>
      <c r="BB24" s="622"/>
      <c r="BC24" s="622"/>
      <c r="BD24" s="623"/>
    </row>
    <row r="25" spans="2:56" ht="39.950000000000003" customHeight="1">
      <c r="B25" s="142">
        <f t="shared" si="2"/>
        <v>12</v>
      </c>
      <c r="C25" s="607"/>
      <c r="D25" s="608"/>
      <c r="E25" s="609"/>
      <c r="F25" s="610"/>
      <c r="G25" s="611"/>
      <c r="H25" s="612"/>
      <c r="I25" s="612"/>
      <c r="J25" s="612"/>
      <c r="K25" s="613"/>
      <c r="L25" s="614"/>
      <c r="M25" s="615"/>
      <c r="N25" s="615"/>
      <c r="O25" s="616"/>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617">
        <f t="shared" si="3"/>
        <v>0</v>
      </c>
      <c r="AV25" s="618"/>
      <c r="AW25" s="619">
        <f t="shared" si="1"/>
        <v>0</v>
      </c>
      <c r="AX25" s="620"/>
      <c r="AY25" s="621"/>
      <c r="AZ25" s="622"/>
      <c r="BA25" s="622"/>
      <c r="BB25" s="622"/>
      <c r="BC25" s="622"/>
      <c r="BD25" s="623"/>
    </row>
    <row r="26" spans="2:56" ht="39.950000000000003" customHeight="1">
      <c r="B26" s="142">
        <f t="shared" si="2"/>
        <v>13</v>
      </c>
      <c r="C26" s="607"/>
      <c r="D26" s="608"/>
      <c r="E26" s="609"/>
      <c r="F26" s="610"/>
      <c r="G26" s="611"/>
      <c r="H26" s="612"/>
      <c r="I26" s="612"/>
      <c r="J26" s="612"/>
      <c r="K26" s="613"/>
      <c r="L26" s="614"/>
      <c r="M26" s="615"/>
      <c r="N26" s="615"/>
      <c r="O26" s="616"/>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617">
        <f t="shared" si="3"/>
        <v>0</v>
      </c>
      <c r="AV26" s="618"/>
      <c r="AW26" s="619">
        <f t="shared" si="1"/>
        <v>0</v>
      </c>
      <c r="AX26" s="620"/>
      <c r="AY26" s="621"/>
      <c r="AZ26" s="622"/>
      <c r="BA26" s="622"/>
      <c r="BB26" s="622"/>
      <c r="BC26" s="622"/>
      <c r="BD26" s="623"/>
    </row>
    <row r="27" spans="2:56" ht="39.950000000000003" customHeight="1">
      <c r="B27" s="142">
        <f t="shared" si="2"/>
        <v>14</v>
      </c>
      <c r="C27" s="607"/>
      <c r="D27" s="608"/>
      <c r="E27" s="609"/>
      <c r="F27" s="610"/>
      <c r="G27" s="611"/>
      <c r="H27" s="612"/>
      <c r="I27" s="612"/>
      <c r="J27" s="612"/>
      <c r="K27" s="613"/>
      <c r="L27" s="614"/>
      <c r="M27" s="615"/>
      <c r="N27" s="615"/>
      <c r="O27" s="616"/>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617">
        <f t="shared" si="3"/>
        <v>0</v>
      </c>
      <c r="AV27" s="618"/>
      <c r="AW27" s="619">
        <f t="shared" si="1"/>
        <v>0</v>
      </c>
      <c r="AX27" s="620"/>
      <c r="AY27" s="621"/>
      <c r="AZ27" s="622"/>
      <c r="BA27" s="622"/>
      <c r="BB27" s="622"/>
      <c r="BC27" s="622"/>
      <c r="BD27" s="623"/>
    </row>
    <row r="28" spans="2:56" ht="39.950000000000003" customHeight="1">
      <c r="B28" s="142">
        <f t="shared" si="2"/>
        <v>15</v>
      </c>
      <c r="C28" s="607"/>
      <c r="D28" s="608"/>
      <c r="E28" s="609"/>
      <c r="F28" s="610"/>
      <c r="G28" s="611"/>
      <c r="H28" s="612"/>
      <c r="I28" s="612"/>
      <c r="J28" s="612"/>
      <c r="K28" s="613"/>
      <c r="L28" s="614"/>
      <c r="M28" s="615"/>
      <c r="N28" s="615"/>
      <c r="O28" s="616"/>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617">
        <f t="shared" si="3"/>
        <v>0</v>
      </c>
      <c r="AV28" s="618"/>
      <c r="AW28" s="619">
        <f t="shared" si="1"/>
        <v>0</v>
      </c>
      <c r="AX28" s="620"/>
      <c r="AY28" s="621"/>
      <c r="AZ28" s="622"/>
      <c r="BA28" s="622"/>
      <c r="BB28" s="622"/>
      <c r="BC28" s="622"/>
      <c r="BD28" s="623"/>
    </row>
    <row r="29" spans="2:56" ht="39.950000000000003" customHeight="1">
      <c r="B29" s="142">
        <f t="shared" si="2"/>
        <v>16</v>
      </c>
      <c r="C29" s="607"/>
      <c r="D29" s="608"/>
      <c r="E29" s="609"/>
      <c r="F29" s="610"/>
      <c r="G29" s="611"/>
      <c r="H29" s="612"/>
      <c r="I29" s="612"/>
      <c r="J29" s="612"/>
      <c r="K29" s="613"/>
      <c r="L29" s="614"/>
      <c r="M29" s="615"/>
      <c r="N29" s="615"/>
      <c r="O29" s="616"/>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617">
        <f t="shared" si="3"/>
        <v>0</v>
      </c>
      <c r="AV29" s="618"/>
      <c r="AW29" s="619">
        <f t="shared" si="1"/>
        <v>0</v>
      </c>
      <c r="AX29" s="620"/>
      <c r="AY29" s="621"/>
      <c r="AZ29" s="622"/>
      <c r="BA29" s="622"/>
      <c r="BB29" s="622"/>
      <c r="BC29" s="622"/>
      <c r="BD29" s="623"/>
    </row>
    <row r="30" spans="2:56" ht="39.950000000000003" customHeight="1">
      <c r="B30" s="142">
        <f t="shared" si="2"/>
        <v>17</v>
      </c>
      <c r="C30" s="607"/>
      <c r="D30" s="608"/>
      <c r="E30" s="609"/>
      <c r="F30" s="610"/>
      <c r="G30" s="611"/>
      <c r="H30" s="612"/>
      <c r="I30" s="612"/>
      <c r="J30" s="612"/>
      <c r="K30" s="613"/>
      <c r="L30" s="614"/>
      <c r="M30" s="615"/>
      <c r="N30" s="615"/>
      <c r="O30" s="616"/>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617">
        <f t="shared" si="3"/>
        <v>0</v>
      </c>
      <c r="AV30" s="618"/>
      <c r="AW30" s="619">
        <f t="shared" si="1"/>
        <v>0</v>
      </c>
      <c r="AX30" s="620"/>
      <c r="AY30" s="621"/>
      <c r="AZ30" s="622"/>
      <c r="BA30" s="622"/>
      <c r="BB30" s="622"/>
      <c r="BC30" s="622"/>
      <c r="BD30" s="623"/>
    </row>
    <row r="31" spans="2:56" ht="39.950000000000003" customHeight="1" thickBot="1">
      <c r="B31" s="146">
        <f t="shared" si="2"/>
        <v>18</v>
      </c>
      <c r="C31" s="638"/>
      <c r="D31" s="639"/>
      <c r="E31" s="640"/>
      <c r="F31" s="641"/>
      <c r="G31" s="642"/>
      <c r="H31" s="643"/>
      <c r="I31" s="643"/>
      <c r="J31" s="643"/>
      <c r="K31" s="644"/>
      <c r="L31" s="645"/>
      <c r="M31" s="646"/>
      <c r="N31" s="646"/>
      <c r="O31" s="647"/>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48">
        <f t="shared" si="3"/>
        <v>0</v>
      </c>
      <c r="AV31" s="649"/>
      <c r="AW31" s="650">
        <f t="shared" si="1"/>
        <v>0</v>
      </c>
      <c r="AX31" s="651"/>
      <c r="AY31" s="652"/>
      <c r="AZ31" s="653"/>
      <c r="BA31" s="653"/>
      <c r="BB31" s="653"/>
      <c r="BC31" s="653"/>
      <c r="BD31" s="654"/>
    </row>
    <row r="32" spans="2:56" ht="20.25" customHeight="1">
      <c r="C32" s="150"/>
      <c r="D32" s="151"/>
      <c r="E32" s="152"/>
      <c r="AC32" s="128"/>
    </row>
    <row r="33" spans="2:26" ht="20.25" customHeight="1">
      <c r="B33" s="119" t="s">
        <v>562</v>
      </c>
      <c r="C33" s="119"/>
      <c r="D33" s="119"/>
      <c r="E33" s="119"/>
      <c r="F33" s="119"/>
      <c r="G33" s="119"/>
      <c r="H33" s="119"/>
      <c r="I33" s="119"/>
      <c r="J33" s="119"/>
      <c r="K33" s="119"/>
      <c r="L33" s="126"/>
      <c r="M33" s="119"/>
      <c r="N33" s="119"/>
      <c r="O33" s="119"/>
      <c r="P33" s="119"/>
      <c r="Q33" s="119"/>
      <c r="R33" s="119"/>
      <c r="S33" s="119"/>
      <c r="T33" s="119" t="s">
        <v>441</v>
      </c>
      <c r="U33" s="119"/>
      <c r="V33" s="119"/>
      <c r="W33" s="119"/>
      <c r="X33" s="119"/>
      <c r="Y33" s="119"/>
      <c r="Z33" s="154"/>
    </row>
    <row r="34" spans="2:26" ht="20.25" customHeight="1">
      <c r="B34" s="119"/>
      <c r="C34" s="664" t="s">
        <v>432</v>
      </c>
      <c r="D34" s="664"/>
      <c r="E34" s="664" t="s">
        <v>433</v>
      </c>
      <c r="F34" s="664"/>
      <c r="G34" s="664"/>
      <c r="H34" s="664"/>
      <c r="I34" s="119"/>
      <c r="J34" s="666" t="s">
        <v>434</v>
      </c>
      <c r="K34" s="666"/>
      <c r="L34" s="666"/>
      <c r="M34" s="666"/>
      <c r="N34" s="119"/>
      <c r="O34" s="119"/>
      <c r="P34" s="155" t="s">
        <v>435</v>
      </c>
      <c r="Q34" s="155"/>
      <c r="R34" s="119"/>
      <c r="S34" s="119"/>
      <c r="T34" s="655" t="s">
        <v>444</v>
      </c>
      <c r="U34" s="657"/>
      <c r="V34" s="655" t="s">
        <v>445</v>
      </c>
      <c r="W34" s="656"/>
      <c r="X34" s="656"/>
      <c r="Y34" s="657"/>
      <c r="Z34" s="154"/>
    </row>
    <row r="35" spans="2:26" ht="20.25" customHeight="1">
      <c r="B35" s="119"/>
      <c r="C35" s="665"/>
      <c r="D35" s="665"/>
      <c r="E35" s="665" t="s">
        <v>436</v>
      </c>
      <c r="F35" s="665"/>
      <c r="G35" s="665" t="s">
        <v>437</v>
      </c>
      <c r="H35" s="665"/>
      <c r="I35" s="119"/>
      <c r="J35" s="665" t="s">
        <v>436</v>
      </c>
      <c r="K35" s="665"/>
      <c r="L35" s="665" t="s">
        <v>437</v>
      </c>
      <c r="M35" s="665"/>
      <c r="N35" s="119"/>
      <c r="O35" s="119"/>
      <c r="P35" s="155" t="s">
        <v>438</v>
      </c>
      <c r="Q35" s="155"/>
      <c r="R35" s="119"/>
      <c r="S35" s="119"/>
      <c r="T35" s="655" t="s">
        <v>590</v>
      </c>
      <c r="U35" s="657"/>
      <c r="V35" s="655" t="s">
        <v>447</v>
      </c>
      <c r="W35" s="656"/>
      <c r="X35" s="656"/>
      <c r="Y35" s="657"/>
      <c r="Z35" s="156"/>
    </row>
    <row r="36" spans="2:26" ht="20.25" customHeight="1">
      <c r="B36" s="119"/>
      <c r="C36" s="655" t="s">
        <v>590</v>
      </c>
      <c r="D36" s="657"/>
      <c r="E36" s="658">
        <f>SUMIFS($AU$14:$AV$31,$C$14:$D$31,"介護支援専門員",$E$14:$F$31,"A")</f>
        <v>0</v>
      </c>
      <c r="F36" s="659"/>
      <c r="G36" s="660">
        <f>SUMIFS($AW$14:$AX$31,$C$14:$D$31,"介護支援専門員",$E$14:$F$31,"A")</f>
        <v>0</v>
      </c>
      <c r="H36" s="661"/>
      <c r="I36" s="157"/>
      <c r="J36" s="662">
        <v>0</v>
      </c>
      <c r="K36" s="663"/>
      <c r="L36" s="662">
        <v>0</v>
      </c>
      <c r="M36" s="663"/>
      <c r="N36" s="157"/>
      <c r="O36" s="157"/>
      <c r="P36" s="662">
        <v>0</v>
      </c>
      <c r="Q36" s="663"/>
      <c r="R36" s="119"/>
      <c r="S36" s="119"/>
      <c r="T36" s="655" t="s">
        <v>591</v>
      </c>
      <c r="U36" s="657"/>
      <c r="V36" s="655" t="s">
        <v>448</v>
      </c>
      <c r="W36" s="656"/>
      <c r="X36" s="656"/>
      <c r="Y36" s="657"/>
      <c r="Z36" s="158"/>
    </row>
    <row r="37" spans="2:26" ht="20.25" customHeight="1">
      <c r="B37" s="119"/>
      <c r="C37" s="655" t="s">
        <v>517</v>
      </c>
      <c r="D37" s="657"/>
      <c r="E37" s="658">
        <f>SUMIFS($AU$14:$AV$31,$C$14:$D$31,"介護支援専門員",$E$14:$F$31,"B")</f>
        <v>0</v>
      </c>
      <c r="F37" s="659"/>
      <c r="G37" s="660">
        <f>SUMIFS($AW$14:$AX$31,$C$14:$D$31,"介護支援専門員",$E$14:$F$31,"B")</f>
        <v>0</v>
      </c>
      <c r="H37" s="661"/>
      <c r="I37" s="157"/>
      <c r="J37" s="662">
        <v>0</v>
      </c>
      <c r="K37" s="663"/>
      <c r="L37" s="662">
        <v>0</v>
      </c>
      <c r="M37" s="663"/>
      <c r="N37" s="157"/>
      <c r="O37" s="157"/>
      <c r="P37" s="662">
        <v>0</v>
      </c>
      <c r="Q37" s="663"/>
      <c r="R37" s="119"/>
      <c r="S37" s="119"/>
      <c r="T37" s="655" t="s">
        <v>592</v>
      </c>
      <c r="U37" s="657"/>
      <c r="V37" s="655" t="s">
        <v>450</v>
      </c>
      <c r="W37" s="656"/>
      <c r="X37" s="656"/>
      <c r="Y37" s="657"/>
      <c r="Z37" s="158"/>
    </row>
    <row r="38" spans="2:26" ht="20.25" customHeight="1">
      <c r="B38" s="119"/>
      <c r="C38" s="655" t="s">
        <v>592</v>
      </c>
      <c r="D38" s="657"/>
      <c r="E38" s="658">
        <f>SUMIFS($AU$14:$AV$31,$C$14:$D$31,"介護支援専門員",$E$14:$F$31,"C")</f>
        <v>0</v>
      </c>
      <c r="F38" s="659"/>
      <c r="G38" s="660">
        <f>SUMIFS($AW$14:$AX$31,$C$14:$D$31,"介護支援専門員",$E$14:$F$31,"C")</f>
        <v>0</v>
      </c>
      <c r="H38" s="661"/>
      <c r="I38" s="157"/>
      <c r="J38" s="662">
        <v>0</v>
      </c>
      <c r="K38" s="663"/>
      <c r="L38" s="667">
        <v>0</v>
      </c>
      <c r="M38" s="668"/>
      <c r="N38" s="157"/>
      <c r="O38" s="157"/>
      <c r="P38" s="658" t="s">
        <v>569</v>
      </c>
      <c r="Q38" s="659"/>
      <c r="R38" s="119"/>
      <c r="S38" s="119"/>
      <c r="T38" s="655" t="s">
        <v>519</v>
      </c>
      <c r="U38" s="657"/>
      <c r="V38" s="655" t="s">
        <v>451</v>
      </c>
      <c r="W38" s="656"/>
      <c r="X38" s="656"/>
      <c r="Y38" s="657"/>
      <c r="Z38" s="159"/>
    </row>
    <row r="39" spans="2:26" ht="20.25" customHeight="1">
      <c r="B39" s="119"/>
      <c r="C39" s="655" t="s">
        <v>519</v>
      </c>
      <c r="D39" s="657"/>
      <c r="E39" s="658">
        <f>SUMIFS($AU$14:$AV$31,$C$14:$D$31,"介護支援専門員",$E$14:$F$31,"D")</f>
        <v>0</v>
      </c>
      <c r="F39" s="659"/>
      <c r="G39" s="660">
        <f>SUMIFS($AW$14:$AX$31,$C$14:$D$31,"介護支援専門員",$E$14:$F$31,"D")</f>
        <v>0</v>
      </c>
      <c r="H39" s="661"/>
      <c r="I39" s="157"/>
      <c r="J39" s="662">
        <v>0</v>
      </c>
      <c r="K39" s="663"/>
      <c r="L39" s="667">
        <v>0</v>
      </c>
      <c r="M39" s="668"/>
      <c r="N39" s="157"/>
      <c r="O39" s="157"/>
      <c r="P39" s="658" t="s">
        <v>569</v>
      </c>
      <c r="Q39" s="659"/>
      <c r="R39" s="119"/>
      <c r="S39" s="119"/>
      <c r="T39" s="119"/>
      <c r="U39" s="670"/>
      <c r="V39" s="670"/>
      <c r="W39" s="671"/>
      <c r="X39" s="671"/>
      <c r="Y39" s="160"/>
      <c r="Z39" s="160"/>
    </row>
    <row r="40" spans="2:26" ht="20.25" customHeight="1">
      <c r="B40" s="119"/>
      <c r="C40" s="655" t="s">
        <v>439</v>
      </c>
      <c r="D40" s="657"/>
      <c r="E40" s="658">
        <f>SUM(E36:F39)</f>
        <v>0</v>
      </c>
      <c r="F40" s="659"/>
      <c r="G40" s="660">
        <f>SUM(G36:H39)</f>
        <v>0</v>
      </c>
      <c r="H40" s="661"/>
      <c r="I40" s="157"/>
      <c r="J40" s="658">
        <f>SUM(J36:K39)</f>
        <v>0</v>
      </c>
      <c r="K40" s="659"/>
      <c r="L40" s="658">
        <f>SUM(L36:M39)</f>
        <v>0</v>
      </c>
      <c r="M40" s="659"/>
      <c r="N40" s="157"/>
      <c r="O40" s="157"/>
      <c r="P40" s="658">
        <f>SUM(P36:Q37)</f>
        <v>0</v>
      </c>
      <c r="Q40" s="659"/>
      <c r="R40" s="119"/>
      <c r="S40" s="119"/>
      <c r="T40" s="119"/>
      <c r="U40" s="670"/>
      <c r="V40" s="670"/>
      <c r="W40" s="671"/>
      <c r="X40" s="671"/>
      <c r="Y40" s="161"/>
      <c r="Z40" s="161"/>
    </row>
    <row r="41" spans="2:26" ht="20.25" customHeight="1">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row>
    <row r="42" spans="2:26" ht="20.25" customHeight="1">
      <c r="B42" s="119"/>
      <c r="C42" s="126" t="s">
        <v>440</v>
      </c>
      <c r="D42" s="119"/>
      <c r="E42" s="119"/>
      <c r="F42" s="119"/>
      <c r="G42" s="119"/>
      <c r="H42" s="119"/>
      <c r="I42" s="162" t="s">
        <v>573</v>
      </c>
      <c r="J42" s="678" t="s">
        <v>574</v>
      </c>
      <c r="K42" s="679"/>
      <c r="L42" s="163"/>
      <c r="M42" s="162"/>
      <c r="N42" s="119"/>
      <c r="O42" s="119"/>
      <c r="P42" s="119"/>
      <c r="Q42" s="119"/>
      <c r="R42" s="119"/>
      <c r="S42" s="119"/>
      <c r="T42" s="119"/>
      <c r="U42" s="164"/>
      <c r="V42" s="154"/>
      <c r="W42" s="154"/>
      <c r="X42" s="154"/>
      <c r="Y42" s="154"/>
      <c r="Z42" s="154"/>
    </row>
    <row r="43" spans="2:26" ht="20.25" customHeight="1">
      <c r="B43" s="119"/>
      <c r="C43" s="119" t="s">
        <v>442</v>
      </c>
      <c r="D43" s="119"/>
      <c r="E43" s="119"/>
      <c r="F43" s="119"/>
      <c r="G43" s="119"/>
      <c r="H43" s="119" t="s">
        <v>443</v>
      </c>
      <c r="I43" s="119"/>
      <c r="J43" s="119"/>
      <c r="K43" s="119"/>
      <c r="L43" s="126"/>
      <c r="M43" s="119"/>
      <c r="N43" s="119"/>
      <c r="O43" s="119"/>
      <c r="P43" s="119"/>
      <c r="Q43" s="119"/>
      <c r="R43" s="119"/>
      <c r="S43" s="119"/>
      <c r="T43" s="119"/>
      <c r="U43" s="154"/>
      <c r="V43" s="154"/>
      <c r="W43" s="154"/>
      <c r="X43" s="154"/>
      <c r="Y43" s="154"/>
      <c r="Z43" s="154"/>
    </row>
    <row r="44" spans="2:26" ht="20.25" customHeight="1">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65" t="s">
        <v>446</v>
      </c>
      <c r="N44" s="665"/>
      <c r="O44" s="665"/>
      <c r="P44" s="665"/>
      <c r="Q44" s="119"/>
      <c r="R44" s="119"/>
      <c r="S44" s="119"/>
      <c r="T44" s="119"/>
      <c r="U44" s="154"/>
      <c r="V44" s="154"/>
      <c r="W44" s="154"/>
      <c r="X44" s="154"/>
      <c r="Y44" s="154"/>
      <c r="Z44" s="154"/>
    </row>
    <row r="45" spans="2:26" ht="20.25" customHeight="1">
      <c r="B45" s="119"/>
      <c r="C45" s="680">
        <f>IF($J$42="週",L40,J40)</f>
        <v>0</v>
      </c>
      <c r="D45" s="681"/>
      <c r="E45" s="681"/>
      <c r="F45" s="682"/>
      <c r="G45" s="165" t="s">
        <v>593</v>
      </c>
      <c r="H45" s="655">
        <f>IF($J$42="週",$AV$5,$AZ$5)</f>
        <v>40</v>
      </c>
      <c r="I45" s="656"/>
      <c r="J45" s="656"/>
      <c r="K45" s="657"/>
      <c r="L45" s="165" t="s">
        <v>594</v>
      </c>
      <c r="M45" s="672">
        <f>ROUNDDOWN(C45/H45,1)</f>
        <v>0</v>
      </c>
      <c r="N45" s="673"/>
      <c r="O45" s="673"/>
      <c r="P45" s="674"/>
      <c r="Q45" s="119"/>
      <c r="R45" s="119"/>
      <c r="S45" s="119"/>
      <c r="T45" s="119"/>
      <c r="U45" s="669"/>
      <c r="V45" s="669"/>
      <c r="W45" s="669"/>
      <c r="X45" s="669"/>
      <c r="Y45" s="158"/>
      <c r="Z45" s="154"/>
    </row>
    <row r="46" spans="2:26" ht="20.25" customHeight="1">
      <c r="B46" s="119"/>
      <c r="C46" s="119"/>
      <c r="D46" s="119"/>
      <c r="E46" s="119"/>
      <c r="F46" s="119"/>
      <c r="G46" s="119"/>
      <c r="H46" s="119"/>
      <c r="I46" s="119"/>
      <c r="J46" s="119"/>
      <c r="K46" s="119"/>
      <c r="L46" s="126"/>
      <c r="M46" s="119" t="s">
        <v>449</v>
      </c>
      <c r="N46" s="119"/>
      <c r="O46" s="119"/>
      <c r="P46" s="119"/>
      <c r="Q46" s="119"/>
      <c r="R46" s="119"/>
      <c r="S46" s="119"/>
      <c r="T46" s="119"/>
      <c r="U46" s="154"/>
      <c r="V46" s="154"/>
      <c r="W46" s="154"/>
      <c r="X46" s="154"/>
      <c r="Y46" s="154"/>
      <c r="Z46" s="154"/>
    </row>
    <row r="47" spans="2:26" ht="20.25" customHeight="1">
      <c r="B47" s="119"/>
      <c r="C47" s="119" t="s">
        <v>577</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row>
    <row r="48" spans="2:26" ht="20.25" customHeight="1">
      <c r="B48" s="119"/>
      <c r="C48" s="119" t="s">
        <v>435</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row>
    <row r="49" spans="2:58" ht="20.25" customHeight="1">
      <c r="B49" s="119"/>
      <c r="C49" s="119" t="s">
        <v>452</v>
      </c>
      <c r="D49" s="119"/>
      <c r="E49" s="119"/>
      <c r="F49" s="119"/>
      <c r="G49" s="119"/>
      <c r="H49" s="119" t="s">
        <v>453</v>
      </c>
      <c r="I49" s="119"/>
      <c r="J49" s="119"/>
      <c r="K49" s="119"/>
      <c r="L49" s="119"/>
      <c r="M49" s="665" t="s">
        <v>439</v>
      </c>
      <c r="N49" s="665"/>
      <c r="O49" s="665"/>
      <c r="P49" s="665"/>
      <c r="Q49" s="119"/>
      <c r="R49" s="119"/>
      <c r="S49" s="119"/>
      <c r="T49" s="119"/>
      <c r="U49" s="119"/>
      <c r="V49" s="166"/>
      <c r="W49" s="167"/>
      <c r="X49" s="167"/>
      <c r="Y49" s="119"/>
      <c r="Z49" s="119"/>
    </row>
    <row r="50" spans="2:58" ht="20.25" customHeight="1">
      <c r="B50" s="119"/>
      <c r="C50" s="655">
        <f>P40</f>
        <v>0</v>
      </c>
      <c r="D50" s="656"/>
      <c r="E50" s="656"/>
      <c r="F50" s="657"/>
      <c r="G50" s="165" t="s">
        <v>595</v>
      </c>
      <c r="H50" s="672">
        <f>M45</f>
        <v>0</v>
      </c>
      <c r="I50" s="673"/>
      <c r="J50" s="673"/>
      <c r="K50" s="674"/>
      <c r="L50" s="165" t="s">
        <v>596</v>
      </c>
      <c r="M50" s="675">
        <f>ROUNDDOWN(C50+H50,1)</f>
        <v>0</v>
      </c>
      <c r="N50" s="676"/>
      <c r="O50" s="676"/>
      <c r="P50" s="677"/>
      <c r="Q50" s="119"/>
      <c r="R50" s="119"/>
      <c r="S50" s="119"/>
      <c r="T50" s="119"/>
      <c r="U50" s="119"/>
      <c r="V50" s="166"/>
      <c r="W50" s="167"/>
      <c r="X50" s="167"/>
      <c r="Y50" s="119"/>
      <c r="Z50" s="119"/>
    </row>
    <row r="51" spans="2:58" ht="20.25" customHeight="1">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row>
    <row r="52" spans="2:58" ht="20.25" customHeight="1">
      <c r="C52" s="128"/>
      <c r="D52" s="128"/>
      <c r="T52" s="128"/>
      <c r="AJ52" s="173"/>
      <c r="AK52" s="174"/>
      <c r="AL52" s="174"/>
      <c r="BE52" s="174"/>
    </row>
    <row r="53" spans="2:58" ht="20.25" customHeight="1">
      <c r="C53" s="128"/>
      <c r="D53" s="128"/>
      <c r="U53" s="128"/>
      <c r="AK53" s="173"/>
      <c r="AL53" s="174"/>
      <c r="AM53" s="174"/>
      <c r="BF53" s="174"/>
    </row>
    <row r="54" spans="2:58" ht="20.25" customHeight="1">
      <c r="D54" s="128"/>
      <c r="U54" s="128"/>
      <c r="AK54" s="173"/>
      <c r="AL54" s="174"/>
      <c r="AM54" s="174"/>
      <c r="BF54" s="174"/>
    </row>
    <row r="55" spans="2:58" ht="20.25" customHeight="1">
      <c r="C55" s="128"/>
      <c r="D55" s="128"/>
      <c r="U55" s="128"/>
      <c r="AK55" s="173"/>
      <c r="AL55" s="174"/>
      <c r="AM55" s="174"/>
      <c r="BF55" s="174"/>
    </row>
    <row r="56" spans="2:58" ht="20.25" customHeight="1">
      <c r="C56" s="173"/>
      <c r="D56" s="173"/>
      <c r="E56" s="173"/>
      <c r="F56" s="173"/>
      <c r="G56" s="173"/>
      <c r="H56" s="173"/>
      <c r="I56" s="173"/>
      <c r="J56" s="173"/>
      <c r="K56" s="173"/>
      <c r="L56" s="173"/>
      <c r="M56" s="173"/>
      <c r="N56" s="173"/>
      <c r="O56" s="173"/>
      <c r="P56" s="173"/>
      <c r="Q56" s="173"/>
      <c r="R56" s="173"/>
      <c r="S56" s="173"/>
      <c r="T56" s="173"/>
      <c r="U56" s="174"/>
      <c r="V56" s="174"/>
      <c r="W56" s="173"/>
      <c r="X56" s="173"/>
      <c r="Y56" s="173"/>
      <c r="Z56" s="173"/>
      <c r="AA56" s="173"/>
      <c r="AB56" s="173"/>
      <c r="AC56" s="173"/>
      <c r="AD56" s="173"/>
      <c r="AE56" s="173"/>
      <c r="AF56" s="173"/>
      <c r="AG56" s="173"/>
      <c r="AH56" s="173"/>
      <c r="AI56" s="173"/>
      <c r="AJ56" s="173"/>
      <c r="AK56" s="173"/>
      <c r="AL56" s="174"/>
      <c r="AM56" s="174"/>
      <c r="BF56" s="174"/>
    </row>
    <row r="57" spans="2:58" ht="20.25" customHeight="1">
      <c r="C57" s="173"/>
      <c r="D57" s="173"/>
      <c r="E57" s="173"/>
      <c r="F57" s="173"/>
      <c r="G57" s="173"/>
      <c r="H57" s="173"/>
      <c r="I57" s="173"/>
      <c r="J57" s="173"/>
      <c r="K57" s="173"/>
      <c r="L57" s="173"/>
      <c r="M57" s="173"/>
      <c r="N57" s="173"/>
      <c r="O57" s="173"/>
      <c r="P57" s="173"/>
      <c r="Q57" s="173"/>
      <c r="R57" s="173"/>
      <c r="S57" s="173"/>
      <c r="T57" s="173"/>
      <c r="U57" s="174"/>
      <c r="V57" s="174"/>
      <c r="W57" s="173"/>
      <c r="X57" s="173"/>
      <c r="Y57" s="173"/>
      <c r="Z57" s="173"/>
      <c r="AA57" s="173"/>
      <c r="AB57" s="173"/>
      <c r="AC57" s="173"/>
      <c r="AD57" s="173"/>
      <c r="AE57" s="173"/>
      <c r="AF57" s="173"/>
      <c r="AG57" s="173"/>
      <c r="AH57" s="173"/>
      <c r="AI57" s="173"/>
      <c r="AJ57" s="173"/>
      <c r="AK57" s="173"/>
      <c r="AL57" s="174"/>
      <c r="AM57" s="174"/>
      <c r="BF57" s="17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4">
      <formula>INDIRECT(ADDRESS(ROW(),COLUMN()))=TRUNC(INDIRECT(ADDRESS(ROW(),COLUMN())))</formula>
    </cfRule>
  </conditionalFormatting>
  <dataValidations count="8">
    <dataValidation allowBlank="1" showInputMessage="1" showErrorMessage="1" error="入力可能範囲　32～40" sqref="AZ6" xr:uid="{00000000-0002-0000-0100-000000000000}"/>
    <dataValidation type="list" allowBlank="1" showInputMessage="1" sqref="E14:F31" xr:uid="{00000000-0002-0000-0100-000001000000}">
      <formula1>"A, B, C, D"</formula1>
    </dataValidation>
    <dataValidation type="list" allowBlank="1" showInputMessage="1" showErrorMessage="1" sqref="AZ4:BC4" xr:uid="{00000000-0002-0000-0100-000002000000}">
      <formula1>"予定,実績,予定・実績"</formula1>
    </dataValidation>
    <dataValidation type="list" errorStyle="warning" allowBlank="1" showInputMessage="1" error="リストにない場合のみ、入力してください。" sqref="G14:K31" xr:uid="{00000000-0002-0000-0100-000003000000}">
      <formula1>INDIRECT(C14)</formula1>
    </dataValidation>
    <dataValidation type="list" allowBlank="1" showInputMessage="1" sqref="C14:D31" xr:uid="{00000000-0002-0000-0100-000004000000}">
      <formula1>職種</formula1>
    </dataValidation>
    <dataValidation type="list" allowBlank="1" showInputMessage="1" showErrorMessage="1" sqref="AZ3" xr:uid="{00000000-0002-0000-0100-000005000000}">
      <formula1>"４週,暦月"</formula1>
    </dataValidation>
    <dataValidation type="list" allowBlank="1" showInputMessage="1" showErrorMessage="1" sqref="J42:K42" xr:uid="{00000000-0002-0000-0100-000006000000}">
      <formula1>"週,暦月"</formula1>
    </dataValidation>
    <dataValidation type="decimal" allowBlank="1" showInputMessage="1" showErrorMessage="1" error="入力可能範囲　32～40" sqref="AV5" xr:uid="{00000000-0002-0000-01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9"/>
  <sheetViews>
    <sheetView showGridLines="0" topLeftCell="A39" zoomScale="55" zoomScaleNormal="55" zoomScaleSheetLayoutView="75" workbookViewId="0">
      <selection activeCell="U3" sqref="U3"/>
    </sheetView>
  </sheetViews>
  <sheetFormatPr defaultColWidth="4.5" defaultRowHeight="20.25" customHeight="1"/>
  <cols>
    <col min="1" max="1" width="1.375" style="127" customWidth="1"/>
    <col min="2" max="56" width="5.625" style="127" customWidth="1"/>
    <col min="57" max="16384" width="4.5" style="127"/>
  </cols>
  <sheetData>
    <row r="1" spans="2:57" s="96" customFormat="1" ht="20.25" customHeight="1">
      <c r="C1" s="97" t="s">
        <v>538</v>
      </c>
      <c r="D1" s="97"/>
      <c r="G1" s="98" t="s">
        <v>580</v>
      </c>
      <c r="J1" s="97"/>
      <c r="K1" s="97"/>
      <c r="L1" s="97"/>
      <c r="M1" s="97"/>
      <c r="AK1" s="99" t="s">
        <v>406</v>
      </c>
      <c r="AL1" s="99" t="s">
        <v>597</v>
      </c>
      <c r="AM1" s="566" t="s">
        <v>407</v>
      </c>
      <c r="AN1" s="566"/>
      <c r="AO1" s="566"/>
      <c r="AP1" s="566"/>
      <c r="AQ1" s="566"/>
      <c r="AR1" s="566"/>
      <c r="AS1" s="566"/>
      <c r="AT1" s="566"/>
      <c r="AU1" s="566"/>
      <c r="AV1" s="566"/>
      <c r="AW1" s="566"/>
      <c r="AX1" s="566"/>
      <c r="AY1" s="566"/>
      <c r="AZ1" s="566"/>
      <c r="BA1" s="566"/>
      <c r="BB1" s="100" t="s">
        <v>598</v>
      </c>
    </row>
    <row r="2" spans="2:57" s="102" customFormat="1" ht="20.25" customHeight="1">
      <c r="D2" s="98"/>
      <c r="H2" s="98"/>
      <c r="I2" s="99"/>
      <c r="J2" s="99"/>
      <c r="K2" s="99"/>
      <c r="L2" s="99"/>
      <c r="M2" s="99"/>
      <c r="T2" s="99" t="s">
        <v>408</v>
      </c>
      <c r="U2" s="567">
        <v>7</v>
      </c>
      <c r="V2" s="567"/>
      <c r="W2" s="99" t="s">
        <v>599</v>
      </c>
      <c r="X2" s="568">
        <f>IF(U2=0,"",YEAR(DATE(2018+U2,1,1)))</f>
        <v>2025</v>
      </c>
      <c r="Y2" s="568"/>
      <c r="Z2" s="102" t="s">
        <v>583</v>
      </c>
      <c r="AA2" s="102" t="s">
        <v>409</v>
      </c>
      <c r="AB2" s="567">
        <v>4</v>
      </c>
      <c r="AC2" s="567"/>
      <c r="AD2" s="102" t="s">
        <v>410</v>
      </c>
      <c r="AJ2" s="100"/>
      <c r="AK2" s="99" t="s">
        <v>411</v>
      </c>
      <c r="AL2" s="99" t="s">
        <v>600</v>
      </c>
      <c r="AM2" s="567"/>
      <c r="AN2" s="567"/>
      <c r="AO2" s="567"/>
      <c r="AP2" s="567"/>
      <c r="AQ2" s="567"/>
      <c r="AR2" s="567"/>
      <c r="AS2" s="567"/>
      <c r="AT2" s="567"/>
      <c r="AU2" s="567"/>
      <c r="AV2" s="567"/>
      <c r="AW2" s="567"/>
      <c r="AX2" s="567"/>
      <c r="AY2" s="567"/>
      <c r="AZ2" s="567"/>
      <c r="BA2" s="567"/>
      <c r="BB2" s="100" t="s">
        <v>601</v>
      </c>
      <c r="BC2" s="99"/>
      <c r="BD2" s="99"/>
      <c r="BE2" s="99"/>
    </row>
    <row r="3" spans="2:57" s="102" customFormat="1" ht="20.25" customHeight="1">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547</v>
      </c>
      <c r="AZ3" s="569" t="s">
        <v>548</v>
      </c>
      <c r="BA3" s="569"/>
      <c r="BB3" s="569"/>
      <c r="BC3" s="569"/>
      <c r="BD3" s="99"/>
      <c r="BE3" s="99"/>
    </row>
    <row r="4" spans="2:57" s="102" customFormat="1" ht="20.25" customHeight="1">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602</v>
      </c>
      <c r="AZ4" s="569" t="s">
        <v>550</v>
      </c>
      <c r="BA4" s="569"/>
      <c r="BB4" s="569"/>
      <c r="BC4" s="569"/>
      <c r="BD4" s="99"/>
      <c r="BE4" s="99"/>
    </row>
    <row r="5" spans="2:57" s="102" customFormat="1" ht="20.25" customHeight="1">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413</v>
      </c>
      <c r="AK5" s="96"/>
      <c r="AL5" s="96"/>
      <c r="AM5" s="96"/>
      <c r="AN5" s="96"/>
      <c r="AO5" s="96"/>
      <c r="AP5" s="96"/>
      <c r="AQ5" s="96"/>
      <c r="AR5" s="112"/>
      <c r="AS5" s="112"/>
      <c r="AT5" s="119"/>
      <c r="AU5" s="96"/>
      <c r="AV5" s="570">
        <v>40</v>
      </c>
      <c r="AW5" s="571"/>
      <c r="AX5" s="119" t="s">
        <v>414</v>
      </c>
      <c r="AY5" s="96"/>
      <c r="AZ5" s="570">
        <v>160</v>
      </c>
      <c r="BA5" s="571"/>
      <c r="BB5" s="119" t="s">
        <v>415</v>
      </c>
      <c r="BC5" s="96"/>
      <c r="BE5" s="99"/>
    </row>
    <row r="6" spans="2:57" s="102" customFormat="1" ht="20.25" customHeight="1">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551</v>
      </c>
      <c r="AR6" s="96"/>
      <c r="AS6" s="120"/>
      <c r="AT6" s="120"/>
      <c r="AU6" s="120"/>
      <c r="AV6" s="96"/>
      <c r="AW6" s="96"/>
      <c r="AX6" s="121"/>
      <c r="AY6" s="96"/>
      <c r="AZ6" s="570">
        <v>100</v>
      </c>
      <c r="BA6" s="571"/>
      <c r="BB6" s="119" t="s">
        <v>417</v>
      </c>
      <c r="BC6" s="96"/>
      <c r="BE6" s="99"/>
    </row>
    <row r="7" spans="2:57" s="102" customFormat="1" ht="20.25" customHeight="1">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416</v>
      </c>
      <c r="AX7" s="96"/>
      <c r="AY7" s="96"/>
      <c r="AZ7" s="572">
        <f>DAY(EOMONTH(DATE(X2,AB2,1),0))</f>
        <v>30</v>
      </c>
      <c r="BA7" s="573"/>
      <c r="BB7" s="119" t="s">
        <v>412</v>
      </c>
      <c r="BE7" s="99"/>
    </row>
    <row r="8" spans="2:57" ht="5.0999999999999996" customHeight="1" thickBot="1">
      <c r="C8" s="128"/>
      <c r="D8" s="128"/>
      <c r="S8" s="128"/>
      <c r="AJ8" s="128"/>
      <c r="BC8" s="129"/>
      <c r="BD8" s="129"/>
      <c r="BE8" s="129"/>
    </row>
    <row r="9" spans="2:57" ht="20.25" customHeight="1" thickBot="1">
      <c r="B9" s="574" t="s">
        <v>552</v>
      </c>
      <c r="C9" s="577" t="s">
        <v>553</v>
      </c>
      <c r="D9" s="578"/>
      <c r="E9" s="583" t="s">
        <v>587</v>
      </c>
      <c r="F9" s="578"/>
      <c r="G9" s="583" t="s">
        <v>555</v>
      </c>
      <c r="H9" s="577"/>
      <c r="I9" s="577"/>
      <c r="J9" s="577"/>
      <c r="K9" s="578"/>
      <c r="L9" s="583" t="s">
        <v>588</v>
      </c>
      <c r="M9" s="577"/>
      <c r="N9" s="577"/>
      <c r="O9" s="586"/>
      <c r="P9" s="589" t="s">
        <v>557</v>
      </c>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0"/>
      <c r="AU9" s="591" t="str">
        <f>IF(AZ3="４週","(10)1～4週目の勤務時間数合計","(11)1か月の勤務時間数合計")</f>
        <v>(10)1～4週目の勤務時間数合計</v>
      </c>
      <c r="AV9" s="592"/>
      <c r="AW9" s="591" t="s">
        <v>558</v>
      </c>
      <c r="AX9" s="592"/>
      <c r="AY9" s="599" t="s">
        <v>559</v>
      </c>
      <c r="AZ9" s="599"/>
      <c r="BA9" s="599"/>
      <c r="BB9" s="599"/>
      <c r="BC9" s="599"/>
      <c r="BD9" s="599"/>
    </row>
    <row r="10" spans="2:57" ht="20.25" customHeight="1" thickBot="1">
      <c r="B10" s="575"/>
      <c r="C10" s="579"/>
      <c r="D10" s="580"/>
      <c r="E10" s="584"/>
      <c r="F10" s="580"/>
      <c r="G10" s="584"/>
      <c r="H10" s="579"/>
      <c r="I10" s="579"/>
      <c r="J10" s="579"/>
      <c r="K10" s="580"/>
      <c r="L10" s="584"/>
      <c r="M10" s="579"/>
      <c r="N10" s="579"/>
      <c r="O10" s="587"/>
      <c r="P10" s="601" t="s">
        <v>419</v>
      </c>
      <c r="Q10" s="602"/>
      <c r="R10" s="602"/>
      <c r="S10" s="602"/>
      <c r="T10" s="602"/>
      <c r="U10" s="602"/>
      <c r="V10" s="603"/>
      <c r="W10" s="601" t="s">
        <v>420</v>
      </c>
      <c r="X10" s="602"/>
      <c r="Y10" s="602"/>
      <c r="Z10" s="602"/>
      <c r="AA10" s="602"/>
      <c r="AB10" s="602"/>
      <c r="AC10" s="603"/>
      <c r="AD10" s="601" t="s">
        <v>421</v>
      </c>
      <c r="AE10" s="602"/>
      <c r="AF10" s="602"/>
      <c r="AG10" s="602"/>
      <c r="AH10" s="602"/>
      <c r="AI10" s="602"/>
      <c r="AJ10" s="603"/>
      <c r="AK10" s="601" t="s">
        <v>422</v>
      </c>
      <c r="AL10" s="602"/>
      <c r="AM10" s="602"/>
      <c r="AN10" s="602"/>
      <c r="AO10" s="602"/>
      <c r="AP10" s="602"/>
      <c r="AQ10" s="603"/>
      <c r="AR10" s="601" t="s">
        <v>423</v>
      </c>
      <c r="AS10" s="602"/>
      <c r="AT10" s="603"/>
      <c r="AU10" s="593"/>
      <c r="AV10" s="594"/>
      <c r="AW10" s="593"/>
      <c r="AX10" s="594"/>
      <c r="AY10" s="599"/>
      <c r="AZ10" s="599"/>
      <c r="BA10" s="599"/>
      <c r="BB10" s="599"/>
      <c r="BC10" s="599"/>
      <c r="BD10" s="599"/>
    </row>
    <row r="11" spans="2:57" ht="20.25" customHeight="1" thickBot="1">
      <c r="B11" s="575"/>
      <c r="C11" s="579"/>
      <c r="D11" s="580"/>
      <c r="E11" s="584"/>
      <c r="F11" s="580"/>
      <c r="G11" s="584"/>
      <c r="H11" s="579"/>
      <c r="I11" s="579"/>
      <c r="J11" s="579"/>
      <c r="K11" s="580"/>
      <c r="L11" s="584"/>
      <c r="M11" s="579"/>
      <c r="N11" s="579"/>
      <c r="O11" s="587"/>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93"/>
      <c r="AV11" s="594"/>
      <c r="AW11" s="593"/>
      <c r="AX11" s="594"/>
      <c r="AY11" s="599"/>
      <c r="AZ11" s="599"/>
      <c r="BA11" s="599"/>
      <c r="BB11" s="599"/>
      <c r="BC11" s="599"/>
      <c r="BD11" s="599"/>
    </row>
    <row r="12" spans="2:57" ht="20.25" hidden="1" customHeight="1" thickBot="1">
      <c r="B12" s="575"/>
      <c r="C12" s="579"/>
      <c r="D12" s="580"/>
      <c r="E12" s="584"/>
      <c r="F12" s="580"/>
      <c r="G12" s="584"/>
      <c r="H12" s="579"/>
      <c r="I12" s="579"/>
      <c r="J12" s="579"/>
      <c r="K12" s="580"/>
      <c r="L12" s="584"/>
      <c r="M12" s="579"/>
      <c r="N12" s="579"/>
      <c r="O12" s="587"/>
      <c r="P12" s="132">
        <f>WEEKDAY(DATE($X$2,$AB$2,1))</f>
        <v>3</v>
      </c>
      <c r="Q12" s="133">
        <f>WEEKDAY(DATE($X$2,$AB$2,2))</f>
        <v>4</v>
      </c>
      <c r="R12" s="133">
        <f>WEEKDAY(DATE($X$2,$AB$2,3))</f>
        <v>5</v>
      </c>
      <c r="S12" s="133">
        <f>WEEKDAY(DATE($X$2,$AB$2,4))</f>
        <v>6</v>
      </c>
      <c r="T12" s="133">
        <f>WEEKDAY(DATE($X$2,$AB$2,5))</f>
        <v>7</v>
      </c>
      <c r="U12" s="133">
        <f>WEEKDAY(DATE($X$2,$AB$2,6))</f>
        <v>1</v>
      </c>
      <c r="V12" s="134">
        <f>WEEKDAY(DATE($X$2,$AB$2,7))</f>
        <v>2</v>
      </c>
      <c r="W12" s="132">
        <f>WEEKDAY(DATE($X$2,$AB$2,8))</f>
        <v>3</v>
      </c>
      <c r="X12" s="133">
        <f>WEEKDAY(DATE($X$2,$AB$2,9))</f>
        <v>4</v>
      </c>
      <c r="Y12" s="133">
        <f>WEEKDAY(DATE($X$2,$AB$2,10))</f>
        <v>5</v>
      </c>
      <c r="Z12" s="133">
        <f>WEEKDAY(DATE($X$2,$AB$2,11))</f>
        <v>6</v>
      </c>
      <c r="AA12" s="133">
        <f>WEEKDAY(DATE($X$2,$AB$2,12))</f>
        <v>7</v>
      </c>
      <c r="AB12" s="133">
        <f>WEEKDAY(DATE($X$2,$AB$2,13))</f>
        <v>1</v>
      </c>
      <c r="AC12" s="134">
        <f>WEEKDAY(DATE($X$2,$AB$2,14))</f>
        <v>2</v>
      </c>
      <c r="AD12" s="132">
        <f>WEEKDAY(DATE($X$2,$AB$2,15))</f>
        <v>3</v>
      </c>
      <c r="AE12" s="133">
        <f>WEEKDAY(DATE($X$2,$AB$2,16))</f>
        <v>4</v>
      </c>
      <c r="AF12" s="133">
        <f>WEEKDAY(DATE($X$2,$AB$2,17))</f>
        <v>5</v>
      </c>
      <c r="AG12" s="133">
        <f>WEEKDAY(DATE($X$2,$AB$2,18))</f>
        <v>6</v>
      </c>
      <c r="AH12" s="133">
        <f>WEEKDAY(DATE($X$2,$AB$2,19))</f>
        <v>7</v>
      </c>
      <c r="AI12" s="133">
        <f>WEEKDAY(DATE($X$2,$AB$2,20))</f>
        <v>1</v>
      </c>
      <c r="AJ12" s="134">
        <f>WEEKDAY(DATE($X$2,$AB$2,21))</f>
        <v>2</v>
      </c>
      <c r="AK12" s="132">
        <f>WEEKDAY(DATE($X$2,$AB$2,22))</f>
        <v>3</v>
      </c>
      <c r="AL12" s="133">
        <f>WEEKDAY(DATE($X$2,$AB$2,23))</f>
        <v>4</v>
      </c>
      <c r="AM12" s="133">
        <f>WEEKDAY(DATE($X$2,$AB$2,24))</f>
        <v>5</v>
      </c>
      <c r="AN12" s="133">
        <f>WEEKDAY(DATE($X$2,$AB$2,25))</f>
        <v>6</v>
      </c>
      <c r="AO12" s="133">
        <f>WEEKDAY(DATE($X$2,$AB$2,26))</f>
        <v>7</v>
      </c>
      <c r="AP12" s="133">
        <f>WEEKDAY(DATE($X$2,$AB$2,27))</f>
        <v>1</v>
      </c>
      <c r="AQ12" s="134">
        <f>WEEKDAY(DATE($X$2,$AB$2,28))</f>
        <v>2</v>
      </c>
      <c r="AR12" s="132">
        <f>IF(AR11=29,WEEKDAY(DATE($X$2,$AB$2,29)),0)</f>
        <v>0</v>
      </c>
      <c r="AS12" s="133">
        <f>IF(AS11=30,WEEKDAY(DATE($X$2,$AB$2,30)),0)</f>
        <v>0</v>
      </c>
      <c r="AT12" s="134">
        <f>IF(AT11=31,WEEKDAY(DATE($X$2,$AB$2,31)),0)</f>
        <v>0</v>
      </c>
      <c r="AU12" s="595"/>
      <c r="AV12" s="596"/>
      <c r="AW12" s="595"/>
      <c r="AX12" s="596"/>
      <c r="AY12" s="600"/>
      <c r="AZ12" s="600"/>
      <c r="BA12" s="600"/>
      <c r="BB12" s="600"/>
      <c r="BC12" s="600"/>
      <c r="BD12" s="600"/>
    </row>
    <row r="13" spans="2:57" ht="20.25" customHeight="1" thickBot="1">
      <c r="B13" s="576"/>
      <c r="C13" s="581"/>
      <c r="D13" s="582"/>
      <c r="E13" s="585"/>
      <c r="F13" s="582"/>
      <c r="G13" s="585"/>
      <c r="H13" s="581"/>
      <c r="I13" s="581"/>
      <c r="J13" s="581"/>
      <c r="K13" s="582"/>
      <c r="L13" s="585"/>
      <c r="M13" s="581"/>
      <c r="N13" s="581"/>
      <c r="O13" s="588"/>
      <c r="P13" s="135" t="str">
        <f>IF(P12=1,"日",IF(P12=2,"月",IF(P12=3,"火",IF(P12=4,"水",IF(P12=5,"木",IF(P12=6,"金","土"))))))</f>
        <v>火</v>
      </c>
      <c r="Q13" s="136" t="str">
        <f t="shared" ref="Q13:AQ13" si="0">IF(Q12=1,"日",IF(Q12=2,"月",IF(Q12=3,"火",IF(Q12=4,"水",IF(Q12=5,"木",IF(Q12=6,"金","土"))))))</f>
        <v>水</v>
      </c>
      <c r="R13" s="136" t="str">
        <f t="shared" si="0"/>
        <v>木</v>
      </c>
      <c r="S13" s="136" t="str">
        <f t="shared" si="0"/>
        <v>金</v>
      </c>
      <c r="T13" s="136" t="str">
        <f t="shared" si="0"/>
        <v>土</v>
      </c>
      <c r="U13" s="136" t="str">
        <f t="shared" si="0"/>
        <v>日</v>
      </c>
      <c r="V13" s="137" t="str">
        <f t="shared" si="0"/>
        <v>月</v>
      </c>
      <c r="W13" s="135" t="str">
        <f t="shared" si="0"/>
        <v>火</v>
      </c>
      <c r="X13" s="136" t="str">
        <f t="shared" si="0"/>
        <v>水</v>
      </c>
      <c r="Y13" s="136" t="str">
        <f t="shared" si="0"/>
        <v>木</v>
      </c>
      <c r="Z13" s="136" t="str">
        <f t="shared" si="0"/>
        <v>金</v>
      </c>
      <c r="AA13" s="136" t="str">
        <f t="shared" si="0"/>
        <v>土</v>
      </c>
      <c r="AB13" s="136" t="str">
        <f t="shared" si="0"/>
        <v>日</v>
      </c>
      <c r="AC13" s="137" t="str">
        <f t="shared" si="0"/>
        <v>月</v>
      </c>
      <c r="AD13" s="135" t="str">
        <f t="shared" si="0"/>
        <v>火</v>
      </c>
      <c r="AE13" s="136" t="str">
        <f t="shared" si="0"/>
        <v>水</v>
      </c>
      <c r="AF13" s="136" t="str">
        <f t="shared" si="0"/>
        <v>木</v>
      </c>
      <c r="AG13" s="136" t="str">
        <f t="shared" si="0"/>
        <v>金</v>
      </c>
      <c r="AH13" s="136" t="str">
        <f t="shared" si="0"/>
        <v>土</v>
      </c>
      <c r="AI13" s="136" t="str">
        <f t="shared" si="0"/>
        <v>日</v>
      </c>
      <c r="AJ13" s="137" t="str">
        <f t="shared" si="0"/>
        <v>月</v>
      </c>
      <c r="AK13" s="135" t="str">
        <f t="shared" si="0"/>
        <v>火</v>
      </c>
      <c r="AL13" s="136" t="str">
        <f t="shared" si="0"/>
        <v>水</v>
      </c>
      <c r="AM13" s="136" t="str">
        <f t="shared" si="0"/>
        <v>木</v>
      </c>
      <c r="AN13" s="136" t="str">
        <f t="shared" si="0"/>
        <v>金</v>
      </c>
      <c r="AO13" s="136" t="str">
        <f t="shared" si="0"/>
        <v>土</v>
      </c>
      <c r="AP13" s="136" t="str">
        <f t="shared" si="0"/>
        <v>日</v>
      </c>
      <c r="AQ13" s="137" t="str">
        <f t="shared" si="0"/>
        <v>月</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97"/>
      <c r="AV13" s="598"/>
      <c r="AW13" s="597"/>
      <c r="AX13" s="598"/>
      <c r="AY13" s="599"/>
      <c r="AZ13" s="599"/>
      <c r="BA13" s="599"/>
      <c r="BB13" s="599"/>
      <c r="BC13" s="599"/>
      <c r="BD13" s="599"/>
    </row>
    <row r="14" spans="2:57" ht="39.950000000000003" customHeight="1">
      <c r="B14" s="175">
        <v>1</v>
      </c>
      <c r="C14" s="624"/>
      <c r="D14" s="625"/>
      <c r="E14" s="626"/>
      <c r="F14" s="627"/>
      <c r="G14" s="628"/>
      <c r="H14" s="629"/>
      <c r="I14" s="629"/>
      <c r="J14" s="629"/>
      <c r="K14" s="630"/>
      <c r="L14" s="631"/>
      <c r="M14" s="632"/>
      <c r="N14" s="632"/>
      <c r="O14" s="633"/>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634">
        <f>IF($AZ$3="４週",SUM(P14:AQ14),IF($AZ$3="暦月",SUM(P14:AT14),""))</f>
        <v>0</v>
      </c>
      <c r="AV14" s="635"/>
      <c r="AW14" s="636">
        <f t="shared" ref="AW14:AW77" si="1">IF($AZ$3="４週",AU14/4,IF($AZ$3="暦月",AU14/($AZ$7/7),""))</f>
        <v>0</v>
      </c>
      <c r="AX14" s="637"/>
      <c r="AY14" s="604"/>
      <c r="AZ14" s="605"/>
      <c r="BA14" s="605"/>
      <c r="BB14" s="605"/>
      <c r="BC14" s="605"/>
      <c r="BD14" s="606"/>
    </row>
    <row r="15" spans="2:57" ht="39.950000000000003" customHeight="1">
      <c r="B15" s="142">
        <f t="shared" ref="B15:B78" si="2">B14+1</f>
        <v>2</v>
      </c>
      <c r="C15" s="607"/>
      <c r="D15" s="608"/>
      <c r="E15" s="609"/>
      <c r="F15" s="610"/>
      <c r="G15" s="611"/>
      <c r="H15" s="612"/>
      <c r="I15" s="612"/>
      <c r="J15" s="612"/>
      <c r="K15" s="613"/>
      <c r="L15" s="614"/>
      <c r="M15" s="615"/>
      <c r="N15" s="615"/>
      <c r="O15" s="616"/>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617">
        <f>IF($AZ$3="４週",SUM(P15:AQ15),IF($AZ$3="暦月",SUM(P15:AT15),""))</f>
        <v>0</v>
      </c>
      <c r="AV15" s="618"/>
      <c r="AW15" s="619">
        <f t="shared" si="1"/>
        <v>0</v>
      </c>
      <c r="AX15" s="620"/>
      <c r="AY15" s="621"/>
      <c r="AZ15" s="622"/>
      <c r="BA15" s="622"/>
      <c r="BB15" s="622"/>
      <c r="BC15" s="622"/>
      <c r="BD15" s="623"/>
    </row>
    <row r="16" spans="2:57" ht="39.950000000000003" customHeight="1">
      <c r="B16" s="142">
        <f t="shared" si="2"/>
        <v>3</v>
      </c>
      <c r="C16" s="607"/>
      <c r="D16" s="608"/>
      <c r="E16" s="609"/>
      <c r="F16" s="610"/>
      <c r="G16" s="611"/>
      <c r="H16" s="612"/>
      <c r="I16" s="612"/>
      <c r="J16" s="612"/>
      <c r="K16" s="613"/>
      <c r="L16" s="614"/>
      <c r="M16" s="615"/>
      <c r="N16" s="615"/>
      <c r="O16" s="616"/>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617">
        <f>IF($AZ$3="４週",SUM(P16:AQ16),IF($AZ$3="暦月",SUM(P16:AT16),""))</f>
        <v>0</v>
      </c>
      <c r="AV16" s="618"/>
      <c r="AW16" s="619">
        <f t="shared" si="1"/>
        <v>0</v>
      </c>
      <c r="AX16" s="620"/>
      <c r="AY16" s="621"/>
      <c r="AZ16" s="622"/>
      <c r="BA16" s="622"/>
      <c r="BB16" s="622"/>
      <c r="BC16" s="622"/>
      <c r="BD16" s="623"/>
    </row>
    <row r="17" spans="2:56" ht="39.950000000000003" customHeight="1">
      <c r="B17" s="142">
        <f t="shared" si="2"/>
        <v>4</v>
      </c>
      <c r="C17" s="607"/>
      <c r="D17" s="608"/>
      <c r="E17" s="609"/>
      <c r="F17" s="610"/>
      <c r="G17" s="611"/>
      <c r="H17" s="612"/>
      <c r="I17" s="612"/>
      <c r="J17" s="612"/>
      <c r="K17" s="613"/>
      <c r="L17" s="614"/>
      <c r="M17" s="615"/>
      <c r="N17" s="615"/>
      <c r="O17" s="616"/>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617">
        <f>IF($AZ$3="４週",SUM(P17:AQ17),IF($AZ$3="暦月",SUM(P17:AT17),""))</f>
        <v>0</v>
      </c>
      <c r="AV17" s="618"/>
      <c r="AW17" s="619">
        <f t="shared" si="1"/>
        <v>0</v>
      </c>
      <c r="AX17" s="620"/>
      <c r="AY17" s="621"/>
      <c r="AZ17" s="622"/>
      <c r="BA17" s="622"/>
      <c r="BB17" s="622"/>
      <c r="BC17" s="622"/>
      <c r="BD17" s="623"/>
    </row>
    <row r="18" spans="2:56" ht="39.950000000000003" customHeight="1">
      <c r="B18" s="142">
        <f t="shared" si="2"/>
        <v>5</v>
      </c>
      <c r="C18" s="607"/>
      <c r="D18" s="608"/>
      <c r="E18" s="609"/>
      <c r="F18" s="610"/>
      <c r="G18" s="611"/>
      <c r="H18" s="612"/>
      <c r="I18" s="612"/>
      <c r="J18" s="612"/>
      <c r="K18" s="613"/>
      <c r="L18" s="614"/>
      <c r="M18" s="615"/>
      <c r="N18" s="615"/>
      <c r="O18" s="616"/>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617">
        <f t="shared" ref="AU18:AU113" si="3">IF($AZ$3="４週",SUM(P18:AQ18),IF($AZ$3="暦月",SUM(P18:AT18),""))</f>
        <v>0</v>
      </c>
      <c r="AV18" s="618"/>
      <c r="AW18" s="619">
        <f t="shared" si="1"/>
        <v>0</v>
      </c>
      <c r="AX18" s="620"/>
      <c r="AY18" s="621"/>
      <c r="AZ18" s="622"/>
      <c r="BA18" s="622"/>
      <c r="BB18" s="622"/>
      <c r="BC18" s="622"/>
      <c r="BD18" s="623"/>
    </row>
    <row r="19" spans="2:56" ht="39.950000000000003" customHeight="1">
      <c r="B19" s="142">
        <f t="shared" si="2"/>
        <v>6</v>
      </c>
      <c r="C19" s="607"/>
      <c r="D19" s="608"/>
      <c r="E19" s="609"/>
      <c r="F19" s="610"/>
      <c r="G19" s="611"/>
      <c r="H19" s="612"/>
      <c r="I19" s="612"/>
      <c r="J19" s="612"/>
      <c r="K19" s="613"/>
      <c r="L19" s="614"/>
      <c r="M19" s="615"/>
      <c r="N19" s="615"/>
      <c r="O19" s="616"/>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617">
        <f t="shared" si="3"/>
        <v>0</v>
      </c>
      <c r="AV19" s="618"/>
      <c r="AW19" s="619">
        <f t="shared" si="1"/>
        <v>0</v>
      </c>
      <c r="AX19" s="620"/>
      <c r="AY19" s="621"/>
      <c r="AZ19" s="622"/>
      <c r="BA19" s="622"/>
      <c r="BB19" s="622"/>
      <c r="BC19" s="622"/>
      <c r="BD19" s="623"/>
    </row>
    <row r="20" spans="2:56" ht="39.950000000000003" customHeight="1">
      <c r="B20" s="142">
        <f t="shared" si="2"/>
        <v>7</v>
      </c>
      <c r="C20" s="607"/>
      <c r="D20" s="608"/>
      <c r="E20" s="609"/>
      <c r="F20" s="610"/>
      <c r="G20" s="611"/>
      <c r="H20" s="612"/>
      <c r="I20" s="612"/>
      <c r="J20" s="612"/>
      <c r="K20" s="613"/>
      <c r="L20" s="614"/>
      <c r="M20" s="615"/>
      <c r="N20" s="615"/>
      <c r="O20" s="616"/>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617">
        <f>IF($AZ$3="４週",SUM(P20:AQ20),IF($AZ$3="暦月",SUM(P20:AT20),""))</f>
        <v>0</v>
      </c>
      <c r="AV20" s="618"/>
      <c r="AW20" s="619">
        <f t="shared" si="1"/>
        <v>0</v>
      </c>
      <c r="AX20" s="620"/>
      <c r="AY20" s="621"/>
      <c r="AZ20" s="622"/>
      <c r="BA20" s="622"/>
      <c r="BB20" s="622"/>
      <c r="BC20" s="622"/>
      <c r="BD20" s="623"/>
    </row>
    <row r="21" spans="2:56" ht="39.950000000000003" customHeight="1">
      <c r="B21" s="142">
        <f t="shared" si="2"/>
        <v>8</v>
      </c>
      <c r="C21" s="607"/>
      <c r="D21" s="608"/>
      <c r="E21" s="609"/>
      <c r="F21" s="610"/>
      <c r="G21" s="611"/>
      <c r="H21" s="612"/>
      <c r="I21" s="612"/>
      <c r="J21" s="612"/>
      <c r="K21" s="613"/>
      <c r="L21" s="614"/>
      <c r="M21" s="615"/>
      <c r="N21" s="615"/>
      <c r="O21" s="616"/>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617">
        <f t="shared" si="3"/>
        <v>0</v>
      </c>
      <c r="AV21" s="618"/>
      <c r="AW21" s="619">
        <f t="shared" si="1"/>
        <v>0</v>
      </c>
      <c r="AX21" s="620"/>
      <c r="AY21" s="621"/>
      <c r="AZ21" s="622"/>
      <c r="BA21" s="622"/>
      <c r="BB21" s="622"/>
      <c r="BC21" s="622"/>
      <c r="BD21" s="623"/>
    </row>
    <row r="22" spans="2:56" ht="39.950000000000003" customHeight="1">
      <c r="B22" s="142">
        <f t="shared" si="2"/>
        <v>9</v>
      </c>
      <c r="C22" s="607"/>
      <c r="D22" s="608"/>
      <c r="E22" s="609"/>
      <c r="F22" s="610"/>
      <c r="G22" s="611"/>
      <c r="H22" s="612"/>
      <c r="I22" s="612"/>
      <c r="J22" s="612"/>
      <c r="K22" s="613"/>
      <c r="L22" s="614"/>
      <c r="M22" s="615"/>
      <c r="N22" s="615"/>
      <c r="O22" s="616"/>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617">
        <f t="shared" si="3"/>
        <v>0</v>
      </c>
      <c r="AV22" s="618"/>
      <c r="AW22" s="619">
        <f t="shared" si="1"/>
        <v>0</v>
      </c>
      <c r="AX22" s="620"/>
      <c r="AY22" s="621"/>
      <c r="AZ22" s="622"/>
      <c r="BA22" s="622"/>
      <c r="BB22" s="622"/>
      <c r="BC22" s="622"/>
      <c r="BD22" s="623"/>
    </row>
    <row r="23" spans="2:56" ht="39.950000000000003" customHeight="1">
      <c r="B23" s="142">
        <f t="shared" si="2"/>
        <v>10</v>
      </c>
      <c r="C23" s="607"/>
      <c r="D23" s="608"/>
      <c r="E23" s="609"/>
      <c r="F23" s="610"/>
      <c r="G23" s="611"/>
      <c r="H23" s="612"/>
      <c r="I23" s="612"/>
      <c r="J23" s="612"/>
      <c r="K23" s="613"/>
      <c r="L23" s="614"/>
      <c r="M23" s="615"/>
      <c r="N23" s="615"/>
      <c r="O23" s="616"/>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617">
        <f t="shared" si="3"/>
        <v>0</v>
      </c>
      <c r="AV23" s="618"/>
      <c r="AW23" s="619">
        <f t="shared" si="1"/>
        <v>0</v>
      </c>
      <c r="AX23" s="620"/>
      <c r="AY23" s="621"/>
      <c r="AZ23" s="622"/>
      <c r="BA23" s="622"/>
      <c r="BB23" s="622"/>
      <c r="BC23" s="622"/>
      <c r="BD23" s="623"/>
    </row>
    <row r="24" spans="2:56" ht="39.950000000000003" customHeight="1">
      <c r="B24" s="142">
        <f t="shared" si="2"/>
        <v>11</v>
      </c>
      <c r="C24" s="607"/>
      <c r="D24" s="608"/>
      <c r="E24" s="609"/>
      <c r="F24" s="610"/>
      <c r="G24" s="611"/>
      <c r="H24" s="612"/>
      <c r="I24" s="612"/>
      <c r="J24" s="612"/>
      <c r="K24" s="613"/>
      <c r="L24" s="614"/>
      <c r="M24" s="615"/>
      <c r="N24" s="615"/>
      <c r="O24" s="616"/>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617">
        <f t="shared" si="3"/>
        <v>0</v>
      </c>
      <c r="AV24" s="618"/>
      <c r="AW24" s="619">
        <f t="shared" si="1"/>
        <v>0</v>
      </c>
      <c r="AX24" s="620"/>
      <c r="AY24" s="621"/>
      <c r="AZ24" s="622"/>
      <c r="BA24" s="622"/>
      <c r="BB24" s="622"/>
      <c r="BC24" s="622"/>
      <c r="BD24" s="623"/>
    </row>
    <row r="25" spans="2:56" ht="39.950000000000003" customHeight="1">
      <c r="B25" s="142">
        <f t="shared" si="2"/>
        <v>12</v>
      </c>
      <c r="C25" s="607"/>
      <c r="D25" s="608"/>
      <c r="E25" s="609"/>
      <c r="F25" s="610"/>
      <c r="G25" s="611"/>
      <c r="H25" s="612"/>
      <c r="I25" s="612"/>
      <c r="J25" s="612"/>
      <c r="K25" s="613"/>
      <c r="L25" s="614"/>
      <c r="M25" s="615"/>
      <c r="N25" s="615"/>
      <c r="O25" s="616"/>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617">
        <f t="shared" si="3"/>
        <v>0</v>
      </c>
      <c r="AV25" s="618"/>
      <c r="AW25" s="619">
        <f t="shared" si="1"/>
        <v>0</v>
      </c>
      <c r="AX25" s="620"/>
      <c r="AY25" s="621"/>
      <c r="AZ25" s="622"/>
      <c r="BA25" s="622"/>
      <c r="BB25" s="622"/>
      <c r="BC25" s="622"/>
      <c r="BD25" s="623"/>
    </row>
    <row r="26" spans="2:56" ht="39.950000000000003" customHeight="1">
      <c r="B26" s="142">
        <f t="shared" si="2"/>
        <v>13</v>
      </c>
      <c r="C26" s="607"/>
      <c r="D26" s="608"/>
      <c r="E26" s="609"/>
      <c r="F26" s="610"/>
      <c r="G26" s="611"/>
      <c r="H26" s="612"/>
      <c r="I26" s="612"/>
      <c r="J26" s="612"/>
      <c r="K26" s="613"/>
      <c r="L26" s="614"/>
      <c r="M26" s="615"/>
      <c r="N26" s="615"/>
      <c r="O26" s="616"/>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617">
        <f t="shared" si="3"/>
        <v>0</v>
      </c>
      <c r="AV26" s="618"/>
      <c r="AW26" s="619">
        <f t="shared" si="1"/>
        <v>0</v>
      </c>
      <c r="AX26" s="620"/>
      <c r="AY26" s="621"/>
      <c r="AZ26" s="622"/>
      <c r="BA26" s="622"/>
      <c r="BB26" s="622"/>
      <c r="BC26" s="622"/>
      <c r="BD26" s="623"/>
    </row>
    <row r="27" spans="2:56" ht="39.950000000000003" customHeight="1">
      <c r="B27" s="142">
        <f t="shared" si="2"/>
        <v>14</v>
      </c>
      <c r="C27" s="607"/>
      <c r="D27" s="608"/>
      <c r="E27" s="609"/>
      <c r="F27" s="610"/>
      <c r="G27" s="611"/>
      <c r="H27" s="612"/>
      <c r="I27" s="612"/>
      <c r="J27" s="612"/>
      <c r="K27" s="613"/>
      <c r="L27" s="614"/>
      <c r="M27" s="615"/>
      <c r="N27" s="615"/>
      <c r="O27" s="616"/>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617">
        <f t="shared" si="3"/>
        <v>0</v>
      </c>
      <c r="AV27" s="618"/>
      <c r="AW27" s="619">
        <f t="shared" si="1"/>
        <v>0</v>
      </c>
      <c r="AX27" s="620"/>
      <c r="AY27" s="621"/>
      <c r="AZ27" s="622"/>
      <c r="BA27" s="622"/>
      <c r="BB27" s="622"/>
      <c r="BC27" s="622"/>
      <c r="BD27" s="623"/>
    </row>
    <row r="28" spans="2:56" ht="39.950000000000003" customHeight="1">
      <c r="B28" s="142">
        <f t="shared" si="2"/>
        <v>15</v>
      </c>
      <c r="C28" s="607"/>
      <c r="D28" s="608"/>
      <c r="E28" s="609"/>
      <c r="F28" s="610"/>
      <c r="G28" s="611"/>
      <c r="H28" s="612"/>
      <c r="I28" s="612"/>
      <c r="J28" s="612"/>
      <c r="K28" s="613"/>
      <c r="L28" s="614"/>
      <c r="M28" s="615"/>
      <c r="N28" s="615"/>
      <c r="O28" s="616"/>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617">
        <f t="shared" si="3"/>
        <v>0</v>
      </c>
      <c r="AV28" s="618"/>
      <c r="AW28" s="619">
        <f t="shared" si="1"/>
        <v>0</v>
      </c>
      <c r="AX28" s="620"/>
      <c r="AY28" s="621"/>
      <c r="AZ28" s="622"/>
      <c r="BA28" s="622"/>
      <c r="BB28" s="622"/>
      <c r="BC28" s="622"/>
      <c r="BD28" s="623"/>
    </row>
    <row r="29" spans="2:56" ht="39.950000000000003" customHeight="1">
      <c r="B29" s="142">
        <f t="shared" si="2"/>
        <v>16</v>
      </c>
      <c r="C29" s="607"/>
      <c r="D29" s="608"/>
      <c r="E29" s="609"/>
      <c r="F29" s="610"/>
      <c r="G29" s="611"/>
      <c r="H29" s="612"/>
      <c r="I29" s="612"/>
      <c r="J29" s="612"/>
      <c r="K29" s="613"/>
      <c r="L29" s="614"/>
      <c r="M29" s="615"/>
      <c r="N29" s="615"/>
      <c r="O29" s="616"/>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617">
        <f t="shared" si="3"/>
        <v>0</v>
      </c>
      <c r="AV29" s="618"/>
      <c r="AW29" s="619">
        <f t="shared" si="1"/>
        <v>0</v>
      </c>
      <c r="AX29" s="620"/>
      <c r="AY29" s="621"/>
      <c r="AZ29" s="622"/>
      <c r="BA29" s="622"/>
      <c r="BB29" s="622"/>
      <c r="BC29" s="622"/>
      <c r="BD29" s="623"/>
    </row>
    <row r="30" spans="2:56" ht="39.950000000000003" customHeight="1">
      <c r="B30" s="142">
        <f t="shared" si="2"/>
        <v>17</v>
      </c>
      <c r="C30" s="607"/>
      <c r="D30" s="608"/>
      <c r="E30" s="609"/>
      <c r="F30" s="610"/>
      <c r="G30" s="611"/>
      <c r="H30" s="612"/>
      <c r="I30" s="612"/>
      <c r="J30" s="612"/>
      <c r="K30" s="613"/>
      <c r="L30" s="614"/>
      <c r="M30" s="615"/>
      <c r="N30" s="615"/>
      <c r="O30" s="616"/>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617">
        <f t="shared" si="3"/>
        <v>0</v>
      </c>
      <c r="AV30" s="618"/>
      <c r="AW30" s="619">
        <f t="shared" si="1"/>
        <v>0</v>
      </c>
      <c r="AX30" s="620"/>
      <c r="AY30" s="621"/>
      <c r="AZ30" s="622"/>
      <c r="BA30" s="622"/>
      <c r="BB30" s="622"/>
      <c r="BC30" s="622"/>
      <c r="BD30" s="623"/>
    </row>
    <row r="31" spans="2:56" ht="39.950000000000003" customHeight="1">
      <c r="B31" s="142">
        <f t="shared" si="2"/>
        <v>18</v>
      </c>
      <c r="C31" s="607"/>
      <c r="D31" s="608"/>
      <c r="E31" s="609"/>
      <c r="F31" s="610"/>
      <c r="G31" s="611"/>
      <c r="H31" s="612"/>
      <c r="I31" s="612"/>
      <c r="J31" s="612"/>
      <c r="K31" s="613"/>
      <c r="L31" s="614"/>
      <c r="M31" s="615"/>
      <c r="N31" s="615"/>
      <c r="O31" s="616"/>
      <c r="P31" s="143"/>
      <c r="Q31" s="144"/>
      <c r="R31" s="144"/>
      <c r="S31" s="144"/>
      <c r="T31" s="144"/>
      <c r="U31" s="144"/>
      <c r="V31" s="145"/>
      <c r="W31" s="143"/>
      <c r="X31" s="144"/>
      <c r="Y31" s="144"/>
      <c r="Z31" s="144"/>
      <c r="AA31" s="144"/>
      <c r="AB31" s="144"/>
      <c r="AC31" s="145"/>
      <c r="AD31" s="143"/>
      <c r="AE31" s="144"/>
      <c r="AF31" s="144"/>
      <c r="AG31" s="144"/>
      <c r="AH31" s="144"/>
      <c r="AI31" s="144"/>
      <c r="AJ31" s="145"/>
      <c r="AK31" s="143"/>
      <c r="AL31" s="144"/>
      <c r="AM31" s="144"/>
      <c r="AN31" s="144"/>
      <c r="AO31" s="144"/>
      <c r="AP31" s="144"/>
      <c r="AQ31" s="145"/>
      <c r="AR31" s="143"/>
      <c r="AS31" s="144"/>
      <c r="AT31" s="145"/>
      <c r="AU31" s="617">
        <f t="shared" si="3"/>
        <v>0</v>
      </c>
      <c r="AV31" s="618"/>
      <c r="AW31" s="619">
        <f t="shared" si="1"/>
        <v>0</v>
      </c>
      <c r="AX31" s="620"/>
      <c r="AY31" s="621"/>
      <c r="AZ31" s="622"/>
      <c r="BA31" s="622"/>
      <c r="BB31" s="622"/>
      <c r="BC31" s="622"/>
      <c r="BD31" s="623"/>
    </row>
    <row r="32" spans="2:56" ht="39.950000000000003" customHeight="1">
      <c r="B32" s="142">
        <f t="shared" si="2"/>
        <v>19</v>
      </c>
      <c r="C32" s="607"/>
      <c r="D32" s="608"/>
      <c r="E32" s="609"/>
      <c r="F32" s="610"/>
      <c r="G32" s="611"/>
      <c r="H32" s="612"/>
      <c r="I32" s="612"/>
      <c r="J32" s="612"/>
      <c r="K32" s="613"/>
      <c r="L32" s="614"/>
      <c r="M32" s="615"/>
      <c r="N32" s="615"/>
      <c r="O32" s="616"/>
      <c r="P32" s="143"/>
      <c r="Q32" s="144"/>
      <c r="R32" s="144"/>
      <c r="S32" s="144"/>
      <c r="T32" s="144"/>
      <c r="U32" s="144"/>
      <c r="V32" s="145"/>
      <c r="W32" s="143"/>
      <c r="X32" s="144"/>
      <c r="Y32" s="144"/>
      <c r="Z32" s="144"/>
      <c r="AA32" s="144"/>
      <c r="AB32" s="144"/>
      <c r="AC32" s="145"/>
      <c r="AD32" s="143"/>
      <c r="AE32" s="144"/>
      <c r="AF32" s="144"/>
      <c r="AG32" s="144"/>
      <c r="AH32" s="144"/>
      <c r="AI32" s="144"/>
      <c r="AJ32" s="145"/>
      <c r="AK32" s="143"/>
      <c r="AL32" s="144"/>
      <c r="AM32" s="144"/>
      <c r="AN32" s="144"/>
      <c r="AO32" s="144"/>
      <c r="AP32" s="144"/>
      <c r="AQ32" s="145"/>
      <c r="AR32" s="143"/>
      <c r="AS32" s="144"/>
      <c r="AT32" s="145"/>
      <c r="AU32" s="617">
        <f t="shared" si="3"/>
        <v>0</v>
      </c>
      <c r="AV32" s="618"/>
      <c r="AW32" s="619">
        <f t="shared" si="1"/>
        <v>0</v>
      </c>
      <c r="AX32" s="620"/>
      <c r="AY32" s="621"/>
      <c r="AZ32" s="622"/>
      <c r="BA32" s="622"/>
      <c r="BB32" s="622"/>
      <c r="BC32" s="622"/>
      <c r="BD32" s="623"/>
    </row>
    <row r="33" spans="2:56" ht="39.950000000000003" customHeight="1">
      <c r="B33" s="142">
        <f t="shared" si="2"/>
        <v>20</v>
      </c>
      <c r="C33" s="607"/>
      <c r="D33" s="608"/>
      <c r="E33" s="609"/>
      <c r="F33" s="610"/>
      <c r="G33" s="611"/>
      <c r="H33" s="612"/>
      <c r="I33" s="612"/>
      <c r="J33" s="612"/>
      <c r="K33" s="613"/>
      <c r="L33" s="614"/>
      <c r="M33" s="615"/>
      <c r="N33" s="615"/>
      <c r="O33" s="616"/>
      <c r="P33" s="143"/>
      <c r="Q33" s="144"/>
      <c r="R33" s="144"/>
      <c r="S33" s="144"/>
      <c r="T33" s="144"/>
      <c r="U33" s="144"/>
      <c r="V33" s="145"/>
      <c r="W33" s="143"/>
      <c r="X33" s="144"/>
      <c r="Y33" s="144"/>
      <c r="Z33" s="144"/>
      <c r="AA33" s="144"/>
      <c r="AB33" s="144"/>
      <c r="AC33" s="145"/>
      <c r="AD33" s="143"/>
      <c r="AE33" s="144"/>
      <c r="AF33" s="144"/>
      <c r="AG33" s="144"/>
      <c r="AH33" s="144"/>
      <c r="AI33" s="144"/>
      <c r="AJ33" s="145"/>
      <c r="AK33" s="143"/>
      <c r="AL33" s="144"/>
      <c r="AM33" s="144"/>
      <c r="AN33" s="144"/>
      <c r="AO33" s="144"/>
      <c r="AP33" s="144"/>
      <c r="AQ33" s="145"/>
      <c r="AR33" s="143"/>
      <c r="AS33" s="144"/>
      <c r="AT33" s="145"/>
      <c r="AU33" s="617">
        <f t="shared" si="3"/>
        <v>0</v>
      </c>
      <c r="AV33" s="618"/>
      <c r="AW33" s="619">
        <f t="shared" si="1"/>
        <v>0</v>
      </c>
      <c r="AX33" s="620"/>
      <c r="AY33" s="621"/>
      <c r="AZ33" s="622"/>
      <c r="BA33" s="622"/>
      <c r="BB33" s="622"/>
      <c r="BC33" s="622"/>
      <c r="BD33" s="623"/>
    </row>
    <row r="34" spans="2:56" ht="39.950000000000003" customHeight="1">
      <c r="B34" s="142">
        <f t="shared" si="2"/>
        <v>21</v>
      </c>
      <c r="C34" s="607"/>
      <c r="D34" s="608"/>
      <c r="E34" s="609"/>
      <c r="F34" s="610"/>
      <c r="G34" s="611"/>
      <c r="H34" s="612"/>
      <c r="I34" s="612"/>
      <c r="J34" s="612"/>
      <c r="K34" s="613"/>
      <c r="L34" s="614"/>
      <c r="M34" s="615"/>
      <c r="N34" s="615"/>
      <c r="O34" s="616"/>
      <c r="P34" s="143"/>
      <c r="Q34" s="144"/>
      <c r="R34" s="144"/>
      <c r="S34" s="144"/>
      <c r="T34" s="144"/>
      <c r="U34" s="144"/>
      <c r="V34" s="145"/>
      <c r="W34" s="143"/>
      <c r="X34" s="144"/>
      <c r="Y34" s="144"/>
      <c r="Z34" s="144"/>
      <c r="AA34" s="144"/>
      <c r="AB34" s="144"/>
      <c r="AC34" s="145"/>
      <c r="AD34" s="143"/>
      <c r="AE34" s="144"/>
      <c r="AF34" s="144"/>
      <c r="AG34" s="144"/>
      <c r="AH34" s="144"/>
      <c r="AI34" s="144"/>
      <c r="AJ34" s="145"/>
      <c r="AK34" s="143"/>
      <c r="AL34" s="144"/>
      <c r="AM34" s="144"/>
      <c r="AN34" s="144"/>
      <c r="AO34" s="144"/>
      <c r="AP34" s="144"/>
      <c r="AQ34" s="145"/>
      <c r="AR34" s="143"/>
      <c r="AS34" s="144"/>
      <c r="AT34" s="145"/>
      <c r="AU34" s="617">
        <f t="shared" si="3"/>
        <v>0</v>
      </c>
      <c r="AV34" s="618"/>
      <c r="AW34" s="619">
        <f t="shared" si="1"/>
        <v>0</v>
      </c>
      <c r="AX34" s="620"/>
      <c r="AY34" s="621"/>
      <c r="AZ34" s="622"/>
      <c r="BA34" s="622"/>
      <c r="BB34" s="622"/>
      <c r="BC34" s="622"/>
      <c r="BD34" s="623"/>
    </row>
    <row r="35" spans="2:56" ht="39.950000000000003" customHeight="1">
      <c r="B35" s="142">
        <f t="shared" si="2"/>
        <v>22</v>
      </c>
      <c r="C35" s="607"/>
      <c r="D35" s="608"/>
      <c r="E35" s="609"/>
      <c r="F35" s="610"/>
      <c r="G35" s="611"/>
      <c r="H35" s="612"/>
      <c r="I35" s="612"/>
      <c r="J35" s="612"/>
      <c r="K35" s="613"/>
      <c r="L35" s="614"/>
      <c r="M35" s="615"/>
      <c r="N35" s="615"/>
      <c r="O35" s="616"/>
      <c r="P35" s="143"/>
      <c r="Q35" s="144"/>
      <c r="R35" s="144"/>
      <c r="S35" s="144"/>
      <c r="T35" s="144"/>
      <c r="U35" s="144"/>
      <c r="V35" s="145"/>
      <c r="W35" s="143"/>
      <c r="X35" s="144"/>
      <c r="Y35" s="144"/>
      <c r="Z35" s="144"/>
      <c r="AA35" s="144"/>
      <c r="AB35" s="144"/>
      <c r="AC35" s="145"/>
      <c r="AD35" s="143"/>
      <c r="AE35" s="144"/>
      <c r="AF35" s="144"/>
      <c r="AG35" s="144"/>
      <c r="AH35" s="144"/>
      <c r="AI35" s="144"/>
      <c r="AJ35" s="145"/>
      <c r="AK35" s="143"/>
      <c r="AL35" s="144"/>
      <c r="AM35" s="144"/>
      <c r="AN35" s="144"/>
      <c r="AO35" s="144"/>
      <c r="AP35" s="144"/>
      <c r="AQ35" s="145"/>
      <c r="AR35" s="143"/>
      <c r="AS35" s="144"/>
      <c r="AT35" s="145"/>
      <c r="AU35" s="617">
        <f t="shared" si="3"/>
        <v>0</v>
      </c>
      <c r="AV35" s="618"/>
      <c r="AW35" s="619">
        <f t="shared" si="1"/>
        <v>0</v>
      </c>
      <c r="AX35" s="620"/>
      <c r="AY35" s="621"/>
      <c r="AZ35" s="622"/>
      <c r="BA35" s="622"/>
      <c r="BB35" s="622"/>
      <c r="BC35" s="622"/>
      <c r="BD35" s="623"/>
    </row>
    <row r="36" spans="2:56" ht="39.950000000000003" customHeight="1">
      <c r="B36" s="142">
        <f t="shared" si="2"/>
        <v>23</v>
      </c>
      <c r="C36" s="607"/>
      <c r="D36" s="608"/>
      <c r="E36" s="609"/>
      <c r="F36" s="610"/>
      <c r="G36" s="611"/>
      <c r="H36" s="612"/>
      <c r="I36" s="612"/>
      <c r="J36" s="612"/>
      <c r="K36" s="613"/>
      <c r="L36" s="614"/>
      <c r="M36" s="615"/>
      <c r="N36" s="615"/>
      <c r="O36" s="616"/>
      <c r="P36" s="143"/>
      <c r="Q36" s="144"/>
      <c r="R36" s="144"/>
      <c r="S36" s="144"/>
      <c r="T36" s="144"/>
      <c r="U36" s="144"/>
      <c r="V36" s="145"/>
      <c r="W36" s="143"/>
      <c r="X36" s="144"/>
      <c r="Y36" s="144"/>
      <c r="Z36" s="144"/>
      <c r="AA36" s="144"/>
      <c r="AB36" s="144"/>
      <c r="AC36" s="145"/>
      <c r="AD36" s="143"/>
      <c r="AE36" s="144"/>
      <c r="AF36" s="144"/>
      <c r="AG36" s="144"/>
      <c r="AH36" s="144"/>
      <c r="AI36" s="144"/>
      <c r="AJ36" s="145"/>
      <c r="AK36" s="143"/>
      <c r="AL36" s="144"/>
      <c r="AM36" s="144"/>
      <c r="AN36" s="144"/>
      <c r="AO36" s="144"/>
      <c r="AP36" s="144"/>
      <c r="AQ36" s="145"/>
      <c r="AR36" s="143"/>
      <c r="AS36" s="144"/>
      <c r="AT36" s="145"/>
      <c r="AU36" s="617">
        <f t="shared" si="3"/>
        <v>0</v>
      </c>
      <c r="AV36" s="618"/>
      <c r="AW36" s="619">
        <f t="shared" si="1"/>
        <v>0</v>
      </c>
      <c r="AX36" s="620"/>
      <c r="AY36" s="621"/>
      <c r="AZ36" s="622"/>
      <c r="BA36" s="622"/>
      <c r="BB36" s="622"/>
      <c r="BC36" s="622"/>
      <c r="BD36" s="623"/>
    </row>
    <row r="37" spans="2:56" ht="39.950000000000003" customHeight="1">
      <c r="B37" s="142">
        <f t="shared" si="2"/>
        <v>24</v>
      </c>
      <c r="C37" s="607"/>
      <c r="D37" s="608"/>
      <c r="E37" s="609"/>
      <c r="F37" s="610"/>
      <c r="G37" s="611"/>
      <c r="H37" s="612"/>
      <c r="I37" s="612"/>
      <c r="J37" s="612"/>
      <c r="K37" s="613"/>
      <c r="L37" s="614"/>
      <c r="M37" s="615"/>
      <c r="N37" s="615"/>
      <c r="O37" s="616"/>
      <c r="P37" s="143"/>
      <c r="Q37" s="144"/>
      <c r="R37" s="144"/>
      <c r="S37" s="144"/>
      <c r="T37" s="144"/>
      <c r="U37" s="144"/>
      <c r="V37" s="145"/>
      <c r="W37" s="143"/>
      <c r="X37" s="144"/>
      <c r="Y37" s="144"/>
      <c r="Z37" s="144"/>
      <c r="AA37" s="144"/>
      <c r="AB37" s="144"/>
      <c r="AC37" s="145"/>
      <c r="AD37" s="143"/>
      <c r="AE37" s="144"/>
      <c r="AF37" s="144"/>
      <c r="AG37" s="144"/>
      <c r="AH37" s="144"/>
      <c r="AI37" s="144"/>
      <c r="AJ37" s="145"/>
      <c r="AK37" s="143"/>
      <c r="AL37" s="144"/>
      <c r="AM37" s="144"/>
      <c r="AN37" s="144"/>
      <c r="AO37" s="144"/>
      <c r="AP37" s="144"/>
      <c r="AQ37" s="145"/>
      <c r="AR37" s="143"/>
      <c r="AS37" s="144"/>
      <c r="AT37" s="145"/>
      <c r="AU37" s="617">
        <f t="shared" si="3"/>
        <v>0</v>
      </c>
      <c r="AV37" s="618"/>
      <c r="AW37" s="619">
        <f t="shared" si="1"/>
        <v>0</v>
      </c>
      <c r="AX37" s="620"/>
      <c r="AY37" s="621"/>
      <c r="AZ37" s="622"/>
      <c r="BA37" s="622"/>
      <c r="BB37" s="622"/>
      <c r="BC37" s="622"/>
      <c r="BD37" s="623"/>
    </row>
    <row r="38" spans="2:56" ht="39.950000000000003" customHeight="1">
      <c r="B38" s="142">
        <f t="shared" si="2"/>
        <v>25</v>
      </c>
      <c r="C38" s="607"/>
      <c r="D38" s="608"/>
      <c r="E38" s="609"/>
      <c r="F38" s="610"/>
      <c r="G38" s="611"/>
      <c r="H38" s="612"/>
      <c r="I38" s="612"/>
      <c r="J38" s="612"/>
      <c r="K38" s="613"/>
      <c r="L38" s="614"/>
      <c r="M38" s="615"/>
      <c r="N38" s="615"/>
      <c r="O38" s="616"/>
      <c r="P38" s="143"/>
      <c r="Q38" s="144"/>
      <c r="R38" s="144"/>
      <c r="S38" s="144"/>
      <c r="T38" s="144"/>
      <c r="U38" s="144"/>
      <c r="V38" s="145"/>
      <c r="W38" s="143"/>
      <c r="X38" s="144"/>
      <c r="Y38" s="144"/>
      <c r="Z38" s="144"/>
      <c r="AA38" s="144"/>
      <c r="AB38" s="144"/>
      <c r="AC38" s="145"/>
      <c r="AD38" s="143"/>
      <c r="AE38" s="144"/>
      <c r="AF38" s="144"/>
      <c r="AG38" s="144"/>
      <c r="AH38" s="144"/>
      <c r="AI38" s="144"/>
      <c r="AJ38" s="145"/>
      <c r="AK38" s="143"/>
      <c r="AL38" s="144"/>
      <c r="AM38" s="144"/>
      <c r="AN38" s="144"/>
      <c r="AO38" s="144"/>
      <c r="AP38" s="144"/>
      <c r="AQ38" s="145"/>
      <c r="AR38" s="143"/>
      <c r="AS38" s="144"/>
      <c r="AT38" s="145"/>
      <c r="AU38" s="617">
        <f t="shared" si="3"/>
        <v>0</v>
      </c>
      <c r="AV38" s="618"/>
      <c r="AW38" s="619">
        <f t="shared" si="1"/>
        <v>0</v>
      </c>
      <c r="AX38" s="620"/>
      <c r="AY38" s="621"/>
      <c r="AZ38" s="622"/>
      <c r="BA38" s="622"/>
      <c r="BB38" s="622"/>
      <c r="BC38" s="622"/>
      <c r="BD38" s="623"/>
    </row>
    <row r="39" spans="2:56" ht="39.950000000000003" customHeight="1">
      <c r="B39" s="142">
        <f t="shared" si="2"/>
        <v>26</v>
      </c>
      <c r="C39" s="607"/>
      <c r="D39" s="608"/>
      <c r="E39" s="609"/>
      <c r="F39" s="610"/>
      <c r="G39" s="611"/>
      <c r="H39" s="612"/>
      <c r="I39" s="612"/>
      <c r="J39" s="612"/>
      <c r="K39" s="613"/>
      <c r="L39" s="614"/>
      <c r="M39" s="615"/>
      <c r="N39" s="615"/>
      <c r="O39" s="616"/>
      <c r="P39" s="143"/>
      <c r="Q39" s="144"/>
      <c r="R39" s="144"/>
      <c r="S39" s="144"/>
      <c r="T39" s="144"/>
      <c r="U39" s="144"/>
      <c r="V39" s="145"/>
      <c r="W39" s="143"/>
      <c r="X39" s="144"/>
      <c r="Y39" s="144"/>
      <c r="Z39" s="144"/>
      <c r="AA39" s="144"/>
      <c r="AB39" s="144"/>
      <c r="AC39" s="145"/>
      <c r="AD39" s="143"/>
      <c r="AE39" s="144"/>
      <c r="AF39" s="144"/>
      <c r="AG39" s="144"/>
      <c r="AH39" s="144"/>
      <c r="AI39" s="144"/>
      <c r="AJ39" s="145"/>
      <c r="AK39" s="143"/>
      <c r="AL39" s="144"/>
      <c r="AM39" s="144"/>
      <c r="AN39" s="144"/>
      <c r="AO39" s="144"/>
      <c r="AP39" s="144"/>
      <c r="AQ39" s="145"/>
      <c r="AR39" s="143"/>
      <c r="AS39" s="144"/>
      <c r="AT39" s="145"/>
      <c r="AU39" s="617">
        <f t="shared" si="3"/>
        <v>0</v>
      </c>
      <c r="AV39" s="618"/>
      <c r="AW39" s="619">
        <f t="shared" si="1"/>
        <v>0</v>
      </c>
      <c r="AX39" s="620"/>
      <c r="AY39" s="621"/>
      <c r="AZ39" s="622"/>
      <c r="BA39" s="622"/>
      <c r="BB39" s="622"/>
      <c r="BC39" s="622"/>
      <c r="BD39" s="623"/>
    </row>
    <row r="40" spans="2:56" ht="39.950000000000003" customHeight="1">
      <c r="B40" s="142">
        <f t="shared" si="2"/>
        <v>27</v>
      </c>
      <c r="C40" s="607"/>
      <c r="D40" s="608"/>
      <c r="E40" s="609"/>
      <c r="F40" s="610"/>
      <c r="G40" s="611"/>
      <c r="H40" s="612"/>
      <c r="I40" s="612"/>
      <c r="J40" s="612"/>
      <c r="K40" s="613"/>
      <c r="L40" s="614"/>
      <c r="M40" s="615"/>
      <c r="N40" s="615"/>
      <c r="O40" s="616"/>
      <c r="P40" s="143"/>
      <c r="Q40" s="144"/>
      <c r="R40" s="144"/>
      <c r="S40" s="144"/>
      <c r="T40" s="144"/>
      <c r="U40" s="144"/>
      <c r="V40" s="145"/>
      <c r="W40" s="143"/>
      <c r="X40" s="144"/>
      <c r="Y40" s="144"/>
      <c r="Z40" s="144"/>
      <c r="AA40" s="144"/>
      <c r="AB40" s="144"/>
      <c r="AC40" s="145"/>
      <c r="AD40" s="143"/>
      <c r="AE40" s="144"/>
      <c r="AF40" s="144"/>
      <c r="AG40" s="144"/>
      <c r="AH40" s="144"/>
      <c r="AI40" s="144"/>
      <c r="AJ40" s="145"/>
      <c r="AK40" s="143"/>
      <c r="AL40" s="144"/>
      <c r="AM40" s="144"/>
      <c r="AN40" s="144"/>
      <c r="AO40" s="144"/>
      <c r="AP40" s="144"/>
      <c r="AQ40" s="145"/>
      <c r="AR40" s="143"/>
      <c r="AS40" s="144"/>
      <c r="AT40" s="145"/>
      <c r="AU40" s="617">
        <f t="shared" si="3"/>
        <v>0</v>
      </c>
      <c r="AV40" s="618"/>
      <c r="AW40" s="619">
        <f t="shared" si="1"/>
        <v>0</v>
      </c>
      <c r="AX40" s="620"/>
      <c r="AY40" s="621"/>
      <c r="AZ40" s="622"/>
      <c r="BA40" s="622"/>
      <c r="BB40" s="622"/>
      <c r="BC40" s="622"/>
      <c r="BD40" s="623"/>
    </row>
    <row r="41" spans="2:56" ht="39.950000000000003" customHeight="1">
      <c r="B41" s="142">
        <f t="shared" si="2"/>
        <v>28</v>
      </c>
      <c r="C41" s="607"/>
      <c r="D41" s="608"/>
      <c r="E41" s="609"/>
      <c r="F41" s="610"/>
      <c r="G41" s="611"/>
      <c r="H41" s="612"/>
      <c r="I41" s="612"/>
      <c r="J41" s="612"/>
      <c r="K41" s="613"/>
      <c r="L41" s="614"/>
      <c r="M41" s="615"/>
      <c r="N41" s="615"/>
      <c r="O41" s="616"/>
      <c r="P41" s="176"/>
      <c r="Q41" s="177"/>
      <c r="R41" s="177"/>
      <c r="S41" s="177"/>
      <c r="T41" s="177"/>
      <c r="U41" s="177"/>
      <c r="V41" s="178"/>
      <c r="W41" s="176"/>
      <c r="X41" s="177"/>
      <c r="Y41" s="177"/>
      <c r="Z41" s="177"/>
      <c r="AA41" s="177"/>
      <c r="AB41" s="177"/>
      <c r="AC41" s="178"/>
      <c r="AD41" s="176"/>
      <c r="AE41" s="177"/>
      <c r="AF41" s="177"/>
      <c r="AG41" s="177"/>
      <c r="AH41" s="177"/>
      <c r="AI41" s="177"/>
      <c r="AJ41" s="178"/>
      <c r="AK41" s="176"/>
      <c r="AL41" s="177"/>
      <c r="AM41" s="177"/>
      <c r="AN41" s="177"/>
      <c r="AO41" s="177"/>
      <c r="AP41" s="177"/>
      <c r="AQ41" s="178"/>
      <c r="AR41" s="176"/>
      <c r="AS41" s="177"/>
      <c r="AT41" s="178"/>
      <c r="AU41" s="617">
        <f t="shared" si="3"/>
        <v>0</v>
      </c>
      <c r="AV41" s="618"/>
      <c r="AW41" s="619">
        <f t="shared" si="1"/>
        <v>0</v>
      </c>
      <c r="AX41" s="620"/>
      <c r="AY41" s="621"/>
      <c r="AZ41" s="622"/>
      <c r="BA41" s="622"/>
      <c r="BB41" s="622"/>
      <c r="BC41" s="622"/>
      <c r="BD41" s="623"/>
    </row>
    <row r="42" spans="2:56" ht="39.950000000000003" customHeight="1">
      <c r="B42" s="142">
        <f t="shared" si="2"/>
        <v>29</v>
      </c>
      <c r="C42" s="607"/>
      <c r="D42" s="608"/>
      <c r="E42" s="609"/>
      <c r="F42" s="610"/>
      <c r="G42" s="611"/>
      <c r="H42" s="612"/>
      <c r="I42" s="612"/>
      <c r="J42" s="612"/>
      <c r="K42" s="613"/>
      <c r="L42" s="614"/>
      <c r="M42" s="615"/>
      <c r="N42" s="615"/>
      <c r="O42" s="616"/>
      <c r="P42" s="143"/>
      <c r="Q42" s="144"/>
      <c r="R42" s="144"/>
      <c r="S42" s="144"/>
      <c r="T42" s="144"/>
      <c r="U42" s="144"/>
      <c r="V42" s="145"/>
      <c r="W42" s="143"/>
      <c r="X42" s="144"/>
      <c r="Y42" s="144"/>
      <c r="Z42" s="144"/>
      <c r="AA42" s="144"/>
      <c r="AB42" s="144"/>
      <c r="AC42" s="145"/>
      <c r="AD42" s="143"/>
      <c r="AE42" s="144"/>
      <c r="AF42" s="144"/>
      <c r="AG42" s="144"/>
      <c r="AH42" s="144"/>
      <c r="AI42" s="144"/>
      <c r="AJ42" s="145"/>
      <c r="AK42" s="143"/>
      <c r="AL42" s="144"/>
      <c r="AM42" s="144"/>
      <c r="AN42" s="144"/>
      <c r="AO42" s="144"/>
      <c r="AP42" s="144"/>
      <c r="AQ42" s="145"/>
      <c r="AR42" s="143"/>
      <c r="AS42" s="144"/>
      <c r="AT42" s="145"/>
      <c r="AU42" s="617">
        <f t="shared" si="3"/>
        <v>0</v>
      </c>
      <c r="AV42" s="618"/>
      <c r="AW42" s="619">
        <f t="shared" si="1"/>
        <v>0</v>
      </c>
      <c r="AX42" s="620"/>
      <c r="AY42" s="621"/>
      <c r="AZ42" s="622"/>
      <c r="BA42" s="622"/>
      <c r="BB42" s="622"/>
      <c r="BC42" s="622"/>
      <c r="BD42" s="623"/>
    </row>
    <row r="43" spans="2:56" ht="39.950000000000003" customHeight="1">
      <c r="B43" s="142">
        <f t="shared" si="2"/>
        <v>30</v>
      </c>
      <c r="C43" s="607"/>
      <c r="D43" s="608"/>
      <c r="E43" s="609"/>
      <c r="F43" s="610"/>
      <c r="G43" s="611"/>
      <c r="H43" s="612"/>
      <c r="I43" s="612"/>
      <c r="J43" s="612"/>
      <c r="K43" s="613"/>
      <c r="L43" s="614"/>
      <c r="M43" s="615"/>
      <c r="N43" s="615"/>
      <c r="O43" s="616"/>
      <c r="P43" s="143"/>
      <c r="Q43" s="144"/>
      <c r="R43" s="144"/>
      <c r="S43" s="144"/>
      <c r="T43" s="144"/>
      <c r="U43" s="144"/>
      <c r="V43" s="145"/>
      <c r="W43" s="143"/>
      <c r="X43" s="144"/>
      <c r="Y43" s="144"/>
      <c r="Z43" s="144"/>
      <c r="AA43" s="144"/>
      <c r="AB43" s="144"/>
      <c r="AC43" s="145"/>
      <c r="AD43" s="143"/>
      <c r="AE43" s="144"/>
      <c r="AF43" s="144"/>
      <c r="AG43" s="144"/>
      <c r="AH43" s="144"/>
      <c r="AI43" s="144"/>
      <c r="AJ43" s="145"/>
      <c r="AK43" s="143"/>
      <c r="AL43" s="144"/>
      <c r="AM43" s="144"/>
      <c r="AN43" s="144"/>
      <c r="AO43" s="144"/>
      <c r="AP43" s="144"/>
      <c r="AQ43" s="145"/>
      <c r="AR43" s="143"/>
      <c r="AS43" s="144"/>
      <c r="AT43" s="145"/>
      <c r="AU43" s="617">
        <f t="shared" si="3"/>
        <v>0</v>
      </c>
      <c r="AV43" s="618"/>
      <c r="AW43" s="619">
        <f t="shared" si="1"/>
        <v>0</v>
      </c>
      <c r="AX43" s="620"/>
      <c r="AY43" s="621"/>
      <c r="AZ43" s="622"/>
      <c r="BA43" s="622"/>
      <c r="BB43" s="622"/>
      <c r="BC43" s="622"/>
      <c r="BD43" s="623"/>
    </row>
    <row r="44" spans="2:56" ht="39.950000000000003" customHeight="1">
      <c r="B44" s="142">
        <f t="shared" si="2"/>
        <v>31</v>
      </c>
      <c r="C44" s="607"/>
      <c r="D44" s="608"/>
      <c r="E44" s="609"/>
      <c r="F44" s="610"/>
      <c r="G44" s="611"/>
      <c r="H44" s="612"/>
      <c r="I44" s="612"/>
      <c r="J44" s="612"/>
      <c r="K44" s="613"/>
      <c r="L44" s="614"/>
      <c r="M44" s="615"/>
      <c r="N44" s="615"/>
      <c r="O44" s="616"/>
      <c r="P44" s="143"/>
      <c r="Q44" s="144"/>
      <c r="R44" s="144"/>
      <c r="S44" s="144"/>
      <c r="T44" s="144"/>
      <c r="U44" s="144"/>
      <c r="V44" s="145"/>
      <c r="W44" s="143"/>
      <c r="X44" s="144"/>
      <c r="Y44" s="144"/>
      <c r="Z44" s="144"/>
      <c r="AA44" s="144"/>
      <c r="AB44" s="144"/>
      <c r="AC44" s="145"/>
      <c r="AD44" s="143"/>
      <c r="AE44" s="144"/>
      <c r="AF44" s="144"/>
      <c r="AG44" s="144"/>
      <c r="AH44" s="144"/>
      <c r="AI44" s="144"/>
      <c r="AJ44" s="145"/>
      <c r="AK44" s="143"/>
      <c r="AL44" s="144"/>
      <c r="AM44" s="144"/>
      <c r="AN44" s="144"/>
      <c r="AO44" s="144"/>
      <c r="AP44" s="144"/>
      <c r="AQ44" s="145"/>
      <c r="AR44" s="143"/>
      <c r="AS44" s="144"/>
      <c r="AT44" s="145"/>
      <c r="AU44" s="617">
        <f t="shared" si="3"/>
        <v>0</v>
      </c>
      <c r="AV44" s="618"/>
      <c r="AW44" s="619">
        <f t="shared" si="1"/>
        <v>0</v>
      </c>
      <c r="AX44" s="620"/>
      <c r="AY44" s="621"/>
      <c r="AZ44" s="622"/>
      <c r="BA44" s="622"/>
      <c r="BB44" s="622"/>
      <c r="BC44" s="622"/>
      <c r="BD44" s="623"/>
    </row>
    <row r="45" spans="2:56" ht="39.950000000000003" customHeight="1">
      <c r="B45" s="142">
        <f t="shared" si="2"/>
        <v>32</v>
      </c>
      <c r="C45" s="607"/>
      <c r="D45" s="608"/>
      <c r="E45" s="609"/>
      <c r="F45" s="610"/>
      <c r="G45" s="611"/>
      <c r="H45" s="612"/>
      <c r="I45" s="612"/>
      <c r="J45" s="612"/>
      <c r="K45" s="613"/>
      <c r="L45" s="614"/>
      <c r="M45" s="615"/>
      <c r="N45" s="615"/>
      <c r="O45" s="616"/>
      <c r="P45" s="143"/>
      <c r="Q45" s="144"/>
      <c r="R45" s="144"/>
      <c r="S45" s="144"/>
      <c r="T45" s="144"/>
      <c r="U45" s="144"/>
      <c r="V45" s="145"/>
      <c r="W45" s="143"/>
      <c r="X45" s="144"/>
      <c r="Y45" s="144"/>
      <c r="Z45" s="144"/>
      <c r="AA45" s="144"/>
      <c r="AB45" s="144"/>
      <c r="AC45" s="145"/>
      <c r="AD45" s="143"/>
      <c r="AE45" s="144"/>
      <c r="AF45" s="144"/>
      <c r="AG45" s="144"/>
      <c r="AH45" s="144"/>
      <c r="AI45" s="144"/>
      <c r="AJ45" s="145"/>
      <c r="AK45" s="143"/>
      <c r="AL45" s="144"/>
      <c r="AM45" s="144"/>
      <c r="AN45" s="144"/>
      <c r="AO45" s="144"/>
      <c r="AP45" s="144"/>
      <c r="AQ45" s="145"/>
      <c r="AR45" s="143"/>
      <c r="AS45" s="144"/>
      <c r="AT45" s="145"/>
      <c r="AU45" s="617">
        <f t="shared" si="3"/>
        <v>0</v>
      </c>
      <c r="AV45" s="618"/>
      <c r="AW45" s="619">
        <f t="shared" si="1"/>
        <v>0</v>
      </c>
      <c r="AX45" s="620"/>
      <c r="AY45" s="621"/>
      <c r="AZ45" s="622"/>
      <c r="BA45" s="622"/>
      <c r="BB45" s="622"/>
      <c r="BC45" s="622"/>
      <c r="BD45" s="623"/>
    </row>
    <row r="46" spans="2:56" ht="39.950000000000003" customHeight="1">
      <c r="B46" s="142">
        <f t="shared" si="2"/>
        <v>33</v>
      </c>
      <c r="C46" s="607"/>
      <c r="D46" s="608"/>
      <c r="E46" s="609"/>
      <c r="F46" s="610"/>
      <c r="G46" s="611"/>
      <c r="H46" s="612"/>
      <c r="I46" s="612"/>
      <c r="J46" s="612"/>
      <c r="K46" s="613"/>
      <c r="L46" s="614"/>
      <c r="M46" s="615"/>
      <c r="N46" s="615"/>
      <c r="O46" s="616"/>
      <c r="P46" s="143"/>
      <c r="Q46" s="144"/>
      <c r="R46" s="144"/>
      <c r="S46" s="144"/>
      <c r="T46" s="144"/>
      <c r="U46" s="144"/>
      <c r="V46" s="145"/>
      <c r="W46" s="143"/>
      <c r="X46" s="144"/>
      <c r="Y46" s="144"/>
      <c r="Z46" s="144"/>
      <c r="AA46" s="144"/>
      <c r="AB46" s="144"/>
      <c r="AC46" s="145"/>
      <c r="AD46" s="143"/>
      <c r="AE46" s="144"/>
      <c r="AF46" s="144"/>
      <c r="AG46" s="144"/>
      <c r="AH46" s="144"/>
      <c r="AI46" s="144"/>
      <c r="AJ46" s="145"/>
      <c r="AK46" s="143"/>
      <c r="AL46" s="144"/>
      <c r="AM46" s="144"/>
      <c r="AN46" s="144"/>
      <c r="AO46" s="144"/>
      <c r="AP46" s="144"/>
      <c r="AQ46" s="145"/>
      <c r="AR46" s="143"/>
      <c r="AS46" s="144"/>
      <c r="AT46" s="145"/>
      <c r="AU46" s="617">
        <f t="shared" si="3"/>
        <v>0</v>
      </c>
      <c r="AV46" s="618"/>
      <c r="AW46" s="619">
        <f t="shared" si="1"/>
        <v>0</v>
      </c>
      <c r="AX46" s="620"/>
      <c r="AY46" s="621"/>
      <c r="AZ46" s="622"/>
      <c r="BA46" s="622"/>
      <c r="BB46" s="622"/>
      <c r="BC46" s="622"/>
      <c r="BD46" s="623"/>
    </row>
    <row r="47" spans="2:56" ht="39.950000000000003" customHeight="1">
      <c r="B47" s="142">
        <f t="shared" si="2"/>
        <v>34</v>
      </c>
      <c r="C47" s="607"/>
      <c r="D47" s="608"/>
      <c r="E47" s="609"/>
      <c r="F47" s="610"/>
      <c r="G47" s="611"/>
      <c r="H47" s="612"/>
      <c r="I47" s="612"/>
      <c r="J47" s="612"/>
      <c r="K47" s="613"/>
      <c r="L47" s="614"/>
      <c r="M47" s="615"/>
      <c r="N47" s="615"/>
      <c r="O47" s="616"/>
      <c r="P47" s="143"/>
      <c r="Q47" s="144"/>
      <c r="R47" s="144"/>
      <c r="S47" s="144"/>
      <c r="T47" s="144"/>
      <c r="U47" s="144"/>
      <c r="V47" s="145"/>
      <c r="W47" s="143"/>
      <c r="X47" s="144"/>
      <c r="Y47" s="144"/>
      <c r="Z47" s="144"/>
      <c r="AA47" s="144"/>
      <c r="AB47" s="144"/>
      <c r="AC47" s="145"/>
      <c r="AD47" s="143"/>
      <c r="AE47" s="144"/>
      <c r="AF47" s="144"/>
      <c r="AG47" s="144"/>
      <c r="AH47" s="144"/>
      <c r="AI47" s="144"/>
      <c r="AJ47" s="145"/>
      <c r="AK47" s="143"/>
      <c r="AL47" s="144"/>
      <c r="AM47" s="144"/>
      <c r="AN47" s="144"/>
      <c r="AO47" s="144"/>
      <c r="AP47" s="144"/>
      <c r="AQ47" s="145"/>
      <c r="AR47" s="143"/>
      <c r="AS47" s="144"/>
      <c r="AT47" s="145"/>
      <c r="AU47" s="617">
        <f t="shared" si="3"/>
        <v>0</v>
      </c>
      <c r="AV47" s="618"/>
      <c r="AW47" s="619">
        <f t="shared" si="1"/>
        <v>0</v>
      </c>
      <c r="AX47" s="620"/>
      <c r="AY47" s="621"/>
      <c r="AZ47" s="622"/>
      <c r="BA47" s="622"/>
      <c r="BB47" s="622"/>
      <c r="BC47" s="622"/>
      <c r="BD47" s="623"/>
    </row>
    <row r="48" spans="2:56" ht="39.950000000000003" customHeight="1">
      <c r="B48" s="142">
        <f t="shared" si="2"/>
        <v>35</v>
      </c>
      <c r="C48" s="607"/>
      <c r="D48" s="608"/>
      <c r="E48" s="609"/>
      <c r="F48" s="610"/>
      <c r="G48" s="611"/>
      <c r="H48" s="612"/>
      <c r="I48" s="612"/>
      <c r="J48" s="612"/>
      <c r="K48" s="613"/>
      <c r="L48" s="614"/>
      <c r="M48" s="615"/>
      <c r="N48" s="615"/>
      <c r="O48" s="616"/>
      <c r="P48" s="143"/>
      <c r="Q48" s="144"/>
      <c r="R48" s="144"/>
      <c r="S48" s="144"/>
      <c r="T48" s="144"/>
      <c r="U48" s="144"/>
      <c r="V48" s="145"/>
      <c r="W48" s="143"/>
      <c r="X48" s="144"/>
      <c r="Y48" s="144"/>
      <c r="Z48" s="144"/>
      <c r="AA48" s="144"/>
      <c r="AB48" s="144"/>
      <c r="AC48" s="145"/>
      <c r="AD48" s="143"/>
      <c r="AE48" s="144"/>
      <c r="AF48" s="144"/>
      <c r="AG48" s="144"/>
      <c r="AH48" s="144"/>
      <c r="AI48" s="144"/>
      <c r="AJ48" s="145"/>
      <c r="AK48" s="143"/>
      <c r="AL48" s="144"/>
      <c r="AM48" s="144"/>
      <c r="AN48" s="144"/>
      <c r="AO48" s="144"/>
      <c r="AP48" s="144"/>
      <c r="AQ48" s="145"/>
      <c r="AR48" s="143"/>
      <c r="AS48" s="144"/>
      <c r="AT48" s="145"/>
      <c r="AU48" s="617">
        <f t="shared" si="3"/>
        <v>0</v>
      </c>
      <c r="AV48" s="618"/>
      <c r="AW48" s="619">
        <f t="shared" si="1"/>
        <v>0</v>
      </c>
      <c r="AX48" s="620"/>
      <c r="AY48" s="621"/>
      <c r="AZ48" s="622"/>
      <c r="BA48" s="622"/>
      <c r="BB48" s="622"/>
      <c r="BC48" s="622"/>
      <c r="BD48" s="623"/>
    </row>
    <row r="49" spans="2:56" ht="39.950000000000003" customHeight="1">
      <c r="B49" s="142">
        <f t="shared" si="2"/>
        <v>36</v>
      </c>
      <c r="C49" s="607"/>
      <c r="D49" s="608"/>
      <c r="E49" s="609"/>
      <c r="F49" s="610"/>
      <c r="G49" s="611"/>
      <c r="H49" s="612"/>
      <c r="I49" s="612"/>
      <c r="J49" s="612"/>
      <c r="K49" s="613"/>
      <c r="L49" s="614"/>
      <c r="M49" s="615"/>
      <c r="N49" s="615"/>
      <c r="O49" s="616"/>
      <c r="P49" s="143"/>
      <c r="Q49" s="144"/>
      <c r="R49" s="144"/>
      <c r="S49" s="144"/>
      <c r="T49" s="144"/>
      <c r="U49" s="144"/>
      <c r="V49" s="145"/>
      <c r="W49" s="143"/>
      <c r="X49" s="144"/>
      <c r="Y49" s="144"/>
      <c r="Z49" s="144"/>
      <c r="AA49" s="144"/>
      <c r="AB49" s="144"/>
      <c r="AC49" s="145"/>
      <c r="AD49" s="143"/>
      <c r="AE49" s="144"/>
      <c r="AF49" s="144"/>
      <c r="AG49" s="144"/>
      <c r="AH49" s="144"/>
      <c r="AI49" s="144"/>
      <c r="AJ49" s="145"/>
      <c r="AK49" s="143"/>
      <c r="AL49" s="144"/>
      <c r="AM49" s="144"/>
      <c r="AN49" s="144"/>
      <c r="AO49" s="144"/>
      <c r="AP49" s="144"/>
      <c r="AQ49" s="145"/>
      <c r="AR49" s="143"/>
      <c r="AS49" s="144"/>
      <c r="AT49" s="145"/>
      <c r="AU49" s="617">
        <f t="shared" si="3"/>
        <v>0</v>
      </c>
      <c r="AV49" s="618"/>
      <c r="AW49" s="619">
        <f t="shared" si="1"/>
        <v>0</v>
      </c>
      <c r="AX49" s="620"/>
      <c r="AY49" s="621"/>
      <c r="AZ49" s="622"/>
      <c r="BA49" s="622"/>
      <c r="BB49" s="622"/>
      <c r="BC49" s="622"/>
      <c r="BD49" s="623"/>
    </row>
    <row r="50" spans="2:56" ht="39.950000000000003" customHeight="1">
      <c r="B50" s="142">
        <f t="shared" si="2"/>
        <v>37</v>
      </c>
      <c r="C50" s="607"/>
      <c r="D50" s="608"/>
      <c r="E50" s="609"/>
      <c r="F50" s="610"/>
      <c r="G50" s="611"/>
      <c r="H50" s="612"/>
      <c r="I50" s="612"/>
      <c r="J50" s="612"/>
      <c r="K50" s="613"/>
      <c r="L50" s="614"/>
      <c r="M50" s="615"/>
      <c r="N50" s="615"/>
      <c r="O50" s="616"/>
      <c r="P50" s="143"/>
      <c r="Q50" s="144"/>
      <c r="R50" s="144"/>
      <c r="S50" s="144"/>
      <c r="T50" s="144"/>
      <c r="U50" s="144"/>
      <c r="V50" s="145"/>
      <c r="W50" s="143"/>
      <c r="X50" s="144"/>
      <c r="Y50" s="144"/>
      <c r="Z50" s="144"/>
      <c r="AA50" s="144"/>
      <c r="AB50" s="144"/>
      <c r="AC50" s="145"/>
      <c r="AD50" s="143"/>
      <c r="AE50" s="144"/>
      <c r="AF50" s="144"/>
      <c r="AG50" s="144"/>
      <c r="AH50" s="144"/>
      <c r="AI50" s="144"/>
      <c r="AJ50" s="145"/>
      <c r="AK50" s="143"/>
      <c r="AL50" s="144"/>
      <c r="AM50" s="144"/>
      <c r="AN50" s="144"/>
      <c r="AO50" s="144"/>
      <c r="AP50" s="144"/>
      <c r="AQ50" s="145"/>
      <c r="AR50" s="143"/>
      <c r="AS50" s="144"/>
      <c r="AT50" s="145"/>
      <c r="AU50" s="617">
        <f t="shared" si="3"/>
        <v>0</v>
      </c>
      <c r="AV50" s="618"/>
      <c r="AW50" s="619">
        <f t="shared" si="1"/>
        <v>0</v>
      </c>
      <c r="AX50" s="620"/>
      <c r="AY50" s="621"/>
      <c r="AZ50" s="622"/>
      <c r="BA50" s="622"/>
      <c r="BB50" s="622"/>
      <c r="BC50" s="622"/>
      <c r="BD50" s="623"/>
    </row>
    <row r="51" spans="2:56" ht="39.950000000000003" customHeight="1">
      <c r="B51" s="142">
        <f t="shared" si="2"/>
        <v>38</v>
      </c>
      <c r="C51" s="607"/>
      <c r="D51" s="608"/>
      <c r="E51" s="609"/>
      <c r="F51" s="610"/>
      <c r="G51" s="611"/>
      <c r="H51" s="612"/>
      <c r="I51" s="612"/>
      <c r="J51" s="612"/>
      <c r="K51" s="613"/>
      <c r="L51" s="614"/>
      <c r="M51" s="615"/>
      <c r="N51" s="615"/>
      <c r="O51" s="616"/>
      <c r="P51" s="143"/>
      <c r="Q51" s="144"/>
      <c r="R51" s="144"/>
      <c r="S51" s="144"/>
      <c r="T51" s="144"/>
      <c r="U51" s="144"/>
      <c r="V51" s="145"/>
      <c r="W51" s="143"/>
      <c r="X51" s="144"/>
      <c r="Y51" s="144"/>
      <c r="Z51" s="144"/>
      <c r="AA51" s="144"/>
      <c r="AB51" s="144"/>
      <c r="AC51" s="145"/>
      <c r="AD51" s="143"/>
      <c r="AE51" s="144"/>
      <c r="AF51" s="144"/>
      <c r="AG51" s="144"/>
      <c r="AH51" s="144"/>
      <c r="AI51" s="144"/>
      <c r="AJ51" s="145"/>
      <c r="AK51" s="143"/>
      <c r="AL51" s="144"/>
      <c r="AM51" s="144"/>
      <c r="AN51" s="144"/>
      <c r="AO51" s="144"/>
      <c r="AP51" s="144"/>
      <c r="AQ51" s="145"/>
      <c r="AR51" s="143"/>
      <c r="AS51" s="144"/>
      <c r="AT51" s="145"/>
      <c r="AU51" s="617">
        <f t="shared" si="3"/>
        <v>0</v>
      </c>
      <c r="AV51" s="618"/>
      <c r="AW51" s="619">
        <f t="shared" si="1"/>
        <v>0</v>
      </c>
      <c r="AX51" s="620"/>
      <c r="AY51" s="621"/>
      <c r="AZ51" s="622"/>
      <c r="BA51" s="622"/>
      <c r="BB51" s="622"/>
      <c r="BC51" s="622"/>
      <c r="BD51" s="623"/>
    </row>
    <row r="52" spans="2:56" ht="39.950000000000003" customHeight="1">
      <c r="B52" s="142">
        <f t="shared" si="2"/>
        <v>39</v>
      </c>
      <c r="C52" s="607"/>
      <c r="D52" s="608"/>
      <c r="E52" s="609"/>
      <c r="F52" s="610"/>
      <c r="G52" s="611"/>
      <c r="H52" s="612"/>
      <c r="I52" s="612"/>
      <c r="J52" s="612"/>
      <c r="K52" s="613"/>
      <c r="L52" s="614"/>
      <c r="M52" s="615"/>
      <c r="N52" s="615"/>
      <c r="O52" s="616"/>
      <c r="P52" s="143"/>
      <c r="Q52" s="144"/>
      <c r="R52" s="144"/>
      <c r="S52" s="144"/>
      <c r="T52" s="144"/>
      <c r="U52" s="144"/>
      <c r="V52" s="145"/>
      <c r="W52" s="143"/>
      <c r="X52" s="144"/>
      <c r="Y52" s="144"/>
      <c r="Z52" s="144"/>
      <c r="AA52" s="144"/>
      <c r="AB52" s="144"/>
      <c r="AC52" s="145"/>
      <c r="AD52" s="143"/>
      <c r="AE52" s="144"/>
      <c r="AF52" s="144"/>
      <c r="AG52" s="144"/>
      <c r="AH52" s="144"/>
      <c r="AI52" s="144"/>
      <c r="AJ52" s="145"/>
      <c r="AK52" s="143"/>
      <c r="AL52" s="144"/>
      <c r="AM52" s="144"/>
      <c r="AN52" s="144"/>
      <c r="AO52" s="144"/>
      <c r="AP52" s="144"/>
      <c r="AQ52" s="145"/>
      <c r="AR52" s="143"/>
      <c r="AS52" s="144"/>
      <c r="AT52" s="145"/>
      <c r="AU52" s="617">
        <f t="shared" si="3"/>
        <v>0</v>
      </c>
      <c r="AV52" s="618"/>
      <c r="AW52" s="619">
        <f t="shared" si="1"/>
        <v>0</v>
      </c>
      <c r="AX52" s="620"/>
      <c r="AY52" s="621"/>
      <c r="AZ52" s="622"/>
      <c r="BA52" s="622"/>
      <c r="BB52" s="622"/>
      <c r="BC52" s="622"/>
      <c r="BD52" s="623"/>
    </row>
    <row r="53" spans="2:56" ht="39.950000000000003" customHeight="1">
      <c r="B53" s="142">
        <f t="shared" si="2"/>
        <v>40</v>
      </c>
      <c r="C53" s="607"/>
      <c r="D53" s="608"/>
      <c r="E53" s="609"/>
      <c r="F53" s="610"/>
      <c r="G53" s="611"/>
      <c r="H53" s="612"/>
      <c r="I53" s="612"/>
      <c r="J53" s="612"/>
      <c r="K53" s="613"/>
      <c r="L53" s="614"/>
      <c r="M53" s="615"/>
      <c r="N53" s="615"/>
      <c r="O53" s="616"/>
      <c r="P53" s="143"/>
      <c r="Q53" s="144"/>
      <c r="R53" s="144"/>
      <c r="S53" s="144"/>
      <c r="T53" s="144"/>
      <c r="U53" s="144"/>
      <c r="V53" s="145"/>
      <c r="W53" s="143"/>
      <c r="X53" s="144"/>
      <c r="Y53" s="144"/>
      <c r="Z53" s="144"/>
      <c r="AA53" s="144"/>
      <c r="AB53" s="144"/>
      <c r="AC53" s="145"/>
      <c r="AD53" s="143"/>
      <c r="AE53" s="144"/>
      <c r="AF53" s="144"/>
      <c r="AG53" s="144"/>
      <c r="AH53" s="144"/>
      <c r="AI53" s="144"/>
      <c r="AJ53" s="145"/>
      <c r="AK53" s="143"/>
      <c r="AL53" s="144"/>
      <c r="AM53" s="144"/>
      <c r="AN53" s="144"/>
      <c r="AO53" s="144"/>
      <c r="AP53" s="144"/>
      <c r="AQ53" s="145"/>
      <c r="AR53" s="143"/>
      <c r="AS53" s="144"/>
      <c r="AT53" s="145"/>
      <c r="AU53" s="617">
        <f t="shared" si="3"/>
        <v>0</v>
      </c>
      <c r="AV53" s="618"/>
      <c r="AW53" s="619">
        <f t="shared" si="1"/>
        <v>0</v>
      </c>
      <c r="AX53" s="620"/>
      <c r="AY53" s="621"/>
      <c r="AZ53" s="622"/>
      <c r="BA53" s="622"/>
      <c r="BB53" s="622"/>
      <c r="BC53" s="622"/>
      <c r="BD53" s="623"/>
    </row>
    <row r="54" spans="2:56" ht="39.950000000000003" customHeight="1">
      <c r="B54" s="142">
        <f t="shared" si="2"/>
        <v>41</v>
      </c>
      <c r="C54" s="607"/>
      <c r="D54" s="608"/>
      <c r="E54" s="609"/>
      <c r="F54" s="610"/>
      <c r="G54" s="611"/>
      <c r="H54" s="612"/>
      <c r="I54" s="612"/>
      <c r="J54" s="612"/>
      <c r="K54" s="613"/>
      <c r="L54" s="614"/>
      <c r="M54" s="615"/>
      <c r="N54" s="615"/>
      <c r="O54" s="616"/>
      <c r="P54" s="143"/>
      <c r="Q54" s="144"/>
      <c r="R54" s="144"/>
      <c r="S54" s="144"/>
      <c r="T54" s="144"/>
      <c r="U54" s="144"/>
      <c r="V54" s="145"/>
      <c r="W54" s="143"/>
      <c r="X54" s="144"/>
      <c r="Y54" s="144"/>
      <c r="Z54" s="144"/>
      <c r="AA54" s="144"/>
      <c r="AB54" s="144"/>
      <c r="AC54" s="145"/>
      <c r="AD54" s="143"/>
      <c r="AE54" s="144"/>
      <c r="AF54" s="144"/>
      <c r="AG54" s="144"/>
      <c r="AH54" s="144"/>
      <c r="AI54" s="144"/>
      <c r="AJ54" s="145"/>
      <c r="AK54" s="143"/>
      <c r="AL54" s="144"/>
      <c r="AM54" s="144"/>
      <c r="AN54" s="144"/>
      <c r="AO54" s="144"/>
      <c r="AP54" s="144"/>
      <c r="AQ54" s="145"/>
      <c r="AR54" s="143"/>
      <c r="AS54" s="144"/>
      <c r="AT54" s="145"/>
      <c r="AU54" s="617">
        <f t="shared" si="3"/>
        <v>0</v>
      </c>
      <c r="AV54" s="618"/>
      <c r="AW54" s="619">
        <f t="shared" si="1"/>
        <v>0</v>
      </c>
      <c r="AX54" s="620"/>
      <c r="AY54" s="621"/>
      <c r="AZ54" s="622"/>
      <c r="BA54" s="622"/>
      <c r="BB54" s="622"/>
      <c r="BC54" s="622"/>
      <c r="BD54" s="623"/>
    </row>
    <row r="55" spans="2:56" ht="39.950000000000003" customHeight="1">
      <c r="B55" s="142">
        <f t="shared" si="2"/>
        <v>42</v>
      </c>
      <c r="C55" s="607"/>
      <c r="D55" s="608"/>
      <c r="E55" s="609"/>
      <c r="F55" s="610"/>
      <c r="G55" s="611"/>
      <c r="H55" s="612"/>
      <c r="I55" s="612"/>
      <c r="J55" s="612"/>
      <c r="K55" s="613"/>
      <c r="L55" s="614"/>
      <c r="M55" s="615"/>
      <c r="N55" s="615"/>
      <c r="O55" s="616"/>
      <c r="P55" s="143"/>
      <c r="Q55" s="144"/>
      <c r="R55" s="144"/>
      <c r="S55" s="144"/>
      <c r="T55" s="144"/>
      <c r="U55" s="144"/>
      <c r="V55" s="145"/>
      <c r="W55" s="143"/>
      <c r="X55" s="144"/>
      <c r="Y55" s="144"/>
      <c r="Z55" s="144"/>
      <c r="AA55" s="144"/>
      <c r="AB55" s="144"/>
      <c r="AC55" s="145"/>
      <c r="AD55" s="143"/>
      <c r="AE55" s="144"/>
      <c r="AF55" s="144"/>
      <c r="AG55" s="144"/>
      <c r="AH55" s="144"/>
      <c r="AI55" s="144"/>
      <c r="AJ55" s="145"/>
      <c r="AK55" s="143"/>
      <c r="AL55" s="144"/>
      <c r="AM55" s="144"/>
      <c r="AN55" s="144"/>
      <c r="AO55" s="144"/>
      <c r="AP55" s="144"/>
      <c r="AQ55" s="145"/>
      <c r="AR55" s="143"/>
      <c r="AS55" s="144"/>
      <c r="AT55" s="145"/>
      <c r="AU55" s="617">
        <f t="shared" si="3"/>
        <v>0</v>
      </c>
      <c r="AV55" s="618"/>
      <c r="AW55" s="619">
        <f t="shared" si="1"/>
        <v>0</v>
      </c>
      <c r="AX55" s="620"/>
      <c r="AY55" s="621"/>
      <c r="AZ55" s="622"/>
      <c r="BA55" s="622"/>
      <c r="BB55" s="622"/>
      <c r="BC55" s="622"/>
      <c r="BD55" s="623"/>
    </row>
    <row r="56" spans="2:56" ht="39.950000000000003" customHeight="1">
      <c r="B56" s="142">
        <f t="shared" si="2"/>
        <v>43</v>
      </c>
      <c r="C56" s="607"/>
      <c r="D56" s="608"/>
      <c r="E56" s="609"/>
      <c r="F56" s="610"/>
      <c r="G56" s="611"/>
      <c r="H56" s="612"/>
      <c r="I56" s="612"/>
      <c r="J56" s="612"/>
      <c r="K56" s="613"/>
      <c r="L56" s="614"/>
      <c r="M56" s="615"/>
      <c r="N56" s="615"/>
      <c r="O56" s="616"/>
      <c r="P56" s="143"/>
      <c r="Q56" s="144"/>
      <c r="R56" s="144"/>
      <c r="S56" s="144"/>
      <c r="T56" s="144"/>
      <c r="U56" s="144"/>
      <c r="V56" s="145"/>
      <c r="W56" s="143"/>
      <c r="X56" s="144"/>
      <c r="Y56" s="144"/>
      <c r="Z56" s="144"/>
      <c r="AA56" s="144"/>
      <c r="AB56" s="144"/>
      <c r="AC56" s="145"/>
      <c r="AD56" s="143"/>
      <c r="AE56" s="144"/>
      <c r="AF56" s="144"/>
      <c r="AG56" s="144"/>
      <c r="AH56" s="144"/>
      <c r="AI56" s="144"/>
      <c r="AJ56" s="145"/>
      <c r="AK56" s="143"/>
      <c r="AL56" s="144"/>
      <c r="AM56" s="144"/>
      <c r="AN56" s="144"/>
      <c r="AO56" s="144"/>
      <c r="AP56" s="144"/>
      <c r="AQ56" s="145"/>
      <c r="AR56" s="143"/>
      <c r="AS56" s="144"/>
      <c r="AT56" s="145"/>
      <c r="AU56" s="617">
        <f t="shared" si="3"/>
        <v>0</v>
      </c>
      <c r="AV56" s="618"/>
      <c r="AW56" s="619">
        <f t="shared" si="1"/>
        <v>0</v>
      </c>
      <c r="AX56" s="620"/>
      <c r="AY56" s="621"/>
      <c r="AZ56" s="622"/>
      <c r="BA56" s="622"/>
      <c r="BB56" s="622"/>
      <c r="BC56" s="622"/>
      <c r="BD56" s="623"/>
    </row>
    <row r="57" spans="2:56" ht="39.950000000000003" customHeight="1">
      <c r="B57" s="142">
        <f t="shared" si="2"/>
        <v>44</v>
      </c>
      <c r="C57" s="607"/>
      <c r="D57" s="608"/>
      <c r="E57" s="609"/>
      <c r="F57" s="610"/>
      <c r="G57" s="611"/>
      <c r="H57" s="612"/>
      <c r="I57" s="612"/>
      <c r="J57" s="612"/>
      <c r="K57" s="613"/>
      <c r="L57" s="614"/>
      <c r="M57" s="615"/>
      <c r="N57" s="615"/>
      <c r="O57" s="616"/>
      <c r="P57" s="143"/>
      <c r="Q57" s="144"/>
      <c r="R57" s="144"/>
      <c r="S57" s="144"/>
      <c r="T57" s="144"/>
      <c r="U57" s="144"/>
      <c r="V57" s="145"/>
      <c r="W57" s="143"/>
      <c r="X57" s="144"/>
      <c r="Y57" s="144"/>
      <c r="Z57" s="144"/>
      <c r="AA57" s="144"/>
      <c r="AB57" s="144"/>
      <c r="AC57" s="145"/>
      <c r="AD57" s="143"/>
      <c r="AE57" s="144"/>
      <c r="AF57" s="144"/>
      <c r="AG57" s="144"/>
      <c r="AH57" s="144"/>
      <c r="AI57" s="144"/>
      <c r="AJ57" s="145"/>
      <c r="AK57" s="143"/>
      <c r="AL57" s="144"/>
      <c r="AM57" s="144"/>
      <c r="AN57" s="144"/>
      <c r="AO57" s="144"/>
      <c r="AP57" s="144"/>
      <c r="AQ57" s="145"/>
      <c r="AR57" s="143"/>
      <c r="AS57" s="144"/>
      <c r="AT57" s="145"/>
      <c r="AU57" s="617">
        <f t="shared" si="3"/>
        <v>0</v>
      </c>
      <c r="AV57" s="618"/>
      <c r="AW57" s="619">
        <f t="shared" si="1"/>
        <v>0</v>
      </c>
      <c r="AX57" s="620"/>
      <c r="AY57" s="621"/>
      <c r="AZ57" s="622"/>
      <c r="BA57" s="622"/>
      <c r="BB57" s="622"/>
      <c r="BC57" s="622"/>
      <c r="BD57" s="623"/>
    </row>
    <row r="58" spans="2:56" ht="39.950000000000003" customHeight="1">
      <c r="B58" s="142">
        <f t="shared" si="2"/>
        <v>45</v>
      </c>
      <c r="C58" s="607"/>
      <c r="D58" s="608"/>
      <c r="E58" s="609"/>
      <c r="F58" s="610"/>
      <c r="G58" s="611"/>
      <c r="H58" s="612"/>
      <c r="I58" s="612"/>
      <c r="J58" s="612"/>
      <c r="K58" s="613"/>
      <c r="L58" s="614"/>
      <c r="M58" s="615"/>
      <c r="N58" s="615"/>
      <c r="O58" s="616"/>
      <c r="P58" s="143"/>
      <c r="Q58" s="144"/>
      <c r="R58" s="144"/>
      <c r="S58" s="144"/>
      <c r="T58" s="144"/>
      <c r="U58" s="144"/>
      <c r="V58" s="145"/>
      <c r="W58" s="143"/>
      <c r="X58" s="144"/>
      <c r="Y58" s="144"/>
      <c r="Z58" s="144"/>
      <c r="AA58" s="144"/>
      <c r="AB58" s="144"/>
      <c r="AC58" s="145"/>
      <c r="AD58" s="143"/>
      <c r="AE58" s="144"/>
      <c r="AF58" s="144"/>
      <c r="AG58" s="144"/>
      <c r="AH58" s="144"/>
      <c r="AI58" s="144"/>
      <c r="AJ58" s="145"/>
      <c r="AK58" s="143"/>
      <c r="AL58" s="144"/>
      <c r="AM58" s="144"/>
      <c r="AN58" s="144"/>
      <c r="AO58" s="144"/>
      <c r="AP58" s="144"/>
      <c r="AQ58" s="145"/>
      <c r="AR58" s="143"/>
      <c r="AS58" s="144"/>
      <c r="AT58" s="145"/>
      <c r="AU58" s="617">
        <f t="shared" si="3"/>
        <v>0</v>
      </c>
      <c r="AV58" s="618"/>
      <c r="AW58" s="619">
        <f t="shared" si="1"/>
        <v>0</v>
      </c>
      <c r="AX58" s="620"/>
      <c r="AY58" s="621"/>
      <c r="AZ58" s="622"/>
      <c r="BA58" s="622"/>
      <c r="BB58" s="622"/>
      <c r="BC58" s="622"/>
      <c r="BD58" s="623"/>
    </row>
    <row r="59" spans="2:56" ht="39.950000000000003" customHeight="1">
      <c r="B59" s="142">
        <f t="shared" si="2"/>
        <v>46</v>
      </c>
      <c r="C59" s="607"/>
      <c r="D59" s="608"/>
      <c r="E59" s="609"/>
      <c r="F59" s="610"/>
      <c r="G59" s="611"/>
      <c r="H59" s="612"/>
      <c r="I59" s="612"/>
      <c r="J59" s="612"/>
      <c r="K59" s="613"/>
      <c r="L59" s="614"/>
      <c r="M59" s="615"/>
      <c r="N59" s="615"/>
      <c r="O59" s="616"/>
      <c r="P59" s="143"/>
      <c r="Q59" s="144"/>
      <c r="R59" s="144"/>
      <c r="S59" s="144"/>
      <c r="T59" s="144"/>
      <c r="U59" s="144"/>
      <c r="V59" s="145"/>
      <c r="W59" s="143"/>
      <c r="X59" s="144"/>
      <c r="Y59" s="144"/>
      <c r="Z59" s="144"/>
      <c r="AA59" s="144"/>
      <c r="AB59" s="144"/>
      <c r="AC59" s="145"/>
      <c r="AD59" s="143"/>
      <c r="AE59" s="144"/>
      <c r="AF59" s="144"/>
      <c r="AG59" s="144"/>
      <c r="AH59" s="144"/>
      <c r="AI59" s="144"/>
      <c r="AJ59" s="145"/>
      <c r="AK59" s="143"/>
      <c r="AL59" s="144"/>
      <c r="AM59" s="144"/>
      <c r="AN59" s="144"/>
      <c r="AO59" s="144"/>
      <c r="AP59" s="144"/>
      <c r="AQ59" s="145"/>
      <c r="AR59" s="143"/>
      <c r="AS59" s="144"/>
      <c r="AT59" s="145"/>
      <c r="AU59" s="617">
        <f t="shared" si="3"/>
        <v>0</v>
      </c>
      <c r="AV59" s="618"/>
      <c r="AW59" s="619">
        <f t="shared" si="1"/>
        <v>0</v>
      </c>
      <c r="AX59" s="620"/>
      <c r="AY59" s="621"/>
      <c r="AZ59" s="622"/>
      <c r="BA59" s="622"/>
      <c r="BB59" s="622"/>
      <c r="BC59" s="622"/>
      <c r="BD59" s="623"/>
    </row>
    <row r="60" spans="2:56" ht="39.950000000000003" customHeight="1">
      <c r="B60" s="142">
        <f t="shared" si="2"/>
        <v>47</v>
      </c>
      <c r="C60" s="607"/>
      <c r="D60" s="608"/>
      <c r="E60" s="609"/>
      <c r="F60" s="610"/>
      <c r="G60" s="611"/>
      <c r="H60" s="612"/>
      <c r="I60" s="612"/>
      <c r="J60" s="612"/>
      <c r="K60" s="613"/>
      <c r="L60" s="614"/>
      <c r="M60" s="615"/>
      <c r="N60" s="615"/>
      <c r="O60" s="616"/>
      <c r="P60" s="143"/>
      <c r="Q60" s="144"/>
      <c r="R60" s="144"/>
      <c r="S60" s="144"/>
      <c r="T60" s="144"/>
      <c r="U60" s="144"/>
      <c r="V60" s="145"/>
      <c r="W60" s="143"/>
      <c r="X60" s="144"/>
      <c r="Y60" s="144"/>
      <c r="Z60" s="144"/>
      <c r="AA60" s="144"/>
      <c r="AB60" s="144"/>
      <c r="AC60" s="145"/>
      <c r="AD60" s="143"/>
      <c r="AE60" s="144"/>
      <c r="AF60" s="144"/>
      <c r="AG60" s="144"/>
      <c r="AH60" s="144"/>
      <c r="AI60" s="144"/>
      <c r="AJ60" s="145"/>
      <c r="AK60" s="143"/>
      <c r="AL60" s="144"/>
      <c r="AM60" s="144"/>
      <c r="AN60" s="144"/>
      <c r="AO60" s="144"/>
      <c r="AP60" s="144"/>
      <c r="AQ60" s="145"/>
      <c r="AR60" s="143"/>
      <c r="AS60" s="144"/>
      <c r="AT60" s="145"/>
      <c r="AU60" s="617">
        <f t="shared" si="3"/>
        <v>0</v>
      </c>
      <c r="AV60" s="618"/>
      <c r="AW60" s="619">
        <f t="shared" si="1"/>
        <v>0</v>
      </c>
      <c r="AX60" s="620"/>
      <c r="AY60" s="621"/>
      <c r="AZ60" s="622"/>
      <c r="BA60" s="622"/>
      <c r="BB60" s="622"/>
      <c r="BC60" s="622"/>
      <c r="BD60" s="623"/>
    </row>
    <row r="61" spans="2:56" ht="39.950000000000003" customHeight="1">
      <c r="B61" s="142">
        <f t="shared" si="2"/>
        <v>48</v>
      </c>
      <c r="C61" s="607"/>
      <c r="D61" s="608"/>
      <c r="E61" s="609"/>
      <c r="F61" s="610"/>
      <c r="G61" s="611"/>
      <c r="H61" s="612"/>
      <c r="I61" s="612"/>
      <c r="J61" s="612"/>
      <c r="K61" s="613"/>
      <c r="L61" s="614"/>
      <c r="M61" s="615"/>
      <c r="N61" s="615"/>
      <c r="O61" s="616"/>
      <c r="P61" s="143"/>
      <c r="Q61" s="144"/>
      <c r="R61" s="144"/>
      <c r="S61" s="144"/>
      <c r="T61" s="144"/>
      <c r="U61" s="144"/>
      <c r="V61" s="145"/>
      <c r="W61" s="143"/>
      <c r="X61" s="144"/>
      <c r="Y61" s="144"/>
      <c r="Z61" s="144"/>
      <c r="AA61" s="144"/>
      <c r="AB61" s="144"/>
      <c r="AC61" s="145"/>
      <c r="AD61" s="143"/>
      <c r="AE61" s="144"/>
      <c r="AF61" s="144"/>
      <c r="AG61" s="144"/>
      <c r="AH61" s="144"/>
      <c r="AI61" s="144"/>
      <c r="AJ61" s="145"/>
      <c r="AK61" s="143"/>
      <c r="AL61" s="144"/>
      <c r="AM61" s="144"/>
      <c r="AN61" s="144"/>
      <c r="AO61" s="144"/>
      <c r="AP61" s="144"/>
      <c r="AQ61" s="145"/>
      <c r="AR61" s="143"/>
      <c r="AS61" s="144"/>
      <c r="AT61" s="145"/>
      <c r="AU61" s="617">
        <f t="shared" si="3"/>
        <v>0</v>
      </c>
      <c r="AV61" s="618"/>
      <c r="AW61" s="619">
        <f t="shared" si="1"/>
        <v>0</v>
      </c>
      <c r="AX61" s="620"/>
      <c r="AY61" s="621"/>
      <c r="AZ61" s="622"/>
      <c r="BA61" s="622"/>
      <c r="BB61" s="622"/>
      <c r="BC61" s="622"/>
      <c r="BD61" s="623"/>
    </row>
    <row r="62" spans="2:56" ht="39.950000000000003" customHeight="1">
      <c r="B62" s="142">
        <f t="shared" si="2"/>
        <v>49</v>
      </c>
      <c r="C62" s="607"/>
      <c r="D62" s="608"/>
      <c r="E62" s="609"/>
      <c r="F62" s="610"/>
      <c r="G62" s="611"/>
      <c r="H62" s="612"/>
      <c r="I62" s="612"/>
      <c r="J62" s="612"/>
      <c r="K62" s="613"/>
      <c r="L62" s="614"/>
      <c r="M62" s="615"/>
      <c r="N62" s="615"/>
      <c r="O62" s="616"/>
      <c r="P62" s="143"/>
      <c r="Q62" s="144"/>
      <c r="R62" s="144"/>
      <c r="S62" s="144"/>
      <c r="T62" s="144"/>
      <c r="U62" s="144"/>
      <c r="V62" s="145"/>
      <c r="W62" s="143"/>
      <c r="X62" s="144"/>
      <c r="Y62" s="144"/>
      <c r="Z62" s="144"/>
      <c r="AA62" s="144"/>
      <c r="AB62" s="144"/>
      <c r="AC62" s="145"/>
      <c r="AD62" s="143"/>
      <c r="AE62" s="144"/>
      <c r="AF62" s="144"/>
      <c r="AG62" s="144"/>
      <c r="AH62" s="144"/>
      <c r="AI62" s="144"/>
      <c r="AJ62" s="145"/>
      <c r="AK62" s="143"/>
      <c r="AL62" s="144"/>
      <c r="AM62" s="144"/>
      <c r="AN62" s="144"/>
      <c r="AO62" s="144"/>
      <c r="AP62" s="144"/>
      <c r="AQ62" s="145"/>
      <c r="AR62" s="143"/>
      <c r="AS62" s="144"/>
      <c r="AT62" s="145"/>
      <c r="AU62" s="617">
        <f t="shared" si="3"/>
        <v>0</v>
      </c>
      <c r="AV62" s="618"/>
      <c r="AW62" s="619">
        <f t="shared" si="1"/>
        <v>0</v>
      </c>
      <c r="AX62" s="620"/>
      <c r="AY62" s="621"/>
      <c r="AZ62" s="622"/>
      <c r="BA62" s="622"/>
      <c r="BB62" s="622"/>
      <c r="BC62" s="622"/>
      <c r="BD62" s="623"/>
    </row>
    <row r="63" spans="2:56" ht="39.950000000000003" customHeight="1">
      <c r="B63" s="142">
        <f t="shared" si="2"/>
        <v>50</v>
      </c>
      <c r="C63" s="607"/>
      <c r="D63" s="608"/>
      <c r="E63" s="609"/>
      <c r="F63" s="610"/>
      <c r="G63" s="611"/>
      <c r="H63" s="612"/>
      <c r="I63" s="612"/>
      <c r="J63" s="612"/>
      <c r="K63" s="613"/>
      <c r="L63" s="614"/>
      <c r="M63" s="615"/>
      <c r="N63" s="615"/>
      <c r="O63" s="616"/>
      <c r="P63" s="143"/>
      <c r="Q63" s="144"/>
      <c r="R63" s="144"/>
      <c r="S63" s="144"/>
      <c r="T63" s="144"/>
      <c r="U63" s="144"/>
      <c r="V63" s="145"/>
      <c r="W63" s="143"/>
      <c r="X63" s="144"/>
      <c r="Y63" s="144"/>
      <c r="Z63" s="144"/>
      <c r="AA63" s="144"/>
      <c r="AB63" s="144"/>
      <c r="AC63" s="145"/>
      <c r="AD63" s="143"/>
      <c r="AE63" s="144"/>
      <c r="AF63" s="144"/>
      <c r="AG63" s="144"/>
      <c r="AH63" s="144"/>
      <c r="AI63" s="144"/>
      <c r="AJ63" s="145"/>
      <c r="AK63" s="143"/>
      <c r="AL63" s="144"/>
      <c r="AM63" s="144"/>
      <c r="AN63" s="144"/>
      <c r="AO63" s="144"/>
      <c r="AP63" s="144"/>
      <c r="AQ63" s="145"/>
      <c r="AR63" s="143"/>
      <c r="AS63" s="144"/>
      <c r="AT63" s="145"/>
      <c r="AU63" s="617">
        <f t="shared" si="3"/>
        <v>0</v>
      </c>
      <c r="AV63" s="618"/>
      <c r="AW63" s="619">
        <f t="shared" si="1"/>
        <v>0</v>
      </c>
      <c r="AX63" s="620"/>
      <c r="AY63" s="621"/>
      <c r="AZ63" s="622"/>
      <c r="BA63" s="622"/>
      <c r="BB63" s="622"/>
      <c r="BC63" s="622"/>
      <c r="BD63" s="623"/>
    </row>
    <row r="64" spans="2:56" ht="39.950000000000003" customHeight="1">
      <c r="B64" s="142">
        <f t="shared" si="2"/>
        <v>51</v>
      </c>
      <c r="C64" s="607"/>
      <c r="D64" s="608"/>
      <c r="E64" s="609"/>
      <c r="F64" s="610"/>
      <c r="G64" s="611"/>
      <c r="H64" s="612"/>
      <c r="I64" s="612"/>
      <c r="J64" s="612"/>
      <c r="K64" s="613"/>
      <c r="L64" s="614"/>
      <c r="M64" s="615"/>
      <c r="N64" s="615"/>
      <c r="O64" s="616"/>
      <c r="P64" s="143"/>
      <c r="Q64" s="144"/>
      <c r="R64" s="144"/>
      <c r="S64" s="144"/>
      <c r="T64" s="144"/>
      <c r="U64" s="144"/>
      <c r="V64" s="145"/>
      <c r="W64" s="143"/>
      <c r="X64" s="144"/>
      <c r="Y64" s="144"/>
      <c r="Z64" s="144"/>
      <c r="AA64" s="144"/>
      <c r="AB64" s="144"/>
      <c r="AC64" s="145"/>
      <c r="AD64" s="143"/>
      <c r="AE64" s="144"/>
      <c r="AF64" s="144"/>
      <c r="AG64" s="144"/>
      <c r="AH64" s="144"/>
      <c r="AI64" s="144"/>
      <c r="AJ64" s="145"/>
      <c r="AK64" s="143"/>
      <c r="AL64" s="144"/>
      <c r="AM64" s="144"/>
      <c r="AN64" s="144"/>
      <c r="AO64" s="144"/>
      <c r="AP64" s="144"/>
      <c r="AQ64" s="145"/>
      <c r="AR64" s="143"/>
      <c r="AS64" s="144"/>
      <c r="AT64" s="145"/>
      <c r="AU64" s="617">
        <f t="shared" si="3"/>
        <v>0</v>
      </c>
      <c r="AV64" s="618"/>
      <c r="AW64" s="619">
        <f t="shared" si="1"/>
        <v>0</v>
      </c>
      <c r="AX64" s="620"/>
      <c r="AY64" s="621"/>
      <c r="AZ64" s="622"/>
      <c r="BA64" s="622"/>
      <c r="BB64" s="622"/>
      <c r="BC64" s="622"/>
      <c r="BD64" s="623"/>
    </row>
    <row r="65" spans="2:56" ht="39.950000000000003" customHeight="1">
      <c r="B65" s="142">
        <f t="shared" si="2"/>
        <v>52</v>
      </c>
      <c r="C65" s="607"/>
      <c r="D65" s="608"/>
      <c r="E65" s="609"/>
      <c r="F65" s="610"/>
      <c r="G65" s="611"/>
      <c r="H65" s="612"/>
      <c r="I65" s="612"/>
      <c r="J65" s="612"/>
      <c r="K65" s="613"/>
      <c r="L65" s="614"/>
      <c r="M65" s="615"/>
      <c r="N65" s="615"/>
      <c r="O65" s="616"/>
      <c r="P65" s="143"/>
      <c r="Q65" s="144"/>
      <c r="R65" s="144"/>
      <c r="S65" s="144"/>
      <c r="T65" s="144"/>
      <c r="U65" s="144"/>
      <c r="V65" s="145"/>
      <c r="W65" s="143"/>
      <c r="X65" s="144"/>
      <c r="Y65" s="144"/>
      <c r="Z65" s="144"/>
      <c r="AA65" s="144"/>
      <c r="AB65" s="144"/>
      <c r="AC65" s="145"/>
      <c r="AD65" s="143"/>
      <c r="AE65" s="144"/>
      <c r="AF65" s="144"/>
      <c r="AG65" s="144"/>
      <c r="AH65" s="144"/>
      <c r="AI65" s="144"/>
      <c r="AJ65" s="145"/>
      <c r="AK65" s="143"/>
      <c r="AL65" s="144"/>
      <c r="AM65" s="144"/>
      <c r="AN65" s="144"/>
      <c r="AO65" s="144"/>
      <c r="AP65" s="144"/>
      <c r="AQ65" s="145"/>
      <c r="AR65" s="143"/>
      <c r="AS65" s="144"/>
      <c r="AT65" s="145"/>
      <c r="AU65" s="617">
        <f t="shared" si="3"/>
        <v>0</v>
      </c>
      <c r="AV65" s="618"/>
      <c r="AW65" s="619">
        <f t="shared" si="1"/>
        <v>0</v>
      </c>
      <c r="AX65" s="620"/>
      <c r="AY65" s="621"/>
      <c r="AZ65" s="622"/>
      <c r="BA65" s="622"/>
      <c r="BB65" s="622"/>
      <c r="BC65" s="622"/>
      <c r="BD65" s="623"/>
    </row>
    <row r="66" spans="2:56" ht="39.950000000000003" customHeight="1">
      <c r="B66" s="142">
        <f t="shared" si="2"/>
        <v>53</v>
      </c>
      <c r="C66" s="607"/>
      <c r="D66" s="608"/>
      <c r="E66" s="609"/>
      <c r="F66" s="610"/>
      <c r="G66" s="611"/>
      <c r="H66" s="612"/>
      <c r="I66" s="612"/>
      <c r="J66" s="612"/>
      <c r="K66" s="613"/>
      <c r="L66" s="614"/>
      <c r="M66" s="615"/>
      <c r="N66" s="615"/>
      <c r="O66" s="616"/>
      <c r="P66" s="143"/>
      <c r="Q66" s="144"/>
      <c r="R66" s="144"/>
      <c r="S66" s="144"/>
      <c r="T66" s="144"/>
      <c r="U66" s="144"/>
      <c r="V66" s="145"/>
      <c r="W66" s="143"/>
      <c r="X66" s="144"/>
      <c r="Y66" s="144"/>
      <c r="Z66" s="144"/>
      <c r="AA66" s="144"/>
      <c r="AB66" s="144"/>
      <c r="AC66" s="145"/>
      <c r="AD66" s="143"/>
      <c r="AE66" s="144"/>
      <c r="AF66" s="144"/>
      <c r="AG66" s="144"/>
      <c r="AH66" s="144"/>
      <c r="AI66" s="144"/>
      <c r="AJ66" s="145"/>
      <c r="AK66" s="143"/>
      <c r="AL66" s="144"/>
      <c r="AM66" s="144"/>
      <c r="AN66" s="144"/>
      <c r="AO66" s="144"/>
      <c r="AP66" s="144"/>
      <c r="AQ66" s="145"/>
      <c r="AR66" s="143"/>
      <c r="AS66" s="144"/>
      <c r="AT66" s="145"/>
      <c r="AU66" s="617">
        <f t="shared" si="3"/>
        <v>0</v>
      </c>
      <c r="AV66" s="618"/>
      <c r="AW66" s="619">
        <f t="shared" si="1"/>
        <v>0</v>
      </c>
      <c r="AX66" s="620"/>
      <c r="AY66" s="621"/>
      <c r="AZ66" s="622"/>
      <c r="BA66" s="622"/>
      <c r="BB66" s="622"/>
      <c r="BC66" s="622"/>
      <c r="BD66" s="623"/>
    </row>
    <row r="67" spans="2:56" ht="39.950000000000003" customHeight="1">
      <c r="B67" s="142">
        <f t="shared" si="2"/>
        <v>54</v>
      </c>
      <c r="C67" s="607"/>
      <c r="D67" s="608"/>
      <c r="E67" s="609"/>
      <c r="F67" s="610"/>
      <c r="G67" s="611"/>
      <c r="H67" s="612"/>
      <c r="I67" s="612"/>
      <c r="J67" s="612"/>
      <c r="K67" s="613"/>
      <c r="L67" s="614"/>
      <c r="M67" s="615"/>
      <c r="N67" s="615"/>
      <c r="O67" s="616"/>
      <c r="P67" s="143"/>
      <c r="Q67" s="144"/>
      <c r="R67" s="144"/>
      <c r="S67" s="144"/>
      <c r="T67" s="144"/>
      <c r="U67" s="144"/>
      <c r="V67" s="145"/>
      <c r="W67" s="143"/>
      <c r="X67" s="144"/>
      <c r="Y67" s="144"/>
      <c r="Z67" s="144"/>
      <c r="AA67" s="144"/>
      <c r="AB67" s="144"/>
      <c r="AC67" s="145"/>
      <c r="AD67" s="143"/>
      <c r="AE67" s="144"/>
      <c r="AF67" s="144"/>
      <c r="AG67" s="144"/>
      <c r="AH67" s="144"/>
      <c r="AI67" s="144"/>
      <c r="AJ67" s="145"/>
      <c r="AK67" s="143"/>
      <c r="AL67" s="144"/>
      <c r="AM67" s="144"/>
      <c r="AN67" s="144"/>
      <c r="AO67" s="144"/>
      <c r="AP67" s="144"/>
      <c r="AQ67" s="145"/>
      <c r="AR67" s="143"/>
      <c r="AS67" s="144"/>
      <c r="AT67" s="145"/>
      <c r="AU67" s="617">
        <f t="shared" si="3"/>
        <v>0</v>
      </c>
      <c r="AV67" s="618"/>
      <c r="AW67" s="619">
        <f t="shared" si="1"/>
        <v>0</v>
      </c>
      <c r="AX67" s="620"/>
      <c r="AY67" s="621"/>
      <c r="AZ67" s="622"/>
      <c r="BA67" s="622"/>
      <c r="BB67" s="622"/>
      <c r="BC67" s="622"/>
      <c r="BD67" s="623"/>
    </row>
    <row r="68" spans="2:56" ht="39.950000000000003" customHeight="1">
      <c r="B68" s="142">
        <f t="shared" si="2"/>
        <v>55</v>
      </c>
      <c r="C68" s="607"/>
      <c r="D68" s="608"/>
      <c r="E68" s="609"/>
      <c r="F68" s="610"/>
      <c r="G68" s="611"/>
      <c r="H68" s="612"/>
      <c r="I68" s="612"/>
      <c r="J68" s="612"/>
      <c r="K68" s="613"/>
      <c r="L68" s="614"/>
      <c r="M68" s="615"/>
      <c r="N68" s="615"/>
      <c r="O68" s="616"/>
      <c r="P68" s="143"/>
      <c r="Q68" s="144"/>
      <c r="R68" s="144"/>
      <c r="S68" s="144"/>
      <c r="T68" s="144"/>
      <c r="U68" s="144"/>
      <c r="V68" s="145"/>
      <c r="W68" s="143"/>
      <c r="X68" s="144"/>
      <c r="Y68" s="144"/>
      <c r="Z68" s="144"/>
      <c r="AA68" s="144"/>
      <c r="AB68" s="144"/>
      <c r="AC68" s="145"/>
      <c r="AD68" s="143"/>
      <c r="AE68" s="144"/>
      <c r="AF68" s="144"/>
      <c r="AG68" s="144"/>
      <c r="AH68" s="144"/>
      <c r="AI68" s="144"/>
      <c r="AJ68" s="145"/>
      <c r="AK68" s="143"/>
      <c r="AL68" s="144"/>
      <c r="AM68" s="144"/>
      <c r="AN68" s="144"/>
      <c r="AO68" s="144"/>
      <c r="AP68" s="144"/>
      <c r="AQ68" s="145"/>
      <c r="AR68" s="143"/>
      <c r="AS68" s="144"/>
      <c r="AT68" s="145"/>
      <c r="AU68" s="617">
        <f t="shared" si="3"/>
        <v>0</v>
      </c>
      <c r="AV68" s="618"/>
      <c r="AW68" s="619">
        <f t="shared" si="1"/>
        <v>0</v>
      </c>
      <c r="AX68" s="620"/>
      <c r="AY68" s="621"/>
      <c r="AZ68" s="622"/>
      <c r="BA68" s="622"/>
      <c r="BB68" s="622"/>
      <c r="BC68" s="622"/>
      <c r="BD68" s="623"/>
    </row>
    <row r="69" spans="2:56" ht="39.950000000000003" customHeight="1">
      <c r="B69" s="142">
        <f t="shared" si="2"/>
        <v>56</v>
      </c>
      <c r="C69" s="607"/>
      <c r="D69" s="608"/>
      <c r="E69" s="609"/>
      <c r="F69" s="610"/>
      <c r="G69" s="611"/>
      <c r="H69" s="612"/>
      <c r="I69" s="612"/>
      <c r="J69" s="612"/>
      <c r="K69" s="613"/>
      <c r="L69" s="614"/>
      <c r="M69" s="615"/>
      <c r="N69" s="615"/>
      <c r="O69" s="616"/>
      <c r="P69" s="176"/>
      <c r="Q69" s="177"/>
      <c r="R69" s="177"/>
      <c r="S69" s="177"/>
      <c r="T69" s="177"/>
      <c r="U69" s="177"/>
      <c r="V69" s="178"/>
      <c r="W69" s="176"/>
      <c r="X69" s="177"/>
      <c r="Y69" s="177"/>
      <c r="Z69" s="177"/>
      <c r="AA69" s="177"/>
      <c r="AB69" s="177"/>
      <c r="AC69" s="178"/>
      <c r="AD69" s="176"/>
      <c r="AE69" s="177"/>
      <c r="AF69" s="177"/>
      <c r="AG69" s="177"/>
      <c r="AH69" s="177"/>
      <c r="AI69" s="177"/>
      <c r="AJ69" s="178"/>
      <c r="AK69" s="176"/>
      <c r="AL69" s="177"/>
      <c r="AM69" s="177"/>
      <c r="AN69" s="177"/>
      <c r="AO69" s="177"/>
      <c r="AP69" s="177"/>
      <c r="AQ69" s="178"/>
      <c r="AR69" s="176"/>
      <c r="AS69" s="177"/>
      <c r="AT69" s="178"/>
      <c r="AU69" s="617">
        <f t="shared" si="3"/>
        <v>0</v>
      </c>
      <c r="AV69" s="618"/>
      <c r="AW69" s="619">
        <f t="shared" si="1"/>
        <v>0</v>
      </c>
      <c r="AX69" s="620"/>
      <c r="AY69" s="621"/>
      <c r="AZ69" s="622"/>
      <c r="BA69" s="622"/>
      <c r="BB69" s="622"/>
      <c r="BC69" s="622"/>
      <c r="BD69" s="623"/>
    </row>
    <row r="70" spans="2:56" ht="39.950000000000003" customHeight="1">
      <c r="B70" s="142">
        <f t="shared" si="2"/>
        <v>57</v>
      </c>
      <c r="C70" s="607"/>
      <c r="D70" s="608"/>
      <c r="E70" s="609"/>
      <c r="F70" s="610"/>
      <c r="G70" s="611"/>
      <c r="H70" s="612"/>
      <c r="I70" s="612"/>
      <c r="J70" s="612"/>
      <c r="K70" s="613"/>
      <c r="L70" s="614"/>
      <c r="M70" s="615"/>
      <c r="N70" s="615"/>
      <c r="O70" s="616"/>
      <c r="P70" s="143"/>
      <c r="Q70" s="144"/>
      <c r="R70" s="144"/>
      <c r="S70" s="144"/>
      <c r="T70" s="144"/>
      <c r="U70" s="144"/>
      <c r="V70" s="145"/>
      <c r="W70" s="143"/>
      <c r="X70" s="144"/>
      <c r="Y70" s="144"/>
      <c r="Z70" s="144"/>
      <c r="AA70" s="144"/>
      <c r="AB70" s="144"/>
      <c r="AC70" s="145"/>
      <c r="AD70" s="143"/>
      <c r="AE70" s="144"/>
      <c r="AF70" s="144"/>
      <c r="AG70" s="144"/>
      <c r="AH70" s="144"/>
      <c r="AI70" s="144"/>
      <c r="AJ70" s="145"/>
      <c r="AK70" s="143"/>
      <c r="AL70" s="144"/>
      <c r="AM70" s="144"/>
      <c r="AN70" s="144"/>
      <c r="AO70" s="144"/>
      <c r="AP70" s="144"/>
      <c r="AQ70" s="145"/>
      <c r="AR70" s="143"/>
      <c r="AS70" s="144"/>
      <c r="AT70" s="145"/>
      <c r="AU70" s="617">
        <f t="shared" si="3"/>
        <v>0</v>
      </c>
      <c r="AV70" s="618"/>
      <c r="AW70" s="619">
        <f t="shared" si="1"/>
        <v>0</v>
      </c>
      <c r="AX70" s="620"/>
      <c r="AY70" s="621"/>
      <c r="AZ70" s="622"/>
      <c r="BA70" s="622"/>
      <c r="BB70" s="622"/>
      <c r="BC70" s="622"/>
      <c r="BD70" s="623"/>
    </row>
    <row r="71" spans="2:56" ht="39.950000000000003" customHeight="1">
      <c r="B71" s="142">
        <f t="shared" si="2"/>
        <v>58</v>
      </c>
      <c r="C71" s="607"/>
      <c r="D71" s="608"/>
      <c r="E71" s="609"/>
      <c r="F71" s="610"/>
      <c r="G71" s="611"/>
      <c r="H71" s="612"/>
      <c r="I71" s="612"/>
      <c r="J71" s="612"/>
      <c r="K71" s="613"/>
      <c r="L71" s="614"/>
      <c r="M71" s="615"/>
      <c r="N71" s="615"/>
      <c r="O71" s="616"/>
      <c r="P71" s="143"/>
      <c r="Q71" s="144"/>
      <c r="R71" s="144"/>
      <c r="S71" s="144"/>
      <c r="T71" s="144"/>
      <c r="U71" s="144"/>
      <c r="V71" s="145"/>
      <c r="W71" s="143"/>
      <c r="X71" s="144"/>
      <c r="Y71" s="144"/>
      <c r="Z71" s="144"/>
      <c r="AA71" s="144"/>
      <c r="AB71" s="144"/>
      <c r="AC71" s="145"/>
      <c r="AD71" s="143"/>
      <c r="AE71" s="144"/>
      <c r="AF71" s="144"/>
      <c r="AG71" s="144"/>
      <c r="AH71" s="144"/>
      <c r="AI71" s="144"/>
      <c r="AJ71" s="145"/>
      <c r="AK71" s="143"/>
      <c r="AL71" s="144"/>
      <c r="AM71" s="144"/>
      <c r="AN71" s="144"/>
      <c r="AO71" s="144"/>
      <c r="AP71" s="144"/>
      <c r="AQ71" s="145"/>
      <c r="AR71" s="143"/>
      <c r="AS71" s="144"/>
      <c r="AT71" s="145"/>
      <c r="AU71" s="617">
        <f t="shared" si="3"/>
        <v>0</v>
      </c>
      <c r="AV71" s="618"/>
      <c r="AW71" s="619">
        <f t="shared" si="1"/>
        <v>0</v>
      </c>
      <c r="AX71" s="620"/>
      <c r="AY71" s="621"/>
      <c r="AZ71" s="622"/>
      <c r="BA71" s="622"/>
      <c r="BB71" s="622"/>
      <c r="BC71" s="622"/>
      <c r="BD71" s="623"/>
    </row>
    <row r="72" spans="2:56" ht="39.950000000000003" customHeight="1">
      <c r="B72" s="142">
        <f t="shared" si="2"/>
        <v>59</v>
      </c>
      <c r="C72" s="607"/>
      <c r="D72" s="608"/>
      <c r="E72" s="609"/>
      <c r="F72" s="610"/>
      <c r="G72" s="611"/>
      <c r="H72" s="612"/>
      <c r="I72" s="612"/>
      <c r="J72" s="612"/>
      <c r="K72" s="613"/>
      <c r="L72" s="614"/>
      <c r="M72" s="615"/>
      <c r="N72" s="615"/>
      <c r="O72" s="616"/>
      <c r="P72" s="143"/>
      <c r="Q72" s="144"/>
      <c r="R72" s="144"/>
      <c r="S72" s="144"/>
      <c r="T72" s="144"/>
      <c r="U72" s="144"/>
      <c r="V72" s="145"/>
      <c r="W72" s="143"/>
      <c r="X72" s="144"/>
      <c r="Y72" s="144"/>
      <c r="Z72" s="144"/>
      <c r="AA72" s="144"/>
      <c r="AB72" s="144"/>
      <c r="AC72" s="145"/>
      <c r="AD72" s="143"/>
      <c r="AE72" s="144"/>
      <c r="AF72" s="144"/>
      <c r="AG72" s="144"/>
      <c r="AH72" s="144"/>
      <c r="AI72" s="144"/>
      <c r="AJ72" s="145"/>
      <c r="AK72" s="143"/>
      <c r="AL72" s="144"/>
      <c r="AM72" s="144"/>
      <c r="AN72" s="144"/>
      <c r="AO72" s="144"/>
      <c r="AP72" s="144"/>
      <c r="AQ72" s="145"/>
      <c r="AR72" s="143"/>
      <c r="AS72" s="144"/>
      <c r="AT72" s="145"/>
      <c r="AU72" s="617">
        <f t="shared" si="3"/>
        <v>0</v>
      </c>
      <c r="AV72" s="618"/>
      <c r="AW72" s="619">
        <f t="shared" si="1"/>
        <v>0</v>
      </c>
      <c r="AX72" s="620"/>
      <c r="AY72" s="621"/>
      <c r="AZ72" s="622"/>
      <c r="BA72" s="622"/>
      <c r="BB72" s="622"/>
      <c r="BC72" s="622"/>
      <c r="BD72" s="623"/>
    </row>
    <row r="73" spans="2:56" ht="39.950000000000003" customHeight="1">
      <c r="B73" s="142">
        <f t="shared" si="2"/>
        <v>60</v>
      </c>
      <c r="C73" s="607"/>
      <c r="D73" s="608"/>
      <c r="E73" s="609"/>
      <c r="F73" s="610"/>
      <c r="G73" s="611"/>
      <c r="H73" s="612"/>
      <c r="I73" s="612"/>
      <c r="J73" s="612"/>
      <c r="K73" s="613"/>
      <c r="L73" s="614"/>
      <c r="M73" s="615"/>
      <c r="N73" s="615"/>
      <c r="O73" s="616"/>
      <c r="P73" s="143"/>
      <c r="Q73" s="144"/>
      <c r="R73" s="144"/>
      <c r="S73" s="144"/>
      <c r="T73" s="144"/>
      <c r="U73" s="144"/>
      <c r="V73" s="145"/>
      <c r="W73" s="143"/>
      <c r="X73" s="144"/>
      <c r="Y73" s="144"/>
      <c r="Z73" s="144"/>
      <c r="AA73" s="144"/>
      <c r="AB73" s="144"/>
      <c r="AC73" s="145"/>
      <c r="AD73" s="143"/>
      <c r="AE73" s="144"/>
      <c r="AF73" s="144"/>
      <c r="AG73" s="144"/>
      <c r="AH73" s="144"/>
      <c r="AI73" s="144"/>
      <c r="AJ73" s="145"/>
      <c r="AK73" s="143"/>
      <c r="AL73" s="144"/>
      <c r="AM73" s="144"/>
      <c r="AN73" s="144"/>
      <c r="AO73" s="144"/>
      <c r="AP73" s="144"/>
      <c r="AQ73" s="145"/>
      <c r="AR73" s="143"/>
      <c r="AS73" s="144"/>
      <c r="AT73" s="145"/>
      <c r="AU73" s="617">
        <f t="shared" si="3"/>
        <v>0</v>
      </c>
      <c r="AV73" s="618"/>
      <c r="AW73" s="619">
        <f t="shared" si="1"/>
        <v>0</v>
      </c>
      <c r="AX73" s="620"/>
      <c r="AY73" s="621"/>
      <c r="AZ73" s="622"/>
      <c r="BA73" s="622"/>
      <c r="BB73" s="622"/>
      <c r="BC73" s="622"/>
      <c r="BD73" s="623"/>
    </row>
    <row r="74" spans="2:56" ht="39.950000000000003" customHeight="1">
      <c r="B74" s="142">
        <f t="shared" si="2"/>
        <v>61</v>
      </c>
      <c r="C74" s="607"/>
      <c r="D74" s="608"/>
      <c r="E74" s="609"/>
      <c r="F74" s="610"/>
      <c r="G74" s="611"/>
      <c r="H74" s="612"/>
      <c r="I74" s="612"/>
      <c r="J74" s="612"/>
      <c r="K74" s="613"/>
      <c r="L74" s="614"/>
      <c r="M74" s="615"/>
      <c r="N74" s="615"/>
      <c r="O74" s="616"/>
      <c r="P74" s="143"/>
      <c r="Q74" s="144"/>
      <c r="R74" s="144"/>
      <c r="S74" s="144"/>
      <c r="T74" s="144"/>
      <c r="U74" s="144"/>
      <c r="V74" s="145"/>
      <c r="W74" s="143"/>
      <c r="X74" s="144"/>
      <c r="Y74" s="144"/>
      <c r="Z74" s="144"/>
      <c r="AA74" s="144"/>
      <c r="AB74" s="144"/>
      <c r="AC74" s="145"/>
      <c r="AD74" s="143"/>
      <c r="AE74" s="144"/>
      <c r="AF74" s="144"/>
      <c r="AG74" s="144"/>
      <c r="AH74" s="144"/>
      <c r="AI74" s="144"/>
      <c r="AJ74" s="145"/>
      <c r="AK74" s="143"/>
      <c r="AL74" s="144"/>
      <c r="AM74" s="144"/>
      <c r="AN74" s="144"/>
      <c r="AO74" s="144"/>
      <c r="AP74" s="144"/>
      <c r="AQ74" s="145"/>
      <c r="AR74" s="143"/>
      <c r="AS74" s="144"/>
      <c r="AT74" s="145"/>
      <c r="AU74" s="617">
        <f t="shared" si="3"/>
        <v>0</v>
      </c>
      <c r="AV74" s="618"/>
      <c r="AW74" s="619">
        <f t="shared" si="1"/>
        <v>0</v>
      </c>
      <c r="AX74" s="620"/>
      <c r="AY74" s="621"/>
      <c r="AZ74" s="622"/>
      <c r="BA74" s="622"/>
      <c r="BB74" s="622"/>
      <c r="BC74" s="622"/>
      <c r="BD74" s="623"/>
    </row>
    <row r="75" spans="2:56" ht="39.950000000000003" customHeight="1">
      <c r="B75" s="142">
        <f t="shared" si="2"/>
        <v>62</v>
      </c>
      <c r="C75" s="607"/>
      <c r="D75" s="608"/>
      <c r="E75" s="609"/>
      <c r="F75" s="610"/>
      <c r="G75" s="611"/>
      <c r="H75" s="612"/>
      <c r="I75" s="612"/>
      <c r="J75" s="612"/>
      <c r="K75" s="613"/>
      <c r="L75" s="614"/>
      <c r="M75" s="615"/>
      <c r="N75" s="615"/>
      <c r="O75" s="616"/>
      <c r="P75" s="143"/>
      <c r="Q75" s="144"/>
      <c r="R75" s="144"/>
      <c r="S75" s="144"/>
      <c r="T75" s="144"/>
      <c r="U75" s="144"/>
      <c r="V75" s="145"/>
      <c r="W75" s="143"/>
      <c r="X75" s="144"/>
      <c r="Y75" s="144"/>
      <c r="Z75" s="144"/>
      <c r="AA75" s="144"/>
      <c r="AB75" s="144"/>
      <c r="AC75" s="145"/>
      <c r="AD75" s="143"/>
      <c r="AE75" s="144"/>
      <c r="AF75" s="144"/>
      <c r="AG75" s="144"/>
      <c r="AH75" s="144"/>
      <c r="AI75" s="144"/>
      <c r="AJ75" s="145"/>
      <c r="AK75" s="143"/>
      <c r="AL75" s="144"/>
      <c r="AM75" s="144"/>
      <c r="AN75" s="144"/>
      <c r="AO75" s="144"/>
      <c r="AP75" s="144"/>
      <c r="AQ75" s="145"/>
      <c r="AR75" s="143"/>
      <c r="AS75" s="144"/>
      <c r="AT75" s="145"/>
      <c r="AU75" s="617">
        <f t="shared" si="3"/>
        <v>0</v>
      </c>
      <c r="AV75" s="618"/>
      <c r="AW75" s="619">
        <f t="shared" si="1"/>
        <v>0</v>
      </c>
      <c r="AX75" s="620"/>
      <c r="AY75" s="621"/>
      <c r="AZ75" s="622"/>
      <c r="BA75" s="622"/>
      <c r="BB75" s="622"/>
      <c r="BC75" s="622"/>
      <c r="BD75" s="623"/>
    </row>
    <row r="76" spans="2:56" ht="39.950000000000003" customHeight="1">
      <c r="B76" s="142">
        <f t="shared" si="2"/>
        <v>63</v>
      </c>
      <c r="C76" s="607"/>
      <c r="D76" s="608"/>
      <c r="E76" s="609"/>
      <c r="F76" s="610"/>
      <c r="G76" s="611"/>
      <c r="H76" s="612"/>
      <c r="I76" s="612"/>
      <c r="J76" s="612"/>
      <c r="K76" s="613"/>
      <c r="L76" s="614"/>
      <c r="M76" s="615"/>
      <c r="N76" s="615"/>
      <c r="O76" s="616"/>
      <c r="P76" s="143"/>
      <c r="Q76" s="144"/>
      <c r="R76" s="144"/>
      <c r="S76" s="144"/>
      <c r="T76" s="144"/>
      <c r="U76" s="144"/>
      <c r="V76" s="145"/>
      <c r="W76" s="143"/>
      <c r="X76" s="144"/>
      <c r="Y76" s="144"/>
      <c r="Z76" s="144"/>
      <c r="AA76" s="144"/>
      <c r="AB76" s="144"/>
      <c r="AC76" s="145"/>
      <c r="AD76" s="143"/>
      <c r="AE76" s="144"/>
      <c r="AF76" s="144"/>
      <c r="AG76" s="144"/>
      <c r="AH76" s="144"/>
      <c r="AI76" s="144"/>
      <c r="AJ76" s="145"/>
      <c r="AK76" s="143"/>
      <c r="AL76" s="144"/>
      <c r="AM76" s="144"/>
      <c r="AN76" s="144"/>
      <c r="AO76" s="144"/>
      <c r="AP76" s="144"/>
      <c r="AQ76" s="145"/>
      <c r="AR76" s="143"/>
      <c r="AS76" s="144"/>
      <c r="AT76" s="145"/>
      <c r="AU76" s="617">
        <f t="shared" si="3"/>
        <v>0</v>
      </c>
      <c r="AV76" s="618"/>
      <c r="AW76" s="619">
        <f t="shared" si="1"/>
        <v>0</v>
      </c>
      <c r="AX76" s="620"/>
      <c r="AY76" s="621"/>
      <c r="AZ76" s="622"/>
      <c r="BA76" s="622"/>
      <c r="BB76" s="622"/>
      <c r="BC76" s="622"/>
      <c r="BD76" s="623"/>
    </row>
    <row r="77" spans="2:56" ht="39.950000000000003" customHeight="1">
      <c r="B77" s="142">
        <f t="shared" si="2"/>
        <v>64</v>
      </c>
      <c r="C77" s="607"/>
      <c r="D77" s="608"/>
      <c r="E77" s="609"/>
      <c r="F77" s="610"/>
      <c r="G77" s="611"/>
      <c r="H77" s="612"/>
      <c r="I77" s="612"/>
      <c r="J77" s="612"/>
      <c r="K77" s="613"/>
      <c r="L77" s="614"/>
      <c r="M77" s="615"/>
      <c r="N77" s="615"/>
      <c r="O77" s="616"/>
      <c r="P77" s="143"/>
      <c r="Q77" s="144"/>
      <c r="R77" s="144"/>
      <c r="S77" s="144"/>
      <c r="T77" s="144"/>
      <c r="U77" s="144"/>
      <c r="V77" s="145"/>
      <c r="W77" s="143"/>
      <c r="X77" s="144"/>
      <c r="Y77" s="144"/>
      <c r="Z77" s="144"/>
      <c r="AA77" s="144"/>
      <c r="AB77" s="144"/>
      <c r="AC77" s="145"/>
      <c r="AD77" s="143"/>
      <c r="AE77" s="144"/>
      <c r="AF77" s="144"/>
      <c r="AG77" s="144"/>
      <c r="AH77" s="144"/>
      <c r="AI77" s="144"/>
      <c r="AJ77" s="145"/>
      <c r="AK77" s="143"/>
      <c r="AL77" s="144"/>
      <c r="AM77" s="144"/>
      <c r="AN77" s="144"/>
      <c r="AO77" s="144"/>
      <c r="AP77" s="144"/>
      <c r="AQ77" s="145"/>
      <c r="AR77" s="143"/>
      <c r="AS77" s="144"/>
      <c r="AT77" s="145"/>
      <c r="AU77" s="617">
        <f t="shared" si="3"/>
        <v>0</v>
      </c>
      <c r="AV77" s="618"/>
      <c r="AW77" s="619">
        <f t="shared" si="1"/>
        <v>0</v>
      </c>
      <c r="AX77" s="620"/>
      <c r="AY77" s="621"/>
      <c r="AZ77" s="622"/>
      <c r="BA77" s="622"/>
      <c r="BB77" s="622"/>
      <c r="BC77" s="622"/>
      <c r="BD77" s="623"/>
    </row>
    <row r="78" spans="2:56" ht="39.950000000000003" customHeight="1">
      <c r="B78" s="142">
        <f t="shared" si="2"/>
        <v>65</v>
      </c>
      <c r="C78" s="607"/>
      <c r="D78" s="608"/>
      <c r="E78" s="609"/>
      <c r="F78" s="610"/>
      <c r="G78" s="611"/>
      <c r="H78" s="612"/>
      <c r="I78" s="612"/>
      <c r="J78" s="612"/>
      <c r="K78" s="613"/>
      <c r="L78" s="614"/>
      <c r="M78" s="615"/>
      <c r="N78" s="615"/>
      <c r="O78" s="616"/>
      <c r="P78" s="143"/>
      <c r="Q78" s="144"/>
      <c r="R78" s="144"/>
      <c r="S78" s="144"/>
      <c r="T78" s="144"/>
      <c r="U78" s="144"/>
      <c r="V78" s="145"/>
      <c r="W78" s="143"/>
      <c r="X78" s="144"/>
      <c r="Y78" s="144"/>
      <c r="Z78" s="144"/>
      <c r="AA78" s="144"/>
      <c r="AB78" s="144"/>
      <c r="AC78" s="145"/>
      <c r="AD78" s="143"/>
      <c r="AE78" s="144"/>
      <c r="AF78" s="144"/>
      <c r="AG78" s="144"/>
      <c r="AH78" s="144"/>
      <c r="AI78" s="144"/>
      <c r="AJ78" s="145"/>
      <c r="AK78" s="143"/>
      <c r="AL78" s="144"/>
      <c r="AM78" s="144"/>
      <c r="AN78" s="144"/>
      <c r="AO78" s="144"/>
      <c r="AP78" s="144"/>
      <c r="AQ78" s="145"/>
      <c r="AR78" s="143"/>
      <c r="AS78" s="144"/>
      <c r="AT78" s="145"/>
      <c r="AU78" s="617">
        <f t="shared" si="3"/>
        <v>0</v>
      </c>
      <c r="AV78" s="618"/>
      <c r="AW78" s="619">
        <f t="shared" ref="AW78:AW113" si="4">IF($AZ$3="４週",AU78/4,IF($AZ$3="暦月",AU78/($AZ$7/7),""))</f>
        <v>0</v>
      </c>
      <c r="AX78" s="620"/>
      <c r="AY78" s="621"/>
      <c r="AZ78" s="622"/>
      <c r="BA78" s="622"/>
      <c r="BB78" s="622"/>
      <c r="BC78" s="622"/>
      <c r="BD78" s="623"/>
    </row>
    <row r="79" spans="2:56" ht="39.950000000000003" customHeight="1">
      <c r="B79" s="142">
        <f t="shared" ref="B79:B113" si="5">B78+1</f>
        <v>66</v>
      </c>
      <c r="C79" s="607"/>
      <c r="D79" s="608"/>
      <c r="E79" s="609"/>
      <c r="F79" s="610"/>
      <c r="G79" s="611"/>
      <c r="H79" s="612"/>
      <c r="I79" s="612"/>
      <c r="J79" s="612"/>
      <c r="K79" s="613"/>
      <c r="L79" s="614"/>
      <c r="M79" s="615"/>
      <c r="N79" s="615"/>
      <c r="O79" s="616"/>
      <c r="P79" s="143"/>
      <c r="Q79" s="144"/>
      <c r="R79" s="144"/>
      <c r="S79" s="144"/>
      <c r="T79" s="144"/>
      <c r="U79" s="144"/>
      <c r="V79" s="145"/>
      <c r="W79" s="143"/>
      <c r="X79" s="144"/>
      <c r="Y79" s="144"/>
      <c r="Z79" s="144"/>
      <c r="AA79" s="144"/>
      <c r="AB79" s="144"/>
      <c r="AC79" s="145"/>
      <c r="AD79" s="143"/>
      <c r="AE79" s="144"/>
      <c r="AF79" s="144"/>
      <c r="AG79" s="144"/>
      <c r="AH79" s="144"/>
      <c r="AI79" s="144"/>
      <c r="AJ79" s="145"/>
      <c r="AK79" s="143"/>
      <c r="AL79" s="144"/>
      <c r="AM79" s="144"/>
      <c r="AN79" s="144"/>
      <c r="AO79" s="144"/>
      <c r="AP79" s="144"/>
      <c r="AQ79" s="145"/>
      <c r="AR79" s="143"/>
      <c r="AS79" s="144"/>
      <c r="AT79" s="145"/>
      <c r="AU79" s="617">
        <f t="shared" si="3"/>
        <v>0</v>
      </c>
      <c r="AV79" s="618"/>
      <c r="AW79" s="619">
        <f t="shared" si="4"/>
        <v>0</v>
      </c>
      <c r="AX79" s="620"/>
      <c r="AY79" s="621"/>
      <c r="AZ79" s="622"/>
      <c r="BA79" s="622"/>
      <c r="BB79" s="622"/>
      <c r="BC79" s="622"/>
      <c r="BD79" s="623"/>
    </row>
    <row r="80" spans="2:56" ht="39.950000000000003" customHeight="1">
      <c r="B80" s="142">
        <f t="shared" si="5"/>
        <v>67</v>
      </c>
      <c r="C80" s="607"/>
      <c r="D80" s="608"/>
      <c r="E80" s="609"/>
      <c r="F80" s="610"/>
      <c r="G80" s="611"/>
      <c r="H80" s="612"/>
      <c r="I80" s="612"/>
      <c r="J80" s="612"/>
      <c r="K80" s="613"/>
      <c r="L80" s="614"/>
      <c r="M80" s="615"/>
      <c r="N80" s="615"/>
      <c r="O80" s="616"/>
      <c r="P80" s="143"/>
      <c r="Q80" s="144"/>
      <c r="R80" s="144"/>
      <c r="S80" s="144"/>
      <c r="T80" s="144"/>
      <c r="U80" s="144"/>
      <c r="V80" s="145"/>
      <c r="W80" s="143"/>
      <c r="X80" s="144"/>
      <c r="Y80" s="144"/>
      <c r="Z80" s="144"/>
      <c r="AA80" s="144"/>
      <c r="AB80" s="144"/>
      <c r="AC80" s="145"/>
      <c r="AD80" s="143"/>
      <c r="AE80" s="144"/>
      <c r="AF80" s="144"/>
      <c r="AG80" s="144"/>
      <c r="AH80" s="144"/>
      <c r="AI80" s="144"/>
      <c r="AJ80" s="145"/>
      <c r="AK80" s="143"/>
      <c r="AL80" s="144"/>
      <c r="AM80" s="144"/>
      <c r="AN80" s="144"/>
      <c r="AO80" s="144"/>
      <c r="AP80" s="144"/>
      <c r="AQ80" s="145"/>
      <c r="AR80" s="143"/>
      <c r="AS80" s="144"/>
      <c r="AT80" s="145"/>
      <c r="AU80" s="617">
        <f t="shared" si="3"/>
        <v>0</v>
      </c>
      <c r="AV80" s="618"/>
      <c r="AW80" s="619">
        <f t="shared" si="4"/>
        <v>0</v>
      </c>
      <c r="AX80" s="620"/>
      <c r="AY80" s="621"/>
      <c r="AZ80" s="622"/>
      <c r="BA80" s="622"/>
      <c r="BB80" s="622"/>
      <c r="BC80" s="622"/>
      <c r="BD80" s="623"/>
    </row>
    <row r="81" spans="2:56" ht="39.950000000000003" customHeight="1">
      <c r="B81" s="142">
        <f t="shared" si="5"/>
        <v>68</v>
      </c>
      <c r="C81" s="607"/>
      <c r="D81" s="608"/>
      <c r="E81" s="609"/>
      <c r="F81" s="610"/>
      <c r="G81" s="611"/>
      <c r="H81" s="612"/>
      <c r="I81" s="612"/>
      <c r="J81" s="612"/>
      <c r="K81" s="613"/>
      <c r="L81" s="614"/>
      <c r="M81" s="615"/>
      <c r="N81" s="615"/>
      <c r="O81" s="616"/>
      <c r="P81" s="143"/>
      <c r="Q81" s="144"/>
      <c r="R81" s="144"/>
      <c r="S81" s="144"/>
      <c r="T81" s="144"/>
      <c r="U81" s="144"/>
      <c r="V81" s="145"/>
      <c r="W81" s="143"/>
      <c r="X81" s="144"/>
      <c r="Y81" s="144"/>
      <c r="Z81" s="144"/>
      <c r="AA81" s="144"/>
      <c r="AB81" s="144"/>
      <c r="AC81" s="145"/>
      <c r="AD81" s="143"/>
      <c r="AE81" s="144"/>
      <c r="AF81" s="144"/>
      <c r="AG81" s="144"/>
      <c r="AH81" s="144"/>
      <c r="AI81" s="144"/>
      <c r="AJ81" s="145"/>
      <c r="AK81" s="143"/>
      <c r="AL81" s="144"/>
      <c r="AM81" s="144"/>
      <c r="AN81" s="144"/>
      <c r="AO81" s="144"/>
      <c r="AP81" s="144"/>
      <c r="AQ81" s="145"/>
      <c r="AR81" s="143"/>
      <c r="AS81" s="144"/>
      <c r="AT81" s="145"/>
      <c r="AU81" s="617">
        <f t="shared" si="3"/>
        <v>0</v>
      </c>
      <c r="AV81" s="618"/>
      <c r="AW81" s="619">
        <f t="shared" si="4"/>
        <v>0</v>
      </c>
      <c r="AX81" s="620"/>
      <c r="AY81" s="621"/>
      <c r="AZ81" s="622"/>
      <c r="BA81" s="622"/>
      <c r="BB81" s="622"/>
      <c r="BC81" s="622"/>
      <c r="BD81" s="623"/>
    </row>
    <row r="82" spans="2:56" ht="39.950000000000003" customHeight="1">
      <c r="B82" s="142">
        <f t="shared" si="5"/>
        <v>69</v>
      </c>
      <c r="C82" s="607"/>
      <c r="D82" s="608"/>
      <c r="E82" s="609"/>
      <c r="F82" s="610"/>
      <c r="G82" s="611"/>
      <c r="H82" s="612"/>
      <c r="I82" s="612"/>
      <c r="J82" s="612"/>
      <c r="K82" s="613"/>
      <c r="L82" s="614"/>
      <c r="M82" s="615"/>
      <c r="N82" s="615"/>
      <c r="O82" s="616"/>
      <c r="P82" s="143"/>
      <c r="Q82" s="144"/>
      <c r="R82" s="144"/>
      <c r="S82" s="144"/>
      <c r="T82" s="144"/>
      <c r="U82" s="144"/>
      <c r="V82" s="145"/>
      <c r="W82" s="143"/>
      <c r="X82" s="144"/>
      <c r="Y82" s="144"/>
      <c r="Z82" s="144"/>
      <c r="AA82" s="144"/>
      <c r="AB82" s="144"/>
      <c r="AC82" s="145"/>
      <c r="AD82" s="143"/>
      <c r="AE82" s="144"/>
      <c r="AF82" s="144"/>
      <c r="AG82" s="144"/>
      <c r="AH82" s="144"/>
      <c r="AI82" s="144"/>
      <c r="AJ82" s="145"/>
      <c r="AK82" s="143"/>
      <c r="AL82" s="144"/>
      <c r="AM82" s="144"/>
      <c r="AN82" s="144"/>
      <c r="AO82" s="144"/>
      <c r="AP82" s="144"/>
      <c r="AQ82" s="145"/>
      <c r="AR82" s="143"/>
      <c r="AS82" s="144"/>
      <c r="AT82" s="145"/>
      <c r="AU82" s="617">
        <f t="shared" si="3"/>
        <v>0</v>
      </c>
      <c r="AV82" s="618"/>
      <c r="AW82" s="619">
        <f t="shared" si="4"/>
        <v>0</v>
      </c>
      <c r="AX82" s="620"/>
      <c r="AY82" s="621"/>
      <c r="AZ82" s="622"/>
      <c r="BA82" s="622"/>
      <c r="BB82" s="622"/>
      <c r="BC82" s="622"/>
      <c r="BD82" s="623"/>
    </row>
    <row r="83" spans="2:56" ht="39.950000000000003" customHeight="1">
      <c r="B83" s="142">
        <f t="shared" si="5"/>
        <v>70</v>
      </c>
      <c r="C83" s="607"/>
      <c r="D83" s="608"/>
      <c r="E83" s="609"/>
      <c r="F83" s="610"/>
      <c r="G83" s="611"/>
      <c r="H83" s="612"/>
      <c r="I83" s="612"/>
      <c r="J83" s="612"/>
      <c r="K83" s="613"/>
      <c r="L83" s="614"/>
      <c r="M83" s="615"/>
      <c r="N83" s="615"/>
      <c r="O83" s="616"/>
      <c r="P83" s="143"/>
      <c r="Q83" s="144"/>
      <c r="R83" s="144"/>
      <c r="S83" s="144"/>
      <c r="T83" s="144"/>
      <c r="U83" s="144"/>
      <c r="V83" s="145"/>
      <c r="W83" s="143"/>
      <c r="X83" s="144"/>
      <c r="Y83" s="144"/>
      <c r="Z83" s="144"/>
      <c r="AA83" s="144"/>
      <c r="AB83" s="144"/>
      <c r="AC83" s="145"/>
      <c r="AD83" s="143"/>
      <c r="AE83" s="144"/>
      <c r="AF83" s="144"/>
      <c r="AG83" s="144"/>
      <c r="AH83" s="144"/>
      <c r="AI83" s="144"/>
      <c r="AJ83" s="145"/>
      <c r="AK83" s="143"/>
      <c r="AL83" s="144"/>
      <c r="AM83" s="144"/>
      <c r="AN83" s="144"/>
      <c r="AO83" s="144"/>
      <c r="AP83" s="144"/>
      <c r="AQ83" s="145"/>
      <c r="AR83" s="143"/>
      <c r="AS83" s="144"/>
      <c r="AT83" s="145"/>
      <c r="AU83" s="617">
        <f t="shared" si="3"/>
        <v>0</v>
      </c>
      <c r="AV83" s="618"/>
      <c r="AW83" s="619">
        <f t="shared" si="4"/>
        <v>0</v>
      </c>
      <c r="AX83" s="620"/>
      <c r="AY83" s="621"/>
      <c r="AZ83" s="622"/>
      <c r="BA83" s="622"/>
      <c r="BB83" s="622"/>
      <c r="BC83" s="622"/>
      <c r="BD83" s="623"/>
    </row>
    <row r="84" spans="2:56" ht="39.950000000000003" customHeight="1">
      <c r="B84" s="142">
        <f t="shared" si="5"/>
        <v>71</v>
      </c>
      <c r="C84" s="607"/>
      <c r="D84" s="608"/>
      <c r="E84" s="609"/>
      <c r="F84" s="610"/>
      <c r="G84" s="611"/>
      <c r="H84" s="612"/>
      <c r="I84" s="612"/>
      <c r="J84" s="612"/>
      <c r="K84" s="613"/>
      <c r="L84" s="614"/>
      <c r="M84" s="615"/>
      <c r="N84" s="615"/>
      <c r="O84" s="616"/>
      <c r="P84" s="143"/>
      <c r="Q84" s="144"/>
      <c r="R84" s="144"/>
      <c r="S84" s="144"/>
      <c r="T84" s="144"/>
      <c r="U84" s="144"/>
      <c r="V84" s="145"/>
      <c r="W84" s="143"/>
      <c r="X84" s="144"/>
      <c r="Y84" s="144"/>
      <c r="Z84" s="144"/>
      <c r="AA84" s="144"/>
      <c r="AB84" s="144"/>
      <c r="AC84" s="145"/>
      <c r="AD84" s="143"/>
      <c r="AE84" s="144"/>
      <c r="AF84" s="144"/>
      <c r="AG84" s="144"/>
      <c r="AH84" s="144"/>
      <c r="AI84" s="144"/>
      <c r="AJ84" s="145"/>
      <c r="AK84" s="143"/>
      <c r="AL84" s="144"/>
      <c r="AM84" s="144"/>
      <c r="AN84" s="144"/>
      <c r="AO84" s="144"/>
      <c r="AP84" s="144"/>
      <c r="AQ84" s="145"/>
      <c r="AR84" s="143"/>
      <c r="AS84" s="144"/>
      <c r="AT84" s="145"/>
      <c r="AU84" s="617">
        <f t="shared" si="3"/>
        <v>0</v>
      </c>
      <c r="AV84" s="618"/>
      <c r="AW84" s="619">
        <f t="shared" si="4"/>
        <v>0</v>
      </c>
      <c r="AX84" s="620"/>
      <c r="AY84" s="621"/>
      <c r="AZ84" s="622"/>
      <c r="BA84" s="622"/>
      <c r="BB84" s="622"/>
      <c r="BC84" s="622"/>
      <c r="BD84" s="623"/>
    </row>
    <row r="85" spans="2:56" ht="39.950000000000003" customHeight="1">
      <c r="B85" s="142">
        <f t="shared" si="5"/>
        <v>72</v>
      </c>
      <c r="C85" s="607"/>
      <c r="D85" s="608"/>
      <c r="E85" s="609"/>
      <c r="F85" s="610"/>
      <c r="G85" s="611"/>
      <c r="H85" s="612"/>
      <c r="I85" s="612"/>
      <c r="J85" s="612"/>
      <c r="K85" s="613"/>
      <c r="L85" s="614"/>
      <c r="M85" s="615"/>
      <c r="N85" s="615"/>
      <c r="O85" s="616"/>
      <c r="P85" s="143"/>
      <c r="Q85" s="144"/>
      <c r="R85" s="144"/>
      <c r="S85" s="144"/>
      <c r="T85" s="144"/>
      <c r="U85" s="144"/>
      <c r="V85" s="145"/>
      <c r="W85" s="143"/>
      <c r="X85" s="144"/>
      <c r="Y85" s="144"/>
      <c r="Z85" s="144"/>
      <c r="AA85" s="144"/>
      <c r="AB85" s="144"/>
      <c r="AC85" s="145"/>
      <c r="AD85" s="143"/>
      <c r="AE85" s="144"/>
      <c r="AF85" s="144"/>
      <c r="AG85" s="144"/>
      <c r="AH85" s="144"/>
      <c r="AI85" s="144"/>
      <c r="AJ85" s="145"/>
      <c r="AK85" s="143"/>
      <c r="AL85" s="144"/>
      <c r="AM85" s="144"/>
      <c r="AN85" s="144"/>
      <c r="AO85" s="144"/>
      <c r="AP85" s="144"/>
      <c r="AQ85" s="145"/>
      <c r="AR85" s="143"/>
      <c r="AS85" s="144"/>
      <c r="AT85" s="145"/>
      <c r="AU85" s="617">
        <f t="shared" si="3"/>
        <v>0</v>
      </c>
      <c r="AV85" s="618"/>
      <c r="AW85" s="619">
        <f t="shared" si="4"/>
        <v>0</v>
      </c>
      <c r="AX85" s="620"/>
      <c r="AY85" s="621"/>
      <c r="AZ85" s="622"/>
      <c r="BA85" s="622"/>
      <c r="BB85" s="622"/>
      <c r="BC85" s="622"/>
      <c r="BD85" s="623"/>
    </row>
    <row r="86" spans="2:56" ht="39.950000000000003" customHeight="1">
      <c r="B86" s="142">
        <f t="shared" si="5"/>
        <v>73</v>
      </c>
      <c r="C86" s="607"/>
      <c r="D86" s="608"/>
      <c r="E86" s="609"/>
      <c r="F86" s="610"/>
      <c r="G86" s="611"/>
      <c r="H86" s="612"/>
      <c r="I86" s="612"/>
      <c r="J86" s="612"/>
      <c r="K86" s="613"/>
      <c r="L86" s="614"/>
      <c r="M86" s="615"/>
      <c r="N86" s="615"/>
      <c r="O86" s="616"/>
      <c r="P86" s="143"/>
      <c r="Q86" s="144"/>
      <c r="R86" s="144"/>
      <c r="S86" s="144"/>
      <c r="T86" s="144"/>
      <c r="U86" s="144"/>
      <c r="V86" s="145"/>
      <c r="W86" s="143"/>
      <c r="X86" s="144"/>
      <c r="Y86" s="144"/>
      <c r="Z86" s="144"/>
      <c r="AA86" s="144"/>
      <c r="AB86" s="144"/>
      <c r="AC86" s="145"/>
      <c r="AD86" s="143"/>
      <c r="AE86" s="144"/>
      <c r="AF86" s="144"/>
      <c r="AG86" s="144"/>
      <c r="AH86" s="144"/>
      <c r="AI86" s="144"/>
      <c r="AJ86" s="145"/>
      <c r="AK86" s="143"/>
      <c r="AL86" s="144"/>
      <c r="AM86" s="144"/>
      <c r="AN86" s="144"/>
      <c r="AO86" s="144"/>
      <c r="AP86" s="144"/>
      <c r="AQ86" s="145"/>
      <c r="AR86" s="143"/>
      <c r="AS86" s="144"/>
      <c r="AT86" s="145"/>
      <c r="AU86" s="617">
        <f t="shared" si="3"/>
        <v>0</v>
      </c>
      <c r="AV86" s="618"/>
      <c r="AW86" s="619">
        <f t="shared" si="4"/>
        <v>0</v>
      </c>
      <c r="AX86" s="620"/>
      <c r="AY86" s="621"/>
      <c r="AZ86" s="622"/>
      <c r="BA86" s="622"/>
      <c r="BB86" s="622"/>
      <c r="BC86" s="622"/>
      <c r="BD86" s="623"/>
    </row>
    <row r="87" spans="2:56" ht="39.950000000000003" customHeight="1">
      <c r="B87" s="142">
        <f t="shared" si="5"/>
        <v>74</v>
      </c>
      <c r="C87" s="607"/>
      <c r="D87" s="608"/>
      <c r="E87" s="609"/>
      <c r="F87" s="610"/>
      <c r="G87" s="611"/>
      <c r="H87" s="612"/>
      <c r="I87" s="612"/>
      <c r="J87" s="612"/>
      <c r="K87" s="613"/>
      <c r="L87" s="614"/>
      <c r="M87" s="615"/>
      <c r="N87" s="615"/>
      <c r="O87" s="616"/>
      <c r="P87" s="143"/>
      <c r="Q87" s="144"/>
      <c r="R87" s="144"/>
      <c r="S87" s="144"/>
      <c r="T87" s="144"/>
      <c r="U87" s="144"/>
      <c r="V87" s="145"/>
      <c r="W87" s="143"/>
      <c r="X87" s="144"/>
      <c r="Y87" s="144"/>
      <c r="Z87" s="144"/>
      <c r="AA87" s="144"/>
      <c r="AB87" s="144"/>
      <c r="AC87" s="145"/>
      <c r="AD87" s="143"/>
      <c r="AE87" s="144"/>
      <c r="AF87" s="144"/>
      <c r="AG87" s="144"/>
      <c r="AH87" s="144"/>
      <c r="AI87" s="144"/>
      <c r="AJ87" s="145"/>
      <c r="AK87" s="143"/>
      <c r="AL87" s="144"/>
      <c r="AM87" s="144"/>
      <c r="AN87" s="144"/>
      <c r="AO87" s="144"/>
      <c r="AP87" s="144"/>
      <c r="AQ87" s="145"/>
      <c r="AR87" s="143"/>
      <c r="AS87" s="144"/>
      <c r="AT87" s="145"/>
      <c r="AU87" s="617">
        <f t="shared" si="3"/>
        <v>0</v>
      </c>
      <c r="AV87" s="618"/>
      <c r="AW87" s="619">
        <f t="shared" si="4"/>
        <v>0</v>
      </c>
      <c r="AX87" s="620"/>
      <c r="AY87" s="621"/>
      <c r="AZ87" s="622"/>
      <c r="BA87" s="622"/>
      <c r="BB87" s="622"/>
      <c r="BC87" s="622"/>
      <c r="BD87" s="623"/>
    </row>
    <row r="88" spans="2:56" ht="39.950000000000003" customHeight="1">
      <c r="B88" s="142">
        <f t="shared" si="5"/>
        <v>75</v>
      </c>
      <c r="C88" s="607"/>
      <c r="D88" s="608"/>
      <c r="E88" s="609"/>
      <c r="F88" s="610"/>
      <c r="G88" s="611"/>
      <c r="H88" s="612"/>
      <c r="I88" s="612"/>
      <c r="J88" s="612"/>
      <c r="K88" s="613"/>
      <c r="L88" s="614"/>
      <c r="M88" s="615"/>
      <c r="N88" s="615"/>
      <c r="O88" s="616"/>
      <c r="P88" s="143"/>
      <c r="Q88" s="144"/>
      <c r="R88" s="144"/>
      <c r="S88" s="144"/>
      <c r="T88" s="144"/>
      <c r="U88" s="144"/>
      <c r="V88" s="145"/>
      <c r="W88" s="143"/>
      <c r="X88" s="144"/>
      <c r="Y88" s="144"/>
      <c r="Z88" s="144"/>
      <c r="AA88" s="144"/>
      <c r="AB88" s="144"/>
      <c r="AC88" s="145"/>
      <c r="AD88" s="143"/>
      <c r="AE88" s="144"/>
      <c r="AF88" s="144"/>
      <c r="AG88" s="144"/>
      <c r="AH88" s="144"/>
      <c r="AI88" s="144"/>
      <c r="AJ88" s="145"/>
      <c r="AK88" s="143"/>
      <c r="AL88" s="144"/>
      <c r="AM88" s="144"/>
      <c r="AN88" s="144"/>
      <c r="AO88" s="144"/>
      <c r="AP88" s="144"/>
      <c r="AQ88" s="145"/>
      <c r="AR88" s="143"/>
      <c r="AS88" s="144"/>
      <c r="AT88" s="145"/>
      <c r="AU88" s="617">
        <f t="shared" si="3"/>
        <v>0</v>
      </c>
      <c r="AV88" s="618"/>
      <c r="AW88" s="619">
        <f t="shared" si="4"/>
        <v>0</v>
      </c>
      <c r="AX88" s="620"/>
      <c r="AY88" s="621"/>
      <c r="AZ88" s="622"/>
      <c r="BA88" s="622"/>
      <c r="BB88" s="622"/>
      <c r="BC88" s="622"/>
      <c r="BD88" s="623"/>
    </row>
    <row r="89" spans="2:56" ht="39.950000000000003" customHeight="1">
      <c r="B89" s="142">
        <f t="shared" si="5"/>
        <v>76</v>
      </c>
      <c r="C89" s="607"/>
      <c r="D89" s="608"/>
      <c r="E89" s="609"/>
      <c r="F89" s="610"/>
      <c r="G89" s="611"/>
      <c r="H89" s="612"/>
      <c r="I89" s="612"/>
      <c r="J89" s="612"/>
      <c r="K89" s="613"/>
      <c r="L89" s="614"/>
      <c r="M89" s="615"/>
      <c r="N89" s="615"/>
      <c r="O89" s="616"/>
      <c r="P89" s="143"/>
      <c r="Q89" s="144"/>
      <c r="R89" s="144"/>
      <c r="S89" s="144"/>
      <c r="T89" s="144"/>
      <c r="U89" s="144"/>
      <c r="V89" s="145"/>
      <c r="W89" s="143"/>
      <c r="X89" s="144"/>
      <c r="Y89" s="144"/>
      <c r="Z89" s="144"/>
      <c r="AA89" s="144"/>
      <c r="AB89" s="144"/>
      <c r="AC89" s="145"/>
      <c r="AD89" s="143"/>
      <c r="AE89" s="144"/>
      <c r="AF89" s="144"/>
      <c r="AG89" s="144"/>
      <c r="AH89" s="144"/>
      <c r="AI89" s="144"/>
      <c r="AJ89" s="145"/>
      <c r="AK89" s="143"/>
      <c r="AL89" s="144"/>
      <c r="AM89" s="144"/>
      <c r="AN89" s="144"/>
      <c r="AO89" s="144"/>
      <c r="AP89" s="144"/>
      <c r="AQ89" s="145"/>
      <c r="AR89" s="143"/>
      <c r="AS89" s="144"/>
      <c r="AT89" s="145"/>
      <c r="AU89" s="617">
        <f t="shared" si="3"/>
        <v>0</v>
      </c>
      <c r="AV89" s="618"/>
      <c r="AW89" s="619">
        <f t="shared" si="4"/>
        <v>0</v>
      </c>
      <c r="AX89" s="620"/>
      <c r="AY89" s="621"/>
      <c r="AZ89" s="622"/>
      <c r="BA89" s="622"/>
      <c r="BB89" s="622"/>
      <c r="BC89" s="622"/>
      <c r="BD89" s="623"/>
    </row>
    <row r="90" spans="2:56" ht="39.950000000000003" customHeight="1">
      <c r="B90" s="142">
        <f t="shared" si="5"/>
        <v>77</v>
      </c>
      <c r="C90" s="607"/>
      <c r="D90" s="608"/>
      <c r="E90" s="609"/>
      <c r="F90" s="610"/>
      <c r="G90" s="611"/>
      <c r="H90" s="612"/>
      <c r="I90" s="612"/>
      <c r="J90" s="612"/>
      <c r="K90" s="613"/>
      <c r="L90" s="614"/>
      <c r="M90" s="615"/>
      <c r="N90" s="615"/>
      <c r="O90" s="616"/>
      <c r="P90" s="143"/>
      <c r="Q90" s="144"/>
      <c r="R90" s="144"/>
      <c r="S90" s="144"/>
      <c r="T90" s="144"/>
      <c r="U90" s="144"/>
      <c r="V90" s="145"/>
      <c r="W90" s="143"/>
      <c r="X90" s="144"/>
      <c r="Y90" s="144"/>
      <c r="Z90" s="144"/>
      <c r="AA90" s="144"/>
      <c r="AB90" s="144"/>
      <c r="AC90" s="145"/>
      <c r="AD90" s="143"/>
      <c r="AE90" s="144"/>
      <c r="AF90" s="144"/>
      <c r="AG90" s="144"/>
      <c r="AH90" s="144"/>
      <c r="AI90" s="144"/>
      <c r="AJ90" s="145"/>
      <c r="AK90" s="143"/>
      <c r="AL90" s="144"/>
      <c r="AM90" s="144"/>
      <c r="AN90" s="144"/>
      <c r="AO90" s="144"/>
      <c r="AP90" s="144"/>
      <c r="AQ90" s="145"/>
      <c r="AR90" s="143"/>
      <c r="AS90" s="144"/>
      <c r="AT90" s="145"/>
      <c r="AU90" s="617">
        <f t="shared" si="3"/>
        <v>0</v>
      </c>
      <c r="AV90" s="618"/>
      <c r="AW90" s="619">
        <f t="shared" si="4"/>
        <v>0</v>
      </c>
      <c r="AX90" s="620"/>
      <c r="AY90" s="621"/>
      <c r="AZ90" s="622"/>
      <c r="BA90" s="622"/>
      <c r="BB90" s="622"/>
      <c r="BC90" s="622"/>
      <c r="BD90" s="623"/>
    </row>
    <row r="91" spans="2:56" ht="39.950000000000003" customHeight="1">
      <c r="B91" s="142">
        <f t="shared" si="5"/>
        <v>78</v>
      </c>
      <c r="C91" s="607"/>
      <c r="D91" s="608"/>
      <c r="E91" s="609"/>
      <c r="F91" s="610"/>
      <c r="G91" s="611"/>
      <c r="H91" s="612"/>
      <c r="I91" s="612"/>
      <c r="J91" s="612"/>
      <c r="K91" s="613"/>
      <c r="L91" s="614"/>
      <c r="M91" s="615"/>
      <c r="N91" s="615"/>
      <c r="O91" s="616"/>
      <c r="P91" s="143"/>
      <c r="Q91" s="144"/>
      <c r="R91" s="144"/>
      <c r="S91" s="144"/>
      <c r="T91" s="144"/>
      <c r="U91" s="144"/>
      <c r="V91" s="145"/>
      <c r="W91" s="143"/>
      <c r="X91" s="144"/>
      <c r="Y91" s="144"/>
      <c r="Z91" s="144"/>
      <c r="AA91" s="144"/>
      <c r="AB91" s="144"/>
      <c r="AC91" s="145"/>
      <c r="AD91" s="143"/>
      <c r="AE91" s="144"/>
      <c r="AF91" s="144"/>
      <c r="AG91" s="144"/>
      <c r="AH91" s="144"/>
      <c r="AI91" s="144"/>
      <c r="AJ91" s="145"/>
      <c r="AK91" s="143"/>
      <c r="AL91" s="144"/>
      <c r="AM91" s="144"/>
      <c r="AN91" s="144"/>
      <c r="AO91" s="144"/>
      <c r="AP91" s="144"/>
      <c r="AQ91" s="145"/>
      <c r="AR91" s="143"/>
      <c r="AS91" s="144"/>
      <c r="AT91" s="145"/>
      <c r="AU91" s="617">
        <f t="shared" si="3"/>
        <v>0</v>
      </c>
      <c r="AV91" s="618"/>
      <c r="AW91" s="619">
        <f t="shared" si="4"/>
        <v>0</v>
      </c>
      <c r="AX91" s="620"/>
      <c r="AY91" s="621"/>
      <c r="AZ91" s="622"/>
      <c r="BA91" s="622"/>
      <c r="BB91" s="622"/>
      <c r="BC91" s="622"/>
      <c r="BD91" s="623"/>
    </row>
    <row r="92" spans="2:56" ht="39.950000000000003" customHeight="1">
      <c r="B92" s="142">
        <f t="shared" si="5"/>
        <v>79</v>
      </c>
      <c r="C92" s="607"/>
      <c r="D92" s="608"/>
      <c r="E92" s="609"/>
      <c r="F92" s="610"/>
      <c r="G92" s="611"/>
      <c r="H92" s="612"/>
      <c r="I92" s="612"/>
      <c r="J92" s="612"/>
      <c r="K92" s="613"/>
      <c r="L92" s="614"/>
      <c r="M92" s="615"/>
      <c r="N92" s="615"/>
      <c r="O92" s="616"/>
      <c r="P92" s="143"/>
      <c r="Q92" s="144"/>
      <c r="R92" s="144"/>
      <c r="S92" s="144"/>
      <c r="T92" s="144"/>
      <c r="U92" s="144"/>
      <c r="V92" s="145"/>
      <c r="W92" s="143"/>
      <c r="X92" s="144"/>
      <c r="Y92" s="144"/>
      <c r="Z92" s="144"/>
      <c r="AA92" s="144"/>
      <c r="AB92" s="144"/>
      <c r="AC92" s="145"/>
      <c r="AD92" s="143"/>
      <c r="AE92" s="144"/>
      <c r="AF92" s="144"/>
      <c r="AG92" s="144"/>
      <c r="AH92" s="144"/>
      <c r="AI92" s="144"/>
      <c r="AJ92" s="145"/>
      <c r="AK92" s="143"/>
      <c r="AL92" s="144"/>
      <c r="AM92" s="144"/>
      <c r="AN92" s="144"/>
      <c r="AO92" s="144"/>
      <c r="AP92" s="144"/>
      <c r="AQ92" s="145"/>
      <c r="AR92" s="143"/>
      <c r="AS92" s="144"/>
      <c r="AT92" s="145"/>
      <c r="AU92" s="617">
        <f t="shared" si="3"/>
        <v>0</v>
      </c>
      <c r="AV92" s="618"/>
      <c r="AW92" s="619">
        <f t="shared" si="4"/>
        <v>0</v>
      </c>
      <c r="AX92" s="620"/>
      <c r="AY92" s="621"/>
      <c r="AZ92" s="622"/>
      <c r="BA92" s="622"/>
      <c r="BB92" s="622"/>
      <c r="BC92" s="622"/>
      <c r="BD92" s="623"/>
    </row>
    <row r="93" spans="2:56" ht="39.950000000000003" customHeight="1">
      <c r="B93" s="142">
        <f t="shared" si="5"/>
        <v>80</v>
      </c>
      <c r="C93" s="607"/>
      <c r="D93" s="608"/>
      <c r="E93" s="609"/>
      <c r="F93" s="610"/>
      <c r="G93" s="611"/>
      <c r="H93" s="612"/>
      <c r="I93" s="612"/>
      <c r="J93" s="612"/>
      <c r="K93" s="613"/>
      <c r="L93" s="614"/>
      <c r="M93" s="615"/>
      <c r="N93" s="615"/>
      <c r="O93" s="616"/>
      <c r="P93" s="143"/>
      <c r="Q93" s="144"/>
      <c r="R93" s="144"/>
      <c r="S93" s="144"/>
      <c r="T93" s="144"/>
      <c r="U93" s="144"/>
      <c r="V93" s="145"/>
      <c r="W93" s="143"/>
      <c r="X93" s="144"/>
      <c r="Y93" s="144"/>
      <c r="Z93" s="144"/>
      <c r="AA93" s="144"/>
      <c r="AB93" s="144"/>
      <c r="AC93" s="145"/>
      <c r="AD93" s="143"/>
      <c r="AE93" s="144"/>
      <c r="AF93" s="144"/>
      <c r="AG93" s="144"/>
      <c r="AH93" s="144"/>
      <c r="AI93" s="144"/>
      <c r="AJ93" s="145"/>
      <c r="AK93" s="143"/>
      <c r="AL93" s="144"/>
      <c r="AM93" s="144"/>
      <c r="AN93" s="144"/>
      <c r="AO93" s="144"/>
      <c r="AP93" s="144"/>
      <c r="AQ93" s="145"/>
      <c r="AR93" s="143"/>
      <c r="AS93" s="144"/>
      <c r="AT93" s="145"/>
      <c r="AU93" s="617">
        <f t="shared" si="3"/>
        <v>0</v>
      </c>
      <c r="AV93" s="618"/>
      <c r="AW93" s="619">
        <f t="shared" si="4"/>
        <v>0</v>
      </c>
      <c r="AX93" s="620"/>
      <c r="AY93" s="621"/>
      <c r="AZ93" s="622"/>
      <c r="BA93" s="622"/>
      <c r="BB93" s="622"/>
      <c r="BC93" s="622"/>
      <c r="BD93" s="623"/>
    </row>
    <row r="94" spans="2:56" ht="39.950000000000003" customHeight="1">
      <c r="B94" s="142">
        <f t="shared" si="5"/>
        <v>81</v>
      </c>
      <c r="C94" s="607"/>
      <c r="D94" s="608"/>
      <c r="E94" s="609"/>
      <c r="F94" s="610"/>
      <c r="G94" s="611"/>
      <c r="H94" s="612"/>
      <c r="I94" s="612"/>
      <c r="J94" s="612"/>
      <c r="K94" s="613"/>
      <c r="L94" s="614"/>
      <c r="M94" s="615"/>
      <c r="N94" s="615"/>
      <c r="O94" s="616"/>
      <c r="P94" s="143"/>
      <c r="Q94" s="144"/>
      <c r="R94" s="144"/>
      <c r="S94" s="144"/>
      <c r="T94" s="144"/>
      <c r="U94" s="144"/>
      <c r="V94" s="145"/>
      <c r="W94" s="143"/>
      <c r="X94" s="144"/>
      <c r="Y94" s="144"/>
      <c r="Z94" s="144"/>
      <c r="AA94" s="144"/>
      <c r="AB94" s="144"/>
      <c r="AC94" s="145"/>
      <c r="AD94" s="143"/>
      <c r="AE94" s="144"/>
      <c r="AF94" s="144"/>
      <c r="AG94" s="144"/>
      <c r="AH94" s="144"/>
      <c r="AI94" s="144"/>
      <c r="AJ94" s="145"/>
      <c r="AK94" s="143"/>
      <c r="AL94" s="144"/>
      <c r="AM94" s="144"/>
      <c r="AN94" s="144"/>
      <c r="AO94" s="144"/>
      <c r="AP94" s="144"/>
      <c r="AQ94" s="145"/>
      <c r="AR94" s="143"/>
      <c r="AS94" s="144"/>
      <c r="AT94" s="145"/>
      <c r="AU94" s="617">
        <f t="shared" si="3"/>
        <v>0</v>
      </c>
      <c r="AV94" s="618"/>
      <c r="AW94" s="619">
        <f t="shared" si="4"/>
        <v>0</v>
      </c>
      <c r="AX94" s="620"/>
      <c r="AY94" s="621"/>
      <c r="AZ94" s="622"/>
      <c r="BA94" s="622"/>
      <c r="BB94" s="622"/>
      <c r="BC94" s="622"/>
      <c r="BD94" s="623"/>
    </row>
    <row r="95" spans="2:56" ht="39.950000000000003" customHeight="1">
      <c r="B95" s="142">
        <f t="shared" si="5"/>
        <v>82</v>
      </c>
      <c r="C95" s="607"/>
      <c r="D95" s="608"/>
      <c r="E95" s="609"/>
      <c r="F95" s="610"/>
      <c r="G95" s="611"/>
      <c r="H95" s="612"/>
      <c r="I95" s="612"/>
      <c r="J95" s="612"/>
      <c r="K95" s="613"/>
      <c r="L95" s="614"/>
      <c r="M95" s="615"/>
      <c r="N95" s="615"/>
      <c r="O95" s="616"/>
      <c r="P95" s="143"/>
      <c r="Q95" s="144"/>
      <c r="R95" s="144"/>
      <c r="S95" s="144"/>
      <c r="T95" s="144"/>
      <c r="U95" s="144"/>
      <c r="V95" s="145"/>
      <c r="W95" s="143"/>
      <c r="X95" s="144"/>
      <c r="Y95" s="144"/>
      <c r="Z95" s="144"/>
      <c r="AA95" s="144"/>
      <c r="AB95" s="144"/>
      <c r="AC95" s="145"/>
      <c r="AD95" s="143"/>
      <c r="AE95" s="144"/>
      <c r="AF95" s="144"/>
      <c r="AG95" s="144"/>
      <c r="AH95" s="144"/>
      <c r="AI95" s="144"/>
      <c r="AJ95" s="145"/>
      <c r="AK95" s="143"/>
      <c r="AL95" s="144"/>
      <c r="AM95" s="144"/>
      <c r="AN95" s="144"/>
      <c r="AO95" s="144"/>
      <c r="AP95" s="144"/>
      <c r="AQ95" s="145"/>
      <c r="AR95" s="143"/>
      <c r="AS95" s="144"/>
      <c r="AT95" s="145"/>
      <c r="AU95" s="617">
        <f t="shared" si="3"/>
        <v>0</v>
      </c>
      <c r="AV95" s="618"/>
      <c r="AW95" s="619">
        <f t="shared" si="4"/>
        <v>0</v>
      </c>
      <c r="AX95" s="620"/>
      <c r="AY95" s="621"/>
      <c r="AZ95" s="622"/>
      <c r="BA95" s="622"/>
      <c r="BB95" s="622"/>
      <c r="BC95" s="622"/>
      <c r="BD95" s="623"/>
    </row>
    <row r="96" spans="2:56" ht="39.950000000000003" customHeight="1">
      <c r="B96" s="142">
        <f t="shared" si="5"/>
        <v>83</v>
      </c>
      <c r="C96" s="607"/>
      <c r="D96" s="608"/>
      <c r="E96" s="609"/>
      <c r="F96" s="610"/>
      <c r="G96" s="611"/>
      <c r="H96" s="612"/>
      <c r="I96" s="612"/>
      <c r="J96" s="612"/>
      <c r="K96" s="613"/>
      <c r="L96" s="614"/>
      <c r="M96" s="615"/>
      <c r="N96" s="615"/>
      <c r="O96" s="616"/>
      <c r="P96" s="143"/>
      <c r="Q96" s="144"/>
      <c r="R96" s="144"/>
      <c r="S96" s="144"/>
      <c r="T96" s="144"/>
      <c r="U96" s="144"/>
      <c r="V96" s="145"/>
      <c r="W96" s="143"/>
      <c r="X96" s="144"/>
      <c r="Y96" s="144"/>
      <c r="Z96" s="144"/>
      <c r="AA96" s="144"/>
      <c r="AB96" s="144"/>
      <c r="AC96" s="145"/>
      <c r="AD96" s="143"/>
      <c r="AE96" s="144"/>
      <c r="AF96" s="144"/>
      <c r="AG96" s="144"/>
      <c r="AH96" s="144"/>
      <c r="AI96" s="144"/>
      <c r="AJ96" s="145"/>
      <c r="AK96" s="143"/>
      <c r="AL96" s="144"/>
      <c r="AM96" s="144"/>
      <c r="AN96" s="144"/>
      <c r="AO96" s="144"/>
      <c r="AP96" s="144"/>
      <c r="AQ96" s="145"/>
      <c r="AR96" s="143"/>
      <c r="AS96" s="144"/>
      <c r="AT96" s="145"/>
      <c r="AU96" s="617">
        <f t="shared" ref="AU96:AU112" si="6">IF($AZ$3="４週",SUM(P96:AQ96),IF($AZ$3="暦月",SUM(P96:AT96),""))</f>
        <v>0</v>
      </c>
      <c r="AV96" s="618"/>
      <c r="AW96" s="619">
        <f t="shared" si="4"/>
        <v>0</v>
      </c>
      <c r="AX96" s="620"/>
      <c r="AY96" s="621"/>
      <c r="AZ96" s="622"/>
      <c r="BA96" s="622"/>
      <c r="BB96" s="622"/>
      <c r="BC96" s="622"/>
      <c r="BD96" s="623"/>
    </row>
    <row r="97" spans="2:56" ht="39.950000000000003" customHeight="1">
      <c r="B97" s="142">
        <f t="shared" si="5"/>
        <v>84</v>
      </c>
      <c r="C97" s="607"/>
      <c r="D97" s="608"/>
      <c r="E97" s="609"/>
      <c r="F97" s="610"/>
      <c r="G97" s="611"/>
      <c r="H97" s="612"/>
      <c r="I97" s="612"/>
      <c r="J97" s="612"/>
      <c r="K97" s="613"/>
      <c r="L97" s="614"/>
      <c r="M97" s="615"/>
      <c r="N97" s="615"/>
      <c r="O97" s="616"/>
      <c r="P97" s="176"/>
      <c r="Q97" s="177"/>
      <c r="R97" s="177"/>
      <c r="S97" s="177"/>
      <c r="T97" s="177"/>
      <c r="U97" s="177"/>
      <c r="V97" s="178"/>
      <c r="W97" s="176"/>
      <c r="X97" s="177"/>
      <c r="Y97" s="177"/>
      <c r="Z97" s="177"/>
      <c r="AA97" s="177"/>
      <c r="AB97" s="177"/>
      <c r="AC97" s="178"/>
      <c r="AD97" s="176"/>
      <c r="AE97" s="177"/>
      <c r="AF97" s="177"/>
      <c r="AG97" s="177"/>
      <c r="AH97" s="177"/>
      <c r="AI97" s="177"/>
      <c r="AJ97" s="178"/>
      <c r="AK97" s="176"/>
      <c r="AL97" s="177"/>
      <c r="AM97" s="177"/>
      <c r="AN97" s="177"/>
      <c r="AO97" s="177"/>
      <c r="AP97" s="177"/>
      <c r="AQ97" s="178"/>
      <c r="AR97" s="176"/>
      <c r="AS97" s="177"/>
      <c r="AT97" s="178"/>
      <c r="AU97" s="617">
        <f t="shared" si="6"/>
        <v>0</v>
      </c>
      <c r="AV97" s="618"/>
      <c r="AW97" s="619">
        <f t="shared" si="4"/>
        <v>0</v>
      </c>
      <c r="AX97" s="620"/>
      <c r="AY97" s="621"/>
      <c r="AZ97" s="622"/>
      <c r="BA97" s="622"/>
      <c r="BB97" s="622"/>
      <c r="BC97" s="622"/>
      <c r="BD97" s="623"/>
    </row>
    <row r="98" spans="2:56" ht="39.950000000000003" customHeight="1">
      <c r="B98" s="142">
        <f t="shared" si="5"/>
        <v>85</v>
      </c>
      <c r="C98" s="607"/>
      <c r="D98" s="608"/>
      <c r="E98" s="609"/>
      <c r="F98" s="610"/>
      <c r="G98" s="611"/>
      <c r="H98" s="612"/>
      <c r="I98" s="612"/>
      <c r="J98" s="612"/>
      <c r="K98" s="613"/>
      <c r="L98" s="614"/>
      <c r="M98" s="615"/>
      <c r="N98" s="615"/>
      <c r="O98" s="616"/>
      <c r="P98" s="143"/>
      <c r="Q98" s="144"/>
      <c r="R98" s="144"/>
      <c r="S98" s="144"/>
      <c r="T98" s="144"/>
      <c r="U98" s="144"/>
      <c r="V98" s="145"/>
      <c r="W98" s="143"/>
      <c r="X98" s="144"/>
      <c r="Y98" s="144"/>
      <c r="Z98" s="144"/>
      <c r="AA98" s="144"/>
      <c r="AB98" s="144"/>
      <c r="AC98" s="145"/>
      <c r="AD98" s="143"/>
      <c r="AE98" s="144"/>
      <c r="AF98" s="144"/>
      <c r="AG98" s="144"/>
      <c r="AH98" s="144"/>
      <c r="AI98" s="144"/>
      <c r="AJ98" s="145"/>
      <c r="AK98" s="143"/>
      <c r="AL98" s="144"/>
      <c r="AM98" s="144"/>
      <c r="AN98" s="144"/>
      <c r="AO98" s="144"/>
      <c r="AP98" s="144"/>
      <c r="AQ98" s="145"/>
      <c r="AR98" s="143"/>
      <c r="AS98" s="144"/>
      <c r="AT98" s="145"/>
      <c r="AU98" s="617">
        <f t="shared" si="6"/>
        <v>0</v>
      </c>
      <c r="AV98" s="618"/>
      <c r="AW98" s="619">
        <f t="shared" si="4"/>
        <v>0</v>
      </c>
      <c r="AX98" s="620"/>
      <c r="AY98" s="621"/>
      <c r="AZ98" s="622"/>
      <c r="BA98" s="622"/>
      <c r="BB98" s="622"/>
      <c r="BC98" s="622"/>
      <c r="BD98" s="623"/>
    </row>
    <row r="99" spans="2:56" ht="39.950000000000003" customHeight="1">
      <c r="B99" s="142">
        <f t="shared" si="5"/>
        <v>86</v>
      </c>
      <c r="C99" s="607"/>
      <c r="D99" s="608"/>
      <c r="E99" s="609"/>
      <c r="F99" s="610"/>
      <c r="G99" s="611"/>
      <c r="H99" s="612"/>
      <c r="I99" s="612"/>
      <c r="J99" s="612"/>
      <c r="K99" s="613"/>
      <c r="L99" s="614"/>
      <c r="M99" s="615"/>
      <c r="N99" s="615"/>
      <c r="O99" s="616"/>
      <c r="P99" s="143"/>
      <c r="Q99" s="144"/>
      <c r="R99" s="144"/>
      <c r="S99" s="144"/>
      <c r="T99" s="144"/>
      <c r="U99" s="144"/>
      <c r="V99" s="145"/>
      <c r="W99" s="143"/>
      <c r="X99" s="144"/>
      <c r="Y99" s="144"/>
      <c r="Z99" s="144"/>
      <c r="AA99" s="144"/>
      <c r="AB99" s="144"/>
      <c r="AC99" s="145"/>
      <c r="AD99" s="143"/>
      <c r="AE99" s="144"/>
      <c r="AF99" s="144"/>
      <c r="AG99" s="144"/>
      <c r="AH99" s="144"/>
      <c r="AI99" s="144"/>
      <c r="AJ99" s="145"/>
      <c r="AK99" s="143"/>
      <c r="AL99" s="144"/>
      <c r="AM99" s="144"/>
      <c r="AN99" s="144"/>
      <c r="AO99" s="144"/>
      <c r="AP99" s="144"/>
      <c r="AQ99" s="145"/>
      <c r="AR99" s="143"/>
      <c r="AS99" s="144"/>
      <c r="AT99" s="145"/>
      <c r="AU99" s="617">
        <f t="shared" si="6"/>
        <v>0</v>
      </c>
      <c r="AV99" s="618"/>
      <c r="AW99" s="619">
        <f t="shared" si="4"/>
        <v>0</v>
      </c>
      <c r="AX99" s="620"/>
      <c r="AY99" s="621"/>
      <c r="AZ99" s="622"/>
      <c r="BA99" s="622"/>
      <c r="BB99" s="622"/>
      <c r="BC99" s="622"/>
      <c r="BD99" s="623"/>
    </row>
    <row r="100" spans="2:56" ht="39.950000000000003" customHeight="1">
      <c r="B100" s="142">
        <f t="shared" si="5"/>
        <v>87</v>
      </c>
      <c r="C100" s="607"/>
      <c r="D100" s="608"/>
      <c r="E100" s="609"/>
      <c r="F100" s="610"/>
      <c r="G100" s="611"/>
      <c r="H100" s="612"/>
      <c r="I100" s="612"/>
      <c r="J100" s="612"/>
      <c r="K100" s="613"/>
      <c r="L100" s="614"/>
      <c r="M100" s="615"/>
      <c r="N100" s="615"/>
      <c r="O100" s="616"/>
      <c r="P100" s="143"/>
      <c r="Q100" s="144"/>
      <c r="R100" s="144"/>
      <c r="S100" s="144"/>
      <c r="T100" s="144"/>
      <c r="U100" s="144"/>
      <c r="V100" s="145"/>
      <c r="W100" s="143"/>
      <c r="X100" s="144"/>
      <c r="Y100" s="144"/>
      <c r="Z100" s="144"/>
      <c r="AA100" s="144"/>
      <c r="AB100" s="144"/>
      <c r="AC100" s="145"/>
      <c r="AD100" s="143"/>
      <c r="AE100" s="144"/>
      <c r="AF100" s="144"/>
      <c r="AG100" s="144"/>
      <c r="AH100" s="144"/>
      <c r="AI100" s="144"/>
      <c r="AJ100" s="145"/>
      <c r="AK100" s="143"/>
      <c r="AL100" s="144"/>
      <c r="AM100" s="144"/>
      <c r="AN100" s="144"/>
      <c r="AO100" s="144"/>
      <c r="AP100" s="144"/>
      <c r="AQ100" s="145"/>
      <c r="AR100" s="143"/>
      <c r="AS100" s="144"/>
      <c r="AT100" s="145"/>
      <c r="AU100" s="617">
        <f t="shared" si="6"/>
        <v>0</v>
      </c>
      <c r="AV100" s="618"/>
      <c r="AW100" s="619">
        <f t="shared" si="4"/>
        <v>0</v>
      </c>
      <c r="AX100" s="620"/>
      <c r="AY100" s="621"/>
      <c r="AZ100" s="622"/>
      <c r="BA100" s="622"/>
      <c r="BB100" s="622"/>
      <c r="BC100" s="622"/>
      <c r="BD100" s="623"/>
    </row>
    <row r="101" spans="2:56" ht="39.950000000000003" customHeight="1">
      <c r="B101" s="142">
        <f t="shared" si="5"/>
        <v>88</v>
      </c>
      <c r="C101" s="607"/>
      <c r="D101" s="608"/>
      <c r="E101" s="609"/>
      <c r="F101" s="610"/>
      <c r="G101" s="611"/>
      <c r="H101" s="612"/>
      <c r="I101" s="612"/>
      <c r="J101" s="612"/>
      <c r="K101" s="613"/>
      <c r="L101" s="614"/>
      <c r="M101" s="615"/>
      <c r="N101" s="615"/>
      <c r="O101" s="616"/>
      <c r="P101" s="143"/>
      <c r="Q101" s="144"/>
      <c r="R101" s="144"/>
      <c r="S101" s="144"/>
      <c r="T101" s="144"/>
      <c r="U101" s="144"/>
      <c r="V101" s="145"/>
      <c r="W101" s="143"/>
      <c r="X101" s="144"/>
      <c r="Y101" s="144"/>
      <c r="Z101" s="144"/>
      <c r="AA101" s="144"/>
      <c r="AB101" s="144"/>
      <c r="AC101" s="145"/>
      <c r="AD101" s="143"/>
      <c r="AE101" s="144"/>
      <c r="AF101" s="144"/>
      <c r="AG101" s="144"/>
      <c r="AH101" s="144"/>
      <c r="AI101" s="144"/>
      <c r="AJ101" s="145"/>
      <c r="AK101" s="143"/>
      <c r="AL101" s="144"/>
      <c r="AM101" s="144"/>
      <c r="AN101" s="144"/>
      <c r="AO101" s="144"/>
      <c r="AP101" s="144"/>
      <c r="AQ101" s="145"/>
      <c r="AR101" s="143"/>
      <c r="AS101" s="144"/>
      <c r="AT101" s="145"/>
      <c r="AU101" s="617">
        <f t="shared" si="6"/>
        <v>0</v>
      </c>
      <c r="AV101" s="618"/>
      <c r="AW101" s="619">
        <f t="shared" si="4"/>
        <v>0</v>
      </c>
      <c r="AX101" s="620"/>
      <c r="AY101" s="621"/>
      <c r="AZ101" s="622"/>
      <c r="BA101" s="622"/>
      <c r="BB101" s="622"/>
      <c r="BC101" s="622"/>
      <c r="BD101" s="623"/>
    </row>
    <row r="102" spans="2:56" ht="39.950000000000003" customHeight="1">
      <c r="B102" s="142">
        <f t="shared" si="5"/>
        <v>89</v>
      </c>
      <c r="C102" s="607"/>
      <c r="D102" s="608"/>
      <c r="E102" s="609"/>
      <c r="F102" s="610"/>
      <c r="G102" s="611"/>
      <c r="H102" s="612"/>
      <c r="I102" s="612"/>
      <c r="J102" s="612"/>
      <c r="K102" s="613"/>
      <c r="L102" s="614"/>
      <c r="M102" s="615"/>
      <c r="N102" s="615"/>
      <c r="O102" s="616"/>
      <c r="P102" s="143"/>
      <c r="Q102" s="144"/>
      <c r="R102" s="144"/>
      <c r="S102" s="144"/>
      <c r="T102" s="144"/>
      <c r="U102" s="144"/>
      <c r="V102" s="145"/>
      <c r="W102" s="143"/>
      <c r="X102" s="144"/>
      <c r="Y102" s="144"/>
      <c r="Z102" s="144"/>
      <c r="AA102" s="144"/>
      <c r="AB102" s="144"/>
      <c r="AC102" s="145"/>
      <c r="AD102" s="143"/>
      <c r="AE102" s="144"/>
      <c r="AF102" s="144"/>
      <c r="AG102" s="144"/>
      <c r="AH102" s="144"/>
      <c r="AI102" s="144"/>
      <c r="AJ102" s="145"/>
      <c r="AK102" s="143"/>
      <c r="AL102" s="144"/>
      <c r="AM102" s="144"/>
      <c r="AN102" s="144"/>
      <c r="AO102" s="144"/>
      <c r="AP102" s="144"/>
      <c r="AQ102" s="145"/>
      <c r="AR102" s="143"/>
      <c r="AS102" s="144"/>
      <c r="AT102" s="145"/>
      <c r="AU102" s="617">
        <f t="shared" si="6"/>
        <v>0</v>
      </c>
      <c r="AV102" s="618"/>
      <c r="AW102" s="619">
        <f t="shared" si="4"/>
        <v>0</v>
      </c>
      <c r="AX102" s="620"/>
      <c r="AY102" s="621"/>
      <c r="AZ102" s="622"/>
      <c r="BA102" s="622"/>
      <c r="BB102" s="622"/>
      <c r="BC102" s="622"/>
      <c r="BD102" s="623"/>
    </row>
    <row r="103" spans="2:56" ht="39.950000000000003" customHeight="1">
      <c r="B103" s="142">
        <f t="shared" si="5"/>
        <v>90</v>
      </c>
      <c r="C103" s="607"/>
      <c r="D103" s="608"/>
      <c r="E103" s="609"/>
      <c r="F103" s="610"/>
      <c r="G103" s="611"/>
      <c r="H103" s="612"/>
      <c r="I103" s="612"/>
      <c r="J103" s="612"/>
      <c r="K103" s="613"/>
      <c r="L103" s="614"/>
      <c r="M103" s="615"/>
      <c r="N103" s="615"/>
      <c r="O103" s="616"/>
      <c r="P103" s="143"/>
      <c r="Q103" s="144"/>
      <c r="R103" s="144"/>
      <c r="S103" s="144"/>
      <c r="T103" s="144"/>
      <c r="U103" s="144"/>
      <c r="V103" s="145"/>
      <c r="W103" s="143"/>
      <c r="X103" s="144"/>
      <c r="Y103" s="144"/>
      <c r="Z103" s="144"/>
      <c r="AA103" s="144"/>
      <c r="AB103" s="144"/>
      <c r="AC103" s="145"/>
      <c r="AD103" s="143"/>
      <c r="AE103" s="144"/>
      <c r="AF103" s="144"/>
      <c r="AG103" s="144"/>
      <c r="AH103" s="144"/>
      <c r="AI103" s="144"/>
      <c r="AJ103" s="145"/>
      <c r="AK103" s="143"/>
      <c r="AL103" s="144"/>
      <c r="AM103" s="144"/>
      <c r="AN103" s="144"/>
      <c r="AO103" s="144"/>
      <c r="AP103" s="144"/>
      <c r="AQ103" s="145"/>
      <c r="AR103" s="143"/>
      <c r="AS103" s="144"/>
      <c r="AT103" s="145"/>
      <c r="AU103" s="617">
        <f t="shared" si="6"/>
        <v>0</v>
      </c>
      <c r="AV103" s="618"/>
      <c r="AW103" s="619">
        <f t="shared" si="4"/>
        <v>0</v>
      </c>
      <c r="AX103" s="620"/>
      <c r="AY103" s="621"/>
      <c r="AZ103" s="622"/>
      <c r="BA103" s="622"/>
      <c r="BB103" s="622"/>
      <c r="BC103" s="622"/>
      <c r="BD103" s="623"/>
    </row>
    <row r="104" spans="2:56" ht="39.950000000000003" customHeight="1">
      <c r="B104" s="142">
        <f t="shared" si="5"/>
        <v>91</v>
      </c>
      <c r="C104" s="607"/>
      <c r="D104" s="608"/>
      <c r="E104" s="609"/>
      <c r="F104" s="610"/>
      <c r="G104" s="611"/>
      <c r="H104" s="612"/>
      <c r="I104" s="612"/>
      <c r="J104" s="612"/>
      <c r="K104" s="613"/>
      <c r="L104" s="614"/>
      <c r="M104" s="615"/>
      <c r="N104" s="615"/>
      <c r="O104" s="616"/>
      <c r="P104" s="143"/>
      <c r="Q104" s="144"/>
      <c r="R104" s="144"/>
      <c r="S104" s="144"/>
      <c r="T104" s="144"/>
      <c r="U104" s="144"/>
      <c r="V104" s="145"/>
      <c r="W104" s="143"/>
      <c r="X104" s="144"/>
      <c r="Y104" s="144"/>
      <c r="Z104" s="144"/>
      <c r="AA104" s="144"/>
      <c r="AB104" s="144"/>
      <c r="AC104" s="145"/>
      <c r="AD104" s="143"/>
      <c r="AE104" s="144"/>
      <c r="AF104" s="144"/>
      <c r="AG104" s="144"/>
      <c r="AH104" s="144"/>
      <c r="AI104" s="144"/>
      <c r="AJ104" s="145"/>
      <c r="AK104" s="143"/>
      <c r="AL104" s="144"/>
      <c r="AM104" s="144"/>
      <c r="AN104" s="144"/>
      <c r="AO104" s="144"/>
      <c r="AP104" s="144"/>
      <c r="AQ104" s="145"/>
      <c r="AR104" s="143"/>
      <c r="AS104" s="144"/>
      <c r="AT104" s="145"/>
      <c r="AU104" s="617">
        <f t="shared" si="6"/>
        <v>0</v>
      </c>
      <c r="AV104" s="618"/>
      <c r="AW104" s="619">
        <f t="shared" si="4"/>
        <v>0</v>
      </c>
      <c r="AX104" s="620"/>
      <c r="AY104" s="621"/>
      <c r="AZ104" s="622"/>
      <c r="BA104" s="622"/>
      <c r="BB104" s="622"/>
      <c r="BC104" s="622"/>
      <c r="BD104" s="623"/>
    </row>
    <row r="105" spans="2:56" ht="39.950000000000003" customHeight="1">
      <c r="B105" s="142">
        <f t="shared" si="5"/>
        <v>92</v>
      </c>
      <c r="C105" s="607"/>
      <c r="D105" s="608"/>
      <c r="E105" s="609"/>
      <c r="F105" s="610"/>
      <c r="G105" s="611"/>
      <c r="H105" s="612"/>
      <c r="I105" s="612"/>
      <c r="J105" s="612"/>
      <c r="K105" s="613"/>
      <c r="L105" s="614"/>
      <c r="M105" s="615"/>
      <c r="N105" s="615"/>
      <c r="O105" s="616"/>
      <c r="P105" s="143"/>
      <c r="Q105" s="144"/>
      <c r="R105" s="144"/>
      <c r="S105" s="144"/>
      <c r="T105" s="144"/>
      <c r="U105" s="144"/>
      <c r="V105" s="145"/>
      <c r="W105" s="143"/>
      <c r="X105" s="144"/>
      <c r="Y105" s="144"/>
      <c r="Z105" s="144"/>
      <c r="AA105" s="144"/>
      <c r="AB105" s="144"/>
      <c r="AC105" s="145"/>
      <c r="AD105" s="143"/>
      <c r="AE105" s="144"/>
      <c r="AF105" s="144"/>
      <c r="AG105" s="144"/>
      <c r="AH105" s="144"/>
      <c r="AI105" s="144"/>
      <c r="AJ105" s="145"/>
      <c r="AK105" s="143"/>
      <c r="AL105" s="144"/>
      <c r="AM105" s="144"/>
      <c r="AN105" s="144"/>
      <c r="AO105" s="144"/>
      <c r="AP105" s="144"/>
      <c r="AQ105" s="145"/>
      <c r="AR105" s="143"/>
      <c r="AS105" s="144"/>
      <c r="AT105" s="145"/>
      <c r="AU105" s="617">
        <f t="shared" si="6"/>
        <v>0</v>
      </c>
      <c r="AV105" s="618"/>
      <c r="AW105" s="619">
        <f t="shared" si="4"/>
        <v>0</v>
      </c>
      <c r="AX105" s="620"/>
      <c r="AY105" s="621"/>
      <c r="AZ105" s="622"/>
      <c r="BA105" s="622"/>
      <c r="BB105" s="622"/>
      <c r="BC105" s="622"/>
      <c r="BD105" s="623"/>
    </row>
    <row r="106" spans="2:56" ht="39.950000000000003" customHeight="1">
      <c r="B106" s="142">
        <f t="shared" si="5"/>
        <v>93</v>
      </c>
      <c r="C106" s="607"/>
      <c r="D106" s="608"/>
      <c r="E106" s="609"/>
      <c r="F106" s="610"/>
      <c r="G106" s="611"/>
      <c r="H106" s="612"/>
      <c r="I106" s="612"/>
      <c r="J106" s="612"/>
      <c r="K106" s="613"/>
      <c r="L106" s="614"/>
      <c r="M106" s="615"/>
      <c r="N106" s="615"/>
      <c r="O106" s="616"/>
      <c r="P106" s="143"/>
      <c r="Q106" s="144"/>
      <c r="R106" s="144"/>
      <c r="S106" s="144"/>
      <c r="T106" s="144"/>
      <c r="U106" s="144"/>
      <c r="V106" s="145"/>
      <c r="W106" s="143"/>
      <c r="X106" s="144"/>
      <c r="Y106" s="144"/>
      <c r="Z106" s="144"/>
      <c r="AA106" s="144"/>
      <c r="AB106" s="144"/>
      <c r="AC106" s="145"/>
      <c r="AD106" s="143"/>
      <c r="AE106" s="144"/>
      <c r="AF106" s="144"/>
      <c r="AG106" s="144"/>
      <c r="AH106" s="144"/>
      <c r="AI106" s="144"/>
      <c r="AJ106" s="145"/>
      <c r="AK106" s="143"/>
      <c r="AL106" s="144"/>
      <c r="AM106" s="144"/>
      <c r="AN106" s="144"/>
      <c r="AO106" s="144"/>
      <c r="AP106" s="144"/>
      <c r="AQ106" s="145"/>
      <c r="AR106" s="143"/>
      <c r="AS106" s="144"/>
      <c r="AT106" s="145"/>
      <c r="AU106" s="617">
        <f t="shared" si="6"/>
        <v>0</v>
      </c>
      <c r="AV106" s="618"/>
      <c r="AW106" s="619">
        <f t="shared" si="4"/>
        <v>0</v>
      </c>
      <c r="AX106" s="620"/>
      <c r="AY106" s="621"/>
      <c r="AZ106" s="622"/>
      <c r="BA106" s="622"/>
      <c r="BB106" s="622"/>
      <c r="BC106" s="622"/>
      <c r="BD106" s="623"/>
    </row>
    <row r="107" spans="2:56" ht="39.950000000000003" customHeight="1">
      <c r="B107" s="142">
        <f t="shared" si="5"/>
        <v>94</v>
      </c>
      <c r="C107" s="607"/>
      <c r="D107" s="608"/>
      <c r="E107" s="609"/>
      <c r="F107" s="610"/>
      <c r="G107" s="611"/>
      <c r="H107" s="612"/>
      <c r="I107" s="612"/>
      <c r="J107" s="612"/>
      <c r="K107" s="613"/>
      <c r="L107" s="614"/>
      <c r="M107" s="615"/>
      <c r="N107" s="615"/>
      <c r="O107" s="616"/>
      <c r="P107" s="143"/>
      <c r="Q107" s="144"/>
      <c r="R107" s="144"/>
      <c r="S107" s="144"/>
      <c r="T107" s="144"/>
      <c r="U107" s="144"/>
      <c r="V107" s="145"/>
      <c r="W107" s="143"/>
      <c r="X107" s="144"/>
      <c r="Y107" s="144"/>
      <c r="Z107" s="144"/>
      <c r="AA107" s="144"/>
      <c r="AB107" s="144"/>
      <c r="AC107" s="145"/>
      <c r="AD107" s="143"/>
      <c r="AE107" s="144"/>
      <c r="AF107" s="144"/>
      <c r="AG107" s="144"/>
      <c r="AH107" s="144"/>
      <c r="AI107" s="144"/>
      <c r="AJ107" s="145"/>
      <c r="AK107" s="143"/>
      <c r="AL107" s="144"/>
      <c r="AM107" s="144"/>
      <c r="AN107" s="144"/>
      <c r="AO107" s="144"/>
      <c r="AP107" s="144"/>
      <c r="AQ107" s="145"/>
      <c r="AR107" s="143"/>
      <c r="AS107" s="144"/>
      <c r="AT107" s="145"/>
      <c r="AU107" s="617">
        <f t="shared" si="6"/>
        <v>0</v>
      </c>
      <c r="AV107" s="618"/>
      <c r="AW107" s="619">
        <f t="shared" si="4"/>
        <v>0</v>
      </c>
      <c r="AX107" s="620"/>
      <c r="AY107" s="621"/>
      <c r="AZ107" s="622"/>
      <c r="BA107" s="622"/>
      <c r="BB107" s="622"/>
      <c r="BC107" s="622"/>
      <c r="BD107" s="623"/>
    </row>
    <row r="108" spans="2:56" ht="39.950000000000003" customHeight="1">
      <c r="B108" s="142">
        <f t="shared" si="5"/>
        <v>95</v>
      </c>
      <c r="C108" s="607"/>
      <c r="D108" s="608"/>
      <c r="E108" s="609"/>
      <c r="F108" s="610"/>
      <c r="G108" s="611"/>
      <c r="H108" s="612"/>
      <c r="I108" s="612"/>
      <c r="J108" s="612"/>
      <c r="K108" s="613"/>
      <c r="L108" s="614"/>
      <c r="M108" s="615"/>
      <c r="N108" s="615"/>
      <c r="O108" s="616"/>
      <c r="P108" s="143"/>
      <c r="Q108" s="144"/>
      <c r="R108" s="144"/>
      <c r="S108" s="144"/>
      <c r="T108" s="144"/>
      <c r="U108" s="144"/>
      <c r="V108" s="145"/>
      <c r="W108" s="143"/>
      <c r="X108" s="144"/>
      <c r="Y108" s="144"/>
      <c r="Z108" s="144"/>
      <c r="AA108" s="144"/>
      <c r="AB108" s="144"/>
      <c r="AC108" s="145"/>
      <c r="AD108" s="143"/>
      <c r="AE108" s="144"/>
      <c r="AF108" s="144"/>
      <c r="AG108" s="144"/>
      <c r="AH108" s="144"/>
      <c r="AI108" s="144"/>
      <c r="AJ108" s="145"/>
      <c r="AK108" s="143"/>
      <c r="AL108" s="144"/>
      <c r="AM108" s="144"/>
      <c r="AN108" s="144"/>
      <c r="AO108" s="144"/>
      <c r="AP108" s="144"/>
      <c r="AQ108" s="145"/>
      <c r="AR108" s="143"/>
      <c r="AS108" s="144"/>
      <c r="AT108" s="145"/>
      <c r="AU108" s="617">
        <f t="shared" si="6"/>
        <v>0</v>
      </c>
      <c r="AV108" s="618"/>
      <c r="AW108" s="619">
        <f t="shared" si="4"/>
        <v>0</v>
      </c>
      <c r="AX108" s="620"/>
      <c r="AY108" s="621"/>
      <c r="AZ108" s="622"/>
      <c r="BA108" s="622"/>
      <c r="BB108" s="622"/>
      <c r="BC108" s="622"/>
      <c r="BD108" s="623"/>
    </row>
    <row r="109" spans="2:56" ht="39.950000000000003" customHeight="1">
      <c r="B109" s="142">
        <f t="shared" si="5"/>
        <v>96</v>
      </c>
      <c r="C109" s="607"/>
      <c r="D109" s="608"/>
      <c r="E109" s="609"/>
      <c r="F109" s="610"/>
      <c r="G109" s="611"/>
      <c r="H109" s="612"/>
      <c r="I109" s="612"/>
      <c r="J109" s="612"/>
      <c r="K109" s="613"/>
      <c r="L109" s="614"/>
      <c r="M109" s="615"/>
      <c r="N109" s="615"/>
      <c r="O109" s="616"/>
      <c r="P109" s="143"/>
      <c r="Q109" s="144"/>
      <c r="R109" s="144"/>
      <c r="S109" s="144"/>
      <c r="T109" s="144"/>
      <c r="U109" s="144"/>
      <c r="V109" s="145"/>
      <c r="W109" s="143"/>
      <c r="X109" s="144"/>
      <c r="Y109" s="144"/>
      <c r="Z109" s="144"/>
      <c r="AA109" s="144"/>
      <c r="AB109" s="144"/>
      <c r="AC109" s="145"/>
      <c r="AD109" s="143"/>
      <c r="AE109" s="144"/>
      <c r="AF109" s="144"/>
      <c r="AG109" s="144"/>
      <c r="AH109" s="144"/>
      <c r="AI109" s="144"/>
      <c r="AJ109" s="145"/>
      <c r="AK109" s="143"/>
      <c r="AL109" s="144"/>
      <c r="AM109" s="144"/>
      <c r="AN109" s="144"/>
      <c r="AO109" s="144"/>
      <c r="AP109" s="144"/>
      <c r="AQ109" s="145"/>
      <c r="AR109" s="143"/>
      <c r="AS109" s="144"/>
      <c r="AT109" s="145"/>
      <c r="AU109" s="617">
        <f t="shared" si="6"/>
        <v>0</v>
      </c>
      <c r="AV109" s="618"/>
      <c r="AW109" s="619">
        <f t="shared" si="4"/>
        <v>0</v>
      </c>
      <c r="AX109" s="620"/>
      <c r="AY109" s="621"/>
      <c r="AZ109" s="622"/>
      <c r="BA109" s="622"/>
      <c r="BB109" s="622"/>
      <c r="BC109" s="622"/>
      <c r="BD109" s="623"/>
    </row>
    <row r="110" spans="2:56" ht="39.950000000000003" customHeight="1">
      <c r="B110" s="142">
        <f t="shared" si="5"/>
        <v>97</v>
      </c>
      <c r="C110" s="607"/>
      <c r="D110" s="608"/>
      <c r="E110" s="609"/>
      <c r="F110" s="610"/>
      <c r="G110" s="611"/>
      <c r="H110" s="612"/>
      <c r="I110" s="612"/>
      <c r="J110" s="612"/>
      <c r="K110" s="613"/>
      <c r="L110" s="614"/>
      <c r="M110" s="615"/>
      <c r="N110" s="615"/>
      <c r="O110" s="616"/>
      <c r="P110" s="143"/>
      <c r="Q110" s="144"/>
      <c r="R110" s="144"/>
      <c r="S110" s="144"/>
      <c r="T110" s="144"/>
      <c r="U110" s="144"/>
      <c r="V110" s="145"/>
      <c r="W110" s="143"/>
      <c r="X110" s="144"/>
      <c r="Y110" s="144"/>
      <c r="Z110" s="144"/>
      <c r="AA110" s="144"/>
      <c r="AB110" s="144"/>
      <c r="AC110" s="145"/>
      <c r="AD110" s="143"/>
      <c r="AE110" s="144"/>
      <c r="AF110" s="144"/>
      <c r="AG110" s="144"/>
      <c r="AH110" s="144"/>
      <c r="AI110" s="144"/>
      <c r="AJ110" s="145"/>
      <c r="AK110" s="143"/>
      <c r="AL110" s="144"/>
      <c r="AM110" s="144"/>
      <c r="AN110" s="144"/>
      <c r="AO110" s="144"/>
      <c r="AP110" s="144"/>
      <c r="AQ110" s="145"/>
      <c r="AR110" s="143"/>
      <c r="AS110" s="144"/>
      <c r="AT110" s="145"/>
      <c r="AU110" s="617">
        <f t="shared" si="6"/>
        <v>0</v>
      </c>
      <c r="AV110" s="618"/>
      <c r="AW110" s="619">
        <f t="shared" si="4"/>
        <v>0</v>
      </c>
      <c r="AX110" s="620"/>
      <c r="AY110" s="621"/>
      <c r="AZ110" s="622"/>
      <c r="BA110" s="622"/>
      <c r="BB110" s="622"/>
      <c r="BC110" s="622"/>
      <c r="BD110" s="623"/>
    </row>
    <row r="111" spans="2:56" ht="39.950000000000003" customHeight="1">
      <c r="B111" s="142">
        <f t="shared" si="5"/>
        <v>98</v>
      </c>
      <c r="C111" s="607"/>
      <c r="D111" s="608"/>
      <c r="E111" s="609"/>
      <c r="F111" s="610"/>
      <c r="G111" s="611"/>
      <c r="H111" s="612"/>
      <c r="I111" s="612"/>
      <c r="J111" s="612"/>
      <c r="K111" s="613"/>
      <c r="L111" s="614"/>
      <c r="M111" s="615"/>
      <c r="N111" s="615"/>
      <c r="O111" s="616"/>
      <c r="P111" s="143"/>
      <c r="Q111" s="144"/>
      <c r="R111" s="144"/>
      <c r="S111" s="144"/>
      <c r="T111" s="144"/>
      <c r="U111" s="144"/>
      <c r="V111" s="145"/>
      <c r="W111" s="143"/>
      <c r="X111" s="144"/>
      <c r="Y111" s="144"/>
      <c r="Z111" s="144"/>
      <c r="AA111" s="144"/>
      <c r="AB111" s="144"/>
      <c r="AC111" s="145"/>
      <c r="AD111" s="143"/>
      <c r="AE111" s="144"/>
      <c r="AF111" s="144"/>
      <c r="AG111" s="144"/>
      <c r="AH111" s="144"/>
      <c r="AI111" s="144"/>
      <c r="AJ111" s="145"/>
      <c r="AK111" s="143"/>
      <c r="AL111" s="144"/>
      <c r="AM111" s="144"/>
      <c r="AN111" s="144"/>
      <c r="AO111" s="144"/>
      <c r="AP111" s="144"/>
      <c r="AQ111" s="145"/>
      <c r="AR111" s="143"/>
      <c r="AS111" s="144"/>
      <c r="AT111" s="145"/>
      <c r="AU111" s="617">
        <f t="shared" si="6"/>
        <v>0</v>
      </c>
      <c r="AV111" s="618"/>
      <c r="AW111" s="619">
        <f t="shared" si="4"/>
        <v>0</v>
      </c>
      <c r="AX111" s="620"/>
      <c r="AY111" s="621"/>
      <c r="AZ111" s="622"/>
      <c r="BA111" s="622"/>
      <c r="BB111" s="622"/>
      <c r="BC111" s="622"/>
      <c r="BD111" s="623"/>
    </row>
    <row r="112" spans="2:56" ht="39.950000000000003" customHeight="1">
      <c r="B112" s="142">
        <f t="shared" si="5"/>
        <v>99</v>
      </c>
      <c r="C112" s="607"/>
      <c r="D112" s="608"/>
      <c r="E112" s="609"/>
      <c r="F112" s="610"/>
      <c r="G112" s="611"/>
      <c r="H112" s="612"/>
      <c r="I112" s="612"/>
      <c r="J112" s="612"/>
      <c r="K112" s="613"/>
      <c r="L112" s="614"/>
      <c r="M112" s="615"/>
      <c r="N112" s="615"/>
      <c r="O112" s="616"/>
      <c r="P112" s="143"/>
      <c r="Q112" s="144"/>
      <c r="R112" s="144"/>
      <c r="S112" s="144"/>
      <c r="T112" s="144"/>
      <c r="U112" s="144"/>
      <c r="V112" s="145"/>
      <c r="W112" s="143"/>
      <c r="X112" s="144"/>
      <c r="Y112" s="144"/>
      <c r="Z112" s="144"/>
      <c r="AA112" s="144"/>
      <c r="AB112" s="144"/>
      <c r="AC112" s="145"/>
      <c r="AD112" s="143"/>
      <c r="AE112" s="144"/>
      <c r="AF112" s="144"/>
      <c r="AG112" s="144"/>
      <c r="AH112" s="144"/>
      <c r="AI112" s="144"/>
      <c r="AJ112" s="145"/>
      <c r="AK112" s="143"/>
      <c r="AL112" s="144"/>
      <c r="AM112" s="144"/>
      <c r="AN112" s="144"/>
      <c r="AO112" s="144"/>
      <c r="AP112" s="144"/>
      <c r="AQ112" s="145"/>
      <c r="AR112" s="143"/>
      <c r="AS112" s="144"/>
      <c r="AT112" s="145"/>
      <c r="AU112" s="617">
        <f t="shared" si="6"/>
        <v>0</v>
      </c>
      <c r="AV112" s="618"/>
      <c r="AW112" s="619">
        <f t="shared" si="4"/>
        <v>0</v>
      </c>
      <c r="AX112" s="620"/>
      <c r="AY112" s="621"/>
      <c r="AZ112" s="622"/>
      <c r="BA112" s="622"/>
      <c r="BB112" s="622"/>
      <c r="BC112" s="622"/>
      <c r="BD112" s="623"/>
    </row>
    <row r="113" spans="2:56" ht="39.950000000000003" customHeight="1" thickBot="1">
      <c r="B113" s="146">
        <f t="shared" si="5"/>
        <v>100</v>
      </c>
      <c r="C113" s="638"/>
      <c r="D113" s="639"/>
      <c r="E113" s="640"/>
      <c r="F113" s="641"/>
      <c r="G113" s="642"/>
      <c r="H113" s="643"/>
      <c r="I113" s="643"/>
      <c r="J113" s="643"/>
      <c r="K113" s="644"/>
      <c r="L113" s="645"/>
      <c r="M113" s="646"/>
      <c r="N113" s="646"/>
      <c r="O113" s="647"/>
      <c r="P113" s="147"/>
      <c r="Q113" s="148"/>
      <c r="R113" s="148"/>
      <c r="S113" s="148"/>
      <c r="T113" s="148"/>
      <c r="U113" s="148"/>
      <c r="V113" s="149"/>
      <c r="W113" s="147"/>
      <c r="X113" s="148"/>
      <c r="Y113" s="148"/>
      <c r="Z113" s="148"/>
      <c r="AA113" s="148"/>
      <c r="AB113" s="148"/>
      <c r="AC113" s="149"/>
      <c r="AD113" s="147"/>
      <c r="AE113" s="148"/>
      <c r="AF113" s="148"/>
      <c r="AG113" s="148"/>
      <c r="AH113" s="148"/>
      <c r="AI113" s="148"/>
      <c r="AJ113" s="149"/>
      <c r="AK113" s="147"/>
      <c r="AL113" s="148"/>
      <c r="AM113" s="148"/>
      <c r="AN113" s="148"/>
      <c r="AO113" s="148"/>
      <c r="AP113" s="148"/>
      <c r="AQ113" s="149"/>
      <c r="AR113" s="147"/>
      <c r="AS113" s="148"/>
      <c r="AT113" s="149"/>
      <c r="AU113" s="648">
        <f t="shared" si="3"/>
        <v>0</v>
      </c>
      <c r="AV113" s="649"/>
      <c r="AW113" s="650">
        <f t="shared" si="4"/>
        <v>0</v>
      </c>
      <c r="AX113" s="651"/>
      <c r="AY113" s="652"/>
      <c r="AZ113" s="653"/>
      <c r="BA113" s="653"/>
      <c r="BB113" s="653"/>
      <c r="BC113" s="653"/>
      <c r="BD113" s="654"/>
    </row>
    <row r="114" spans="2:56" ht="20.25" customHeight="1">
      <c r="B114" s="119"/>
      <c r="C114" s="109"/>
      <c r="D114" s="179"/>
      <c r="E114" s="17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26"/>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row>
    <row r="115" spans="2:56" ht="20.25" customHeight="1">
      <c r="B115" s="119" t="s">
        <v>562</v>
      </c>
      <c r="C115" s="119"/>
      <c r="D115" s="119"/>
      <c r="E115" s="119"/>
      <c r="F115" s="119"/>
      <c r="G115" s="119"/>
      <c r="H115" s="119"/>
      <c r="I115" s="119"/>
      <c r="J115" s="119"/>
      <c r="K115" s="119"/>
      <c r="L115" s="126"/>
      <c r="M115" s="119"/>
      <c r="N115" s="119"/>
      <c r="O115" s="119"/>
      <c r="P115" s="119"/>
      <c r="Q115" s="119"/>
      <c r="R115" s="119"/>
      <c r="S115" s="119"/>
      <c r="T115" s="119" t="s">
        <v>441</v>
      </c>
      <c r="U115" s="119"/>
      <c r="V115" s="119"/>
      <c r="W115" s="119"/>
      <c r="X115" s="119"/>
      <c r="Y115" s="119"/>
      <c r="Z115" s="154"/>
    </row>
    <row r="116" spans="2:56" ht="20.25" customHeight="1">
      <c r="B116" s="119"/>
      <c r="C116" s="664" t="s">
        <v>432</v>
      </c>
      <c r="D116" s="664"/>
      <c r="E116" s="664" t="s">
        <v>433</v>
      </c>
      <c r="F116" s="664"/>
      <c r="G116" s="664"/>
      <c r="H116" s="664"/>
      <c r="I116" s="119"/>
      <c r="J116" s="666" t="s">
        <v>434</v>
      </c>
      <c r="K116" s="666"/>
      <c r="L116" s="666"/>
      <c r="M116" s="666"/>
      <c r="N116" s="119"/>
      <c r="O116" s="119"/>
      <c r="P116" s="155" t="s">
        <v>435</v>
      </c>
      <c r="Q116" s="155"/>
      <c r="R116" s="119"/>
      <c r="S116" s="119"/>
      <c r="T116" s="655" t="s">
        <v>444</v>
      </c>
      <c r="U116" s="657"/>
      <c r="V116" s="655" t="s">
        <v>445</v>
      </c>
      <c r="W116" s="656"/>
      <c r="X116" s="656"/>
      <c r="Y116" s="657"/>
      <c r="Z116" s="154"/>
    </row>
    <row r="117" spans="2:56" ht="20.25" customHeight="1">
      <c r="B117" s="119"/>
      <c r="C117" s="665"/>
      <c r="D117" s="665"/>
      <c r="E117" s="665" t="s">
        <v>436</v>
      </c>
      <c r="F117" s="665"/>
      <c r="G117" s="665" t="s">
        <v>437</v>
      </c>
      <c r="H117" s="665"/>
      <c r="I117" s="119"/>
      <c r="J117" s="665" t="s">
        <v>436</v>
      </c>
      <c r="K117" s="665"/>
      <c r="L117" s="665" t="s">
        <v>437</v>
      </c>
      <c r="M117" s="665"/>
      <c r="N117" s="119"/>
      <c r="O117" s="119"/>
      <c r="P117" s="155" t="s">
        <v>438</v>
      </c>
      <c r="Q117" s="155"/>
      <c r="R117" s="119"/>
      <c r="S117" s="119"/>
      <c r="T117" s="655" t="s">
        <v>603</v>
      </c>
      <c r="U117" s="657"/>
      <c r="V117" s="655" t="s">
        <v>447</v>
      </c>
      <c r="W117" s="656"/>
      <c r="X117" s="656"/>
      <c r="Y117" s="657"/>
      <c r="Z117" s="156"/>
    </row>
    <row r="118" spans="2:56" ht="20.25" customHeight="1">
      <c r="B118" s="119"/>
      <c r="C118" s="655" t="s">
        <v>603</v>
      </c>
      <c r="D118" s="657"/>
      <c r="E118" s="658">
        <f>SUMIFS($AU$14:$AV$113,$C$14:$D$113,"介護支援専門員",$E$14:$F$113,"A")</f>
        <v>0</v>
      </c>
      <c r="F118" s="659"/>
      <c r="G118" s="660">
        <f>SUMIFS($AW$14:$AX$113,$C$14:$D$113,"介護支援専門員",$E$14:$F$113,"A")</f>
        <v>0</v>
      </c>
      <c r="H118" s="661"/>
      <c r="I118" s="157"/>
      <c r="J118" s="662">
        <v>0</v>
      </c>
      <c r="K118" s="663"/>
      <c r="L118" s="662">
        <v>0</v>
      </c>
      <c r="M118" s="663"/>
      <c r="N118" s="157"/>
      <c r="O118" s="157"/>
      <c r="P118" s="662">
        <v>0</v>
      </c>
      <c r="Q118" s="663"/>
      <c r="R118" s="119"/>
      <c r="S118" s="119"/>
      <c r="T118" s="655" t="s">
        <v>604</v>
      </c>
      <c r="U118" s="657"/>
      <c r="V118" s="655" t="s">
        <v>448</v>
      </c>
      <c r="W118" s="656"/>
      <c r="X118" s="656"/>
      <c r="Y118" s="657"/>
      <c r="Z118" s="158"/>
    </row>
    <row r="119" spans="2:56" ht="20.25" customHeight="1">
      <c r="B119" s="119"/>
      <c r="C119" s="655" t="s">
        <v>517</v>
      </c>
      <c r="D119" s="657"/>
      <c r="E119" s="658">
        <f>SUMIFS($AU$14:$AV$113,$C$14:$D$113,"介護支援専門員",$E$14:$F$113,"B")</f>
        <v>0</v>
      </c>
      <c r="F119" s="659"/>
      <c r="G119" s="660">
        <f>SUMIFS($AW$14:$AX$113,$C$14:$D$113,"介護支援専門員",$E$14:$F$113,"B")</f>
        <v>0</v>
      </c>
      <c r="H119" s="661"/>
      <c r="I119" s="157"/>
      <c r="J119" s="662">
        <v>0</v>
      </c>
      <c r="K119" s="663"/>
      <c r="L119" s="662">
        <v>0</v>
      </c>
      <c r="M119" s="663"/>
      <c r="N119" s="157"/>
      <c r="O119" s="157"/>
      <c r="P119" s="662">
        <v>0</v>
      </c>
      <c r="Q119" s="663"/>
      <c r="R119" s="119"/>
      <c r="S119" s="119"/>
      <c r="T119" s="655" t="s">
        <v>592</v>
      </c>
      <c r="U119" s="657"/>
      <c r="V119" s="655" t="s">
        <v>450</v>
      </c>
      <c r="W119" s="656"/>
      <c r="X119" s="656"/>
      <c r="Y119" s="657"/>
      <c r="Z119" s="158"/>
    </row>
    <row r="120" spans="2:56" ht="20.25" customHeight="1">
      <c r="B120" s="119"/>
      <c r="C120" s="655" t="s">
        <v>592</v>
      </c>
      <c r="D120" s="657"/>
      <c r="E120" s="658">
        <f>SUMIFS($AU$14:$AV$113,$C$14:$D$113,"介護支援専門員",$E$14:$F$113,"C")</f>
        <v>0</v>
      </c>
      <c r="F120" s="659"/>
      <c r="G120" s="660">
        <f>SUMIFS($AW$14:$AX$113,$C$14:$D$113,"介護支援専門員",$E$14:$F$113,"C")</f>
        <v>0</v>
      </c>
      <c r="H120" s="661"/>
      <c r="I120" s="157"/>
      <c r="J120" s="662">
        <v>0</v>
      </c>
      <c r="K120" s="663"/>
      <c r="L120" s="667">
        <v>0</v>
      </c>
      <c r="M120" s="668"/>
      <c r="N120" s="157"/>
      <c r="O120" s="157"/>
      <c r="P120" s="658" t="s">
        <v>605</v>
      </c>
      <c r="Q120" s="659"/>
      <c r="R120" s="119"/>
      <c r="S120" s="119"/>
      <c r="T120" s="655" t="s">
        <v>606</v>
      </c>
      <c r="U120" s="657"/>
      <c r="V120" s="655" t="s">
        <v>451</v>
      </c>
      <c r="W120" s="656"/>
      <c r="X120" s="656"/>
      <c r="Y120" s="657"/>
      <c r="Z120" s="159"/>
    </row>
    <row r="121" spans="2:56" ht="20.25" customHeight="1">
      <c r="B121" s="119"/>
      <c r="C121" s="655" t="s">
        <v>519</v>
      </c>
      <c r="D121" s="657"/>
      <c r="E121" s="658">
        <f>SUMIFS($AU$14:$AV$113,$C$14:$D$113,"介護支援専門員",$E$14:$F$113,"D")</f>
        <v>0</v>
      </c>
      <c r="F121" s="659"/>
      <c r="G121" s="660">
        <f>SUMIFS($AW$14:$AX$113,$C$14:$D$113,"介護支援専門員",$E$14:$F$113,"D")</f>
        <v>0</v>
      </c>
      <c r="H121" s="661"/>
      <c r="I121" s="157"/>
      <c r="J121" s="662">
        <v>0</v>
      </c>
      <c r="K121" s="663"/>
      <c r="L121" s="667">
        <v>0</v>
      </c>
      <c r="M121" s="668"/>
      <c r="N121" s="157"/>
      <c r="O121" s="157"/>
      <c r="P121" s="658" t="s">
        <v>605</v>
      </c>
      <c r="Q121" s="659"/>
      <c r="R121" s="119"/>
      <c r="S121" s="119"/>
      <c r="T121" s="119"/>
      <c r="U121" s="670"/>
      <c r="V121" s="670"/>
      <c r="W121" s="671"/>
      <c r="X121" s="671"/>
      <c r="Y121" s="160"/>
      <c r="Z121" s="160"/>
    </row>
    <row r="122" spans="2:56" ht="20.25" customHeight="1">
      <c r="B122" s="119"/>
      <c r="C122" s="655" t="s">
        <v>439</v>
      </c>
      <c r="D122" s="657"/>
      <c r="E122" s="658">
        <f>SUM(E118:F121)</f>
        <v>0</v>
      </c>
      <c r="F122" s="659"/>
      <c r="G122" s="660">
        <f>SUM(G118:H121)</f>
        <v>0</v>
      </c>
      <c r="H122" s="661"/>
      <c r="I122" s="157"/>
      <c r="J122" s="658">
        <f>SUM(J118:K121)</f>
        <v>0</v>
      </c>
      <c r="K122" s="659"/>
      <c r="L122" s="658">
        <f>SUM(L118:M121)</f>
        <v>0</v>
      </c>
      <c r="M122" s="659"/>
      <c r="N122" s="157"/>
      <c r="O122" s="157"/>
      <c r="P122" s="658">
        <f>SUM(P118:Q119)</f>
        <v>0</v>
      </c>
      <c r="Q122" s="659"/>
      <c r="R122" s="119"/>
      <c r="S122" s="119"/>
      <c r="T122" s="119"/>
      <c r="U122" s="670"/>
      <c r="V122" s="670"/>
      <c r="W122" s="671"/>
      <c r="X122" s="671"/>
      <c r="Y122" s="161"/>
      <c r="Z122" s="161"/>
    </row>
    <row r="123" spans="2:56" ht="20.25" customHeight="1">
      <c r="B123" s="119"/>
      <c r="C123" s="119"/>
      <c r="D123" s="119"/>
      <c r="E123" s="119"/>
      <c r="F123" s="119"/>
      <c r="G123" s="119"/>
      <c r="H123" s="119"/>
      <c r="I123" s="119"/>
      <c r="J123" s="119"/>
      <c r="K123" s="119"/>
      <c r="L123" s="126"/>
      <c r="M123" s="119"/>
      <c r="N123" s="119"/>
      <c r="O123" s="119"/>
      <c r="P123" s="119"/>
      <c r="Q123" s="119"/>
      <c r="R123" s="119"/>
      <c r="S123" s="119"/>
      <c r="T123" s="119"/>
      <c r="U123" s="154"/>
      <c r="V123" s="154"/>
      <c r="W123" s="154"/>
      <c r="X123" s="154"/>
      <c r="Y123" s="154"/>
      <c r="Z123" s="154"/>
    </row>
    <row r="124" spans="2:56" ht="20.25" customHeight="1">
      <c r="B124" s="119"/>
      <c r="C124" s="126" t="s">
        <v>440</v>
      </c>
      <c r="D124" s="119"/>
      <c r="E124" s="119"/>
      <c r="F124" s="119"/>
      <c r="G124" s="119"/>
      <c r="H124" s="119"/>
      <c r="I124" s="162" t="s">
        <v>573</v>
      </c>
      <c r="J124" s="678" t="s">
        <v>574</v>
      </c>
      <c r="K124" s="679"/>
      <c r="L124" s="163"/>
      <c r="M124" s="162"/>
      <c r="N124" s="119"/>
      <c r="O124" s="119"/>
      <c r="P124" s="119"/>
      <c r="Q124" s="119"/>
      <c r="R124" s="119"/>
      <c r="S124" s="119"/>
      <c r="T124" s="119"/>
      <c r="U124" s="164"/>
      <c r="V124" s="154"/>
      <c r="W124" s="154"/>
      <c r="X124" s="154"/>
      <c r="Y124" s="154"/>
      <c r="Z124" s="154"/>
    </row>
    <row r="125" spans="2:56" ht="20.25" customHeight="1">
      <c r="B125" s="119"/>
      <c r="C125" s="119" t="s">
        <v>442</v>
      </c>
      <c r="D125" s="119"/>
      <c r="E125" s="119"/>
      <c r="F125" s="119"/>
      <c r="G125" s="119"/>
      <c r="H125" s="119" t="s">
        <v>443</v>
      </c>
      <c r="I125" s="119"/>
      <c r="J125" s="119"/>
      <c r="K125" s="119"/>
      <c r="L125" s="126"/>
      <c r="M125" s="119"/>
      <c r="N125" s="119"/>
      <c r="O125" s="119"/>
      <c r="P125" s="119"/>
      <c r="Q125" s="119"/>
      <c r="R125" s="119"/>
      <c r="S125" s="119"/>
      <c r="T125" s="119"/>
      <c r="U125" s="154"/>
      <c r="V125" s="154"/>
      <c r="W125" s="154"/>
      <c r="X125" s="154"/>
      <c r="Y125" s="154"/>
      <c r="Z125" s="154"/>
    </row>
    <row r="126" spans="2:56" ht="20.25" customHeight="1">
      <c r="B126" s="119"/>
      <c r="C126" s="119" t="str">
        <f>IF($J$124="週","対象時間数（週平均）","対象時間数（当月合計）")</f>
        <v>対象時間数（週平均）</v>
      </c>
      <c r="D126" s="119"/>
      <c r="E126" s="119"/>
      <c r="F126" s="119"/>
      <c r="G126" s="119"/>
      <c r="H126" s="119" t="str">
        <f>IF($J$124="週","週に勤務すべき時間数","当月に勤務すべき時間数")</f>
        <v>週に勤務すべき時間数</v>
      </c>
      <c r="I126" s="119"/>
      <c r="J126" s="119"/>
      <c r="K126" s="119"/>
      <c r="L126" s="126"/>
      <c r="M126" s="665" t="s">
        <v>446</v>
      </c>
      <c r="N126" s="665"/>
      <c r="O126" s="665"/>
      <c r="P126" s="665"/>
      <c r="Q126" s="119"/>
      <c r="R126" s="119"/>
      <c r="S126" s="119"/>
      <c r="T126" s="119"/>
      <c r="U126" s="154"/>
      <c r="V126" s="154"/>
      <c r="W126" s="154"/>
      <c r="X126" s="154"/>
      <c r="Y126" s="154"/>
      <c r="Z126" s="154"/>
    </row>
    <row r="127" spans="2:56" ht="20.25" customHeight="1">
      <c r="B127" s="119"/>
      <c r="C127" s="680">
        <f>IF($J$124="週",L122,J122)</f>
        <v>0</v>
      </c>
      <c r="D127" s="681"/>
      <c r="E127" s="681"/>
      <c r="F127" s="682"/>
      <c r="G127" s="165" t="s">
        <v>607</v>
      </c>
      <c r="H127" s="655">
        <f>IF($J$124="週",$AV$5,$AZ$5)</f>
        <v>40</v>
      </c>
      <c r="I127" s="656"/>
      <c r="J127" s="656"/>
      <c r="K127" s="657"/>
      <c r="L127" s="165" t="s">
        <v>576</v>
      </c>
      <c r="M127" s="672">
        <f>ROUNDDOWN(C127/H127,1)</f>
        <v>0</v>
      </c>
      <c r="N127" s="673"/>
      <c r="O127" s="673"/>
      <c r="P127" s="674"/>
      <c r="Q127" s="119"/>
      <c r="R127" s="119"/>
      <c r="S127" s="119"/>
      <c r="T127" s="119"/>
      <c r="U127" s="669"/>
      <c r="V127" s="669"/>
      <c r="W127" s="669"/>
      <c r="X127" s="669"/>
      <c r="Y127" s="158"/>
      <c r="Z127" s="154"/>
    </row>
    <row r="128" spans="2:56" ht="20.25" customHeight="1">
      <c r="B128" s="119"/>
      <c r="C128" s="119"/>
      <c r="D128" s="119"/>
      <c r="E128" s="119"/>
      <c r="F128" s="119"/>
      <c r="G128" s="119"/>
      <c r="H128" s="119"/>
      <c r="I128" s="119"/>
      <c r="J128" s="119"/>
      <c r="K128" s="119"/>
      <c r="L128" s="126"/>
      <c r="M128" s="119" t="s">
        <v>449</v>
      </c>
      <c r="N128" s="119"/>
      <c r="O128" s="119"/>
      <c r="P128" s="119"/>
      <c r="Q128" s="119"/>
      <c r="R128" s="119"/>
      <c r="S128" s="119"/>
      <c r="T128" s="119"/>
      <c r="U128" s="154"/>
      <c r="V128" s="154"/>
      <c r="W128" s="154"/>
      <c r="X128" s="154"/>
      <c r="Y128" s="154"/>
      <c r="Z128" s="154"/>
    </row>
    <row r="129" spans="2:58" ht="20.25" customHeight="1">
      <c r="B129" s="119"/>
      <c r="C129" s="119" t="s">
        <v>577</v>
      </c>
      <c r="D129" s="119"/>
      <c r="E129" s="119"/>
      <c r="F129" s="119"/>
      <c r="G129" s="119"/>
      <c r="H129" s="119"/>
      <c r="I129" s="119"/>
      <c r="J129" s="119"/>
      <c r="K129" s="119"/>
      <c r="L129" s="126"/>
      <c r="M129" s="119"/>
      <c r="N129" s="119"/>
      <c r="O129" s="119"/>
      <c r="P129" s="119"/>
      <c r="Q129" s="119"/>
      <c r="R129" s="119"/>
      <c r="S129" s="119"/>
      <c r="T129" s="119"/>
      <c r="U129" s="119"/>
      <c r="V129" s="166"/>
      <c r="W129" s="167"/>
      <c r="X129" s="167"/>
      <c r="Y129" s="119"/>
      <c r="Z129" s="119"/>
    </row>
    <row r="130" spans="2:58" ht="20.25" customHeight="1">
      <c r="B130" s="119"/>
      <c r="C130" s="119" t="s">
        <v>435</v>
      </c>
      <c r="D130" s="119"/>
      <c r="E130" s="119"/>
      <c r="F130" s="119"/>
      <c r="G130" s="119"/>
      <c r="H130" s="119"/>
      <c r="I130" s="119"/>
      <c r="J130" s="119"/>
      <c r="K130" s="119"/>
      <c r="L130" s="126"/>
      <c r="M130" s="165"/>
      <c r="N130" s="165"/>
      <c r="O130" s="165"/>
      <c r="P130" s="165"/>
      <c r="Q130" s="119"/>
      <c r="R130" s="119"/>
      <c r="S130" s="119"/>
      <c r="T130" s="119"/>
      <c r="U130" s="119"/>
      <c r="V130" s="166"/>
      <c r="W130" s="167"/>
      <c r="X130" s="167"/>
      <c r="Y130" s="119"/>
      <c r="Z130" s="119"/>
    </row>
    <row r="131" spans="2:58" ht="20.25" customHeight="1">
      <c r="B131" s="119"/>
      <c r="C131" s="119" t="s">
        <v>452</v>
      </c>
      <c r="D131" s="119"/>
      <c r="E131" s="119"/>
      <c r="F131" s="119"/>
      <c r="G131" s="119"/>
      <c r="H131" s="119" t="s">
        <v>453</v>
      </c>
      <c r="I131" s="119"/>
      <c r="J131" s="119"/>
      <c r="K131" s="119"/>
      <c r="L131" s="119"/>
      <c r="M131" s="665" t="s">
        <v>439</v>
      </c>
      <c r="N131" s="665"/>
      <c r="O131" s="665"/>
      <c r="P131" s="665"/>
      <c r="Q131" s="119"/>
      <c r="R131" s="119"/>
      <c r="S131" s="119"/>
      <c r="T131" s="119"/>
      <c r="U131" s="119"/>
      <c r="V131" s="166"/>
      <c r="W131" s="167"/>
      <c r="X131" s="167"/>
      <c r="Y131" s="119"/>
      <c r="Z131" s="119"/>
    </row>
    <row r="132" spans="2:58" ht="20.25" customHeight="1">
      <c r="B132" s="119"/>
      <c r="C132" s="655">
        <f>P122</f>
        <v>0</v>
      </c>
      <c r="D132" s="656"/>
      <c r="E132" s="656"/>
      <c r="F132" s="657"/>
      <c r="G132" s="165" t="s">
        <v>608</v>
      </c>
      <c r="H132" s="672">
        <f>M127</f>
        <v>0</v>
      </c>
      <c r="I132" s="673"/>
      <c r="J132" s="673"/>
      <c r="K132" s="674"/>
      <c r="L132" s="165" t="s">
        <v>609</v>
      </c>
      <c r="M132" s="675">
        <f>ROUNDDOWN(C132+H132,1)</f>
        <v>0</v>
      </c>
      <c r="N132" s="676"/>
      <c r="O132" s="676"/>
      <c r="P132" s="677"/>
      <c r="Q132" s="119"/>
      <c r="R132" s="119"/>
      <c r="S132" s="119"/>
      <c r="T132" s="119"/>
      <c r="U132" s="119"/>
      <c r="V132" s="166"/>
      <c r="W132" s="167"/>
      <c r="X132" s="167"/>
      <c r="Y132" s="119"/>
      <c r="Z132" s="119"/>
    </row>
    <row r="133" spans="2:58" ht="20.25" customHeight="1">
      <c r="B133" s="119"/>
      <c r="C133" s="119"/>
      <c r="D133" s="119"/>
      <c r="E133" s="119"/>
      <c r="F133" s="119"/>
      <c r="G133" s="119"/>
      <c r="H133" s="119"/>
      <c r="I133" s="119"/>
      <c r="J133" s="119"/>
      <c r="K133" s="119"/>
      <c r="L133" s="119"/>
      <c r="M133" s="119"/>
      <c r="N133" s="126"/>
      <c r="O133" s="119"/>
      <c r="P133" s="119"/>
      <c r="Q133" s="119"/>
      <c r="R133" s="119"/>
      <c r="S133" s="119"/>
      <c r="T133" s="119"/>
      <c r="U133" s="119"/>
      <c r="V133" s="166"/>
      <c r="W133" s="167"/>
      <c r="X133" s="167"/>
      <c r="Y133" s="119"/>
      <c r="Z133" s="119"/>
    </row>
    <row r="134" spans="2:58" ht="20.25" customHeight="1">
      <c r="C134" s="128"/>
      <c r="D134" s="128"/>
      <c r="T134" s="128"/>
      <c r="AJ134" s="173"/>
      <c r="AK134" s="174"/>
      <c r="AL134" s="174"/>
      <c r="BE134" s="174"/>
    </row>
    <row r="135" spans="2:58" ht="20.25" customHeight="1">
      <c r="C135" s="128"/>
      <c r="D135" s="128"/>
      <c r="U135" s="128"/>
      <c r="AK135" s="173"/>
      <c r="AL135" s="174"/>
      <c r="AM135" s="174"/>
      <c r="BF135" s="174"/>
    </row>
    <row r="136" spans="2:58" ht="20.25" customHeight="1">
      <c r="D136" s="128"/>
      <c r="U136" s="128"/>
      <c r="AK136" s="173"/>
      <c r="AL136" s="174"/>
      <c r="AM136" s="174"/>
      <c r="BF136" s="174"/>
    </row>
    <row r="137" spans="2:58" ht="20.25" customHeight="1">
      <c r="C137" s="128"/>
      <c r="D137" s="128"/>
      <c r="U137" s="128"/>
      <c r="AK137" s="173"/>
      <c r="AL137" s="174"/>
      <c r="AM137" s="174"/>
      <c r="BF137" s="174"/>
    </row>
    <row r="138" spans="2:58" ht="20.25" customHeight="1">
      <c r="C138" s="173"/>
      <c r="D138" s="173"/>
      <c r="E138" s="173"/>
      <c r="F138" s="173"/>
      <c r="G138" s="173"/>
      <c r="H138" s="173"/>
      <c r="I138" s="173"/>
      <c r="J138" s="173"/>
      <c r="K138" s="173"/>
      <c r="L138" s="173"/>
      <c r="M138" s="173"/>
      <c r="N138" s="173"/>
      <c r="O138" s="173"/>
      <c r="P138" s="173"/>
      <c r="Q138" s="173"/>
      <c r="R138" s="173"/>
      <c r="S138" s="173"/>
      <c r="T138" s="173"/>
      <c r="U138" s="174"/>
      <c r="V138" s="174"/>
      <c r="W138" s="173"/>
      <c r="X138" s="173"/>
      <c r="Y138" s="173"/>
      <c r="Z138" s="173"/>
      <c r="AA138" s="173"/>
      <c r="AB138" s="173"/>
      <c r="AC138" s="173"/>
      <c r="AD138" s="173"/>
      <c r="AE138" s="173"/>
      <c r="AF138" s="173"/>
      <c r="AG138" s="173"/>
      <c r="AH138" s="173"/>
      <c r="AI138" s="173"/>
      <c r="AJ138" s="173"/>
      <c r="AK138" s="173"/>
      <c r="AL138" s="174"/>
      <c r="AM138" s="174"/>
      <c r="BF138" s="174"/>
    </row>
    <row r="139" spans="2:58" ht="20.25" customHeight="1">
      <c r="C139" s="173"/>
      <c r="D139" s="173"/>
      <c r="E139" s="173"/>
      <c r="F139" s="173"/>
      <c r="G139" s="173"/>
      <c r="H139" s="173"/>
      <c r="I139" s="173"/>
      <c r="J139" s="173"/>
      <c r="K139" s="173"/>
      <c r="L139" s="173"/>
      <c r="M139" s="173"/>
      <c r="N139" s="173"/>
      <c r="O139" s="173"/>
      <c r="P139" s="173"/>
      <c r="Q139" s="173"/>
      <c r="R139" s="173"/>
      <c r="S139" s="173"/>
      <c r="T139" s="173"/>
      <c r="U139" s="174"/>
      <c r="V139" s="174"/>
      <c r="W139" s="173"/>
      <c r="X139" s="173"/>
      <c r="Y139" s="173"/>
      <c r="Z139" s="173"/>
      <c r="AA139" s="173"/>
      <c r="AB139" s="173"/>
      <c r="AC139" s="173"/>
      <c r="AD139" s="173"/>
      <c r="AE139" s="173"/>
      <c r="AF139" s="173"/>
      <c r="AG139" s="173"/>
      <c r="AH139" s="173"/>
      <c r="AI139" s="173"/>
      <c r="AJ139" s="173"/>
      <c r="AK139" s="173"/>
      <c r="AL139" s="174"/>
      <c r="AM139" s="174"/>
      <c r="BF139" s="174"/>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xr:uid="{00000000-0002-0000-0200-000000000000}"/>
    <dataValidation type="list" allowBlank="1" showInputMessage="1" sqref="E14:F113" xr:uid="{00000000-0002-0000-0200-000001000000}">
      <formula1>"A, B, C, D"</formula1>
    </dataValidation>
    <dataValidation type="list" allowBlank="1" showInputMessage="1" showErrorMessage="1" sqref="AZ4:BC4" xr:uid="{00000000-0002-0000-0200-000002000000}">
      <formula1>"予定,実績,予定・実績"</formula1>
    </dataValidation>
    <dataValidation type="list" errorStyle="warning" allowBlank="1" showInputMessage="1" error="リストにない場合のみ、入力してください。" sqref="G14:K113" xr:uid="{00000000-0002-0000-0200-000003000000}">
      <formula1>INDIRECT(C14)</formula1>
    </dataValidation>
    <dataValidation type="list" allowBlank="1" showInputMessage="1" sqref="C14:D113" xr:uid="{00000000-0002-0000-0200-000004000000}">
      <formula1>職種</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J124:K124" xr:uid="{00000000-0002-0000-0200-000006000000}">
      <formula1>"週,暦月"</formula1>
    </dataValidation>
    <dataValidation type="list" allowBlank="1" showInputMessage="1" showErrorMessage="1" sqref="AZ3" xr:uid="{00000000-0002-0000-02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99"/>
  <sheetViews>
    <sheetView view="pageBreakPreview" topLeftCell="A41" zoomScale="85" zoomScaleNormal="100" zoomScaleSheetLayoutView="85" workbookViewId="0">
      <selection activeCell="H58" sqref="H58"/>
    </sheetView>
  </sheetViews>
  <sheetFormatPr defaultRowHeight="13.5"/>
  <cols>
    <col min="1" max="4" width="7.5" customWidth="1"/>
    <col min="5" max="5" width="5.75" customWidth="1"/>
    <col min="6" max="6" width="5.125" customWidth="1"/>
    <col min="7" max="7" width="10.5" customWidth="1"/>
    <col min="8" max="8" width="10.375" customWidth="1"/>
    <col min="9" max="9" width="5.5" customWidth="1"/>
    <col min="10" max="10" width="5" customWidth="1"/>
    <col min="11" max="11" width="10.125" customWidth="1"/>
    <col min="12" max="14" width="5.625" customWidth="1"/>
    <col min="15" max="15" width="7.5" customWidth="1"/>
  </cols>
  <sheetData>
    <row r="1" spans="1:15" ht="9.9499999999999993" customHeight="1">
      <c r="A1" s="5" t="s">
        <v>304</v>
      </c>
      <c r="B1" s="2"/>
      <c r="C1" s="2"/>
      <c r="D1" s="2"/>
      <c r="E1" s="2"/>
      <c r="F1" s="2"/>
      <c r="G1" s="2"/>
      <c r="H1" s="2"/>
      <c r="I1" s="2"/>
      <c r="J1" s="2"/>
      <c r="K1" s="2"/>
      <c r="L1" s="721"/>
      <c r="M1" s="722"/>
      <c r="N1" s="722"/>
      <c r="O1" s="2"/>
    </row>
    <row r="2" spans="1:15" ht="14.25">
      <c r="A2" s="723" t="s">
        <v>326</v>
      </c>
      <c r="B2" s="723"/>
      <c r="C2" s="723"/>
      <c r="D2" s="723"/>
      <c r="E2" s="723"/>
      <c r="F2" s="723"/>
      <c r="G2" s="723"/>
      <c r="H2" s="723"/>
      <c r="I2" s="723"/>
      <c r="J2" s="723"/>
      <c r="K2" s="723"/>
      <c r="L2" s="723"/>
      <c r="M2" s="723"/>
      <c r="N2" s="723"/>
      <c r="O2" s="723"/>
    </row>
    <row r="3" spans="1:15" ht="13.5" customHeight="1">
      <c r="A3" s="10"/>
      <c r="B3" s="10"/>
      <c r="C3" s="10"/>
      <c r="D3" s="10"/>
      <c r="E3" s="10"/>
      <c r="F3" s="10"/>
      <c r="G3" s="10"/>
      <c r="H3" s="10"/>
      <c r="I3" s="10"/>
      <c r="J3" s="10"/>
      <c r="K3" s="10"/>
      <c r="L3" s="10"/>
      <c r="M3" s="10"/>
      <c r="N3" s="10"/>
      <c r="O3" s="2"/>
    </row>
    <row r="4" spans="1:15" ht="17.25">
      <c r="A4" s="10"/>
      <c r="B4" s="11" t="s">
        <v>753</v>
      </c>
      <c r="C4" s="12"/>
      <c r="D4" s="11"/>
      <c r="E4" s="11"/>
      <c r="F4" s="11"/>
      <c r="G4" s="11"/>
      <c r="H4" s="3"/>
      <c r="I4" s="2"/>
      <c r="J4" s="2"/>
      <c r="K4" s="2"/>
      <c r="L4" s="2"/>
      <c r="M4" s="2"/>
      <c r="N4" s="2"/>
      <c r="O4" s="2"/>
    </row>
    <row r="5" spans="1:15">
      <c r="A5" s="4"/>
      <c r="B5" s="4"/>
      <c r="C5" s="4"/>
      <c r="D5" s="4"/>
      <c r="E5" s="4"/>
      <c r="F5" s="4"/>
      <c r="G5" s="4"/>
      <c r="H5" s="4"/>
      <c r="I5" s="4"/>
      <c r="J5" s="4"/>
      <c r="K5" s="4"/>
      <c r="L5" s="4"/>
      <c r="M5" s="4"/>
      <c r="N5" s="4"/>
      <c r="O5" s="2"/>
    </row>
    <row r="6" spans="1:15" ht="22.5" customHeight="1">
      <c r="A6" s="4"/>
      <c r="B6" s="715" t="s">
        <v>253</v>
      </c>
      <c r="C6" s="717"/>
      <c r="D6" s="685" t="s">
        <v>254</v>
      </c>
      <c r="E6" s="686"/>
      <c r="F6" s="686"/>
      <c r="G6" s="686"/>
      <c r="H6" s="687"/>
      <c r="I6" s="4"/>
      <c r="J6" s="4"/>
      <c r="K6" s="4"/>
      <c r="L6" s="4"/>
      <c r="M6" s="4"/>
      <c r="N6" s="4"/>
      <c r="O6" s="2"/>
    </row>
    <row r="7" spans="1:15">
      <c r="A7" s="4"/>
      <c r="B7" s="4"/>
      <c r="C7" s="724"/>
      <c r="D7" s="724"/>
      <c r="E7" s="724"/>
      <c r="F7" s="724"/>
      <c r="G7" s="724"/>
      <c r="H7" s="724"/>
      <c r="I7" s="724"/>
      <c r="J7" s="724"/>
      <c r="K7" s="724"/>
      <c r="L7" s="724"/>
      <c r="M7" s="724"/>
      <c r="N7" s="724"/>
      <c r="O7" s="2"/>
    </row>
    <row r="8" spans="1:15" ht="9.9499999999999993" customHeight="1">
      <c r="A8" s="2"/>
      <c r="B8" s="2"/>
      <c r="C8" s="2"/>
      <c r="D8" s="2"/>
      <c r="E8" s="2"/>
      <c r="F8" s="2"/>
      <c r="G8" s="2"/>
      <c r="H8" s="2"/>
      <c r="I8" s="2"/>
      <c r="J8" s="2"/>
      <c r="K8" s="2"/>
      <c r="L8" s="2"/>
      <c r="M8" s="2"/>
      <c r="N8" s="2"/>
      <c r="O8" s="2"/>
    </row>
    <row r="9" spans="1:15">
      <c r="A9" s="5" t="s">
        <v>337</v>
      </c>
      <c r="B9" s="2"/>
      <c r="C9" s="2"/>
      <c r="D9" s="2"/>
      <c r="E9" s="2"/>
      <c r="F9" s="2"/>
      <c r="G9" s="2"/>
      <c r="H9" s="2"/>
      <c r="I9" s="2"/>
      <c r="J9" s="2"/>
      <c r="K9" s="2"/>
      <c r="L9" s="5" t="s">
        <v>403</v>
      </c>
      <c r="M9" s="5"/>
      <c r="N9" s="2"/>
      <c r="O9" s="2"/>
    </row>
    <row r="10" spans="1:15" ht="9.9499999999999993" customHeight="1">
      <c r="A10" s="2"/>
      <c r="B10" s="2"/>
      <c r="C10" s="2"/>
      <c r="D10" s="2"/>
      <c r="E10" s="2"/>
      <c r="F10" s="2"/>
      <c r="G10" s="2"/>
      <c r="H10" s="2"/>
      <c r="I10" s="2"/>
      <c r="J10" s="2"/>
      <c r="K10" s="2"/>
      <c r="L10" s="2"/>
      <c r="M10" s="2"/>
      <c r="N10" s="2"/>
      <c r="O10" s="2"/>
    </row>
    <row r="11" spans="1:15" ht="31.5" customHeight="1">
      <c r="A11" s="2"/>
      <c r="B11" s="725" t="s">
        <v>255</v>
      </c>
      <c r="C11" s="726"/>
      <c r="D11" s="726"/>
      <c r="E11" s="689"/>
      <c r="F11" s="685"/>
      <c r="G11" s="686"/>
      <c r="H11" s="686"/>
      <c r="I11" s="686"/>
      <c r="J11" s="687"/>
      <c r="K11" s="2"/>
      <c r="L11" s="2"/>
      <c r="M11" s="2"/>
      <c r="N11" s="2"/>
      <c r="O11" s="2"/>
    </row>
    <row r="12" spans="1:15" ht="31.5" customHeight="1">
      <c r="A12" s="2"/>
      <c r="B12" s="683" t="s">
        <v>256</v>
      </c>
      <c r="C12" s="684"/>
      <c r="D12" s="684"/>
      <c r="E12" s="684"/>
      <c r="F12" s="685" t="s">
        <v>338</v>
      </c>
      <c r="G12" s="686"/>
      <c r="H12" s="686"/>
      <c r="I12" s="686"/>
      <c r="J12" s="687"/>
      <c r="K12" s="2"/>
      <c r="L12" s="2"/>
      <c r="M12" s="2"/>
      <c r="N12" s="2"/>
      <c r="O12" s="2"/>
    </row>
    <row r="13" spans="1:15" ht="31.5" customHeight="1">
      <c r="A13" s="2"/>
      <c r="B13" s="725" t="s">
        <v>257</v>
      </c>
      <c r="C13" s="726"/>
      <c r="D13" s="726"/>
      <c r="E13" s="689"/>
      <c r="F13" s="685"/>
      <c r="G13" s="686"/>
      <c r="H13" s="686"/>
      <c r="I13" s="686"/>
      <c r="J13" s="687"/>
      <c r="K13" s="16" t="s">
        <v>258</v>
      </c>
      <c r="L13" s="2"/>
      <c r="M13" s="2"/>
      <c r="N13" s="2"/>
      <c r="O13" s="2"/>
    </row>
    <row r="14" spans="1:15" ht="31.5" customHeight="1">
      <c r="A14" s="2"/>
      <c r="B14" s="683" t="s">
        <v>259</v>
      </c>
      <c r="C14" s="684"/>
      <c r="D14" s="684"/>
      <c r="E14" s="684"/>
      <c r="F14" s="685" t="s">
        <v>338</v>
      </c>
      <c r="G14" s="686"/>
      <c r="H14" s="686"/>
      <c r="I14" s="686"/>
      <c r="J14" s="687"/>
      <c r="K14" s="16" t="s">
        <v>260</v>
      </c>
      <c r="L14" s="2"/>
      <c r="M14" s="2"/>
      <c r="N14" s="2"/>
      <c r="O14" s="2"/>
    </row>
    <row r="15" spans="1:15" ht="9.9499999999999993" customHeight="1">
      <c r="A15" s="2"/>
      <c r="B15" s="2"/>
      <c r="C15" s="2"/>
      <c r="D15" s="2"/>
      <c r="E15" s="2"/>
      <c r="F15" s="2"/>
      <c r="G15" s="2"/>
      <c r="H15" s="2"/>
      <c r="I15" s="2"/>
      <c r="J15" s="2"/>
      <c r="K15" s="2"/>
      <c r="L15" s="2"/>
      <c r="M15" s="2"/>
      <c r="N15" s="2"/>
      <c r="O15" s="2"/>
    </row>
    <row r="16" spans="1:15">
      <c r="A16" s="5" t="s">
        <v>339</v>
      </c>
      <c r="B16" s="2"/>
      <c r="C16" s="2"/>
      <c r="D16" s="2"/>
      <c r="E16" s="2"/>
      <c r="F16" s="2"/>
      <c r="G16" s="2"/>
      <c r="H16" s="2"/>
      <c r="I16" s="2"/>
      <c r="J16" s="2"/>
      <c r="K16" s="2"/>
      <c r="L16" s="50" t="s">
        <v>403</v>
      </c>
      <c r="M16" s="2"/>
      <c r="N16" s="2"/>
      <c r="O16" s="2"/>
    </row>
    <row r="17" spans="1:15" ht="9.9499999999999993" customHeight="1">
      <c r="A17" s="2"/>
      <c r="B17" s="2"/>
      <c r="C17" s="2"/>
      <c r="D17" s="2"/>
      <c r="E17" s="2"/>
      <c r="F17" s="2"/>
      <c r="G17" s="2"/>
      <c r="H17" s="2"/>
      <c r="I17" s="2"/>
      <c r="J17" s="2"/>
      <c r="K17" s="2"/>
      <c r="L17" s="2"/>
      <c r="M17" s="2"/>
      <c r="N17" s="2"/>
      <c r="O17" s="2"/>
    </row>
    <row r="18" spans="1:15" ht="27" customHeight="1">
      <c r="A18" s="2"/>
      <c r="B18" s="688" t="s">
        <v>261</v>
      </c>
      <c r="C18" s="689"/>
      <c r="D18" s="692"/>
      <c r="E18" s="694" t="s">
        <v>262</v>
      </c>
      <c r="F18" s="696" t="s">
        <v>263</v>
      </c>
      <c r="G18" s="698" t="s">
        <v>264</v>
      </c>
      <c r="H18" s="18" t="s">
        <v>265</v>
      </c>
      <c r="I18" s="19"/>
      <c r="J18" s="13" t="s">
        <v>262</v>
      </c>
      <c r="K18" s="698" t="s">
        <v>266</v>
      </c>
      <c r="L18" s="18" t="s">
        <v>265</v>
      </c>
      <c r="M18" s="19"/>
      <c r="N18" s="14" t="s">
        <v>262</v>
      </c>
      <c r="O18" s="2"/>
    </row>
    <row r="19" spans="1:15" ht="27" customHeight="1">
      <c r="A19" s="2"/>
      <c r="B19" s="690"/>
      <c r="C19" s="691"/>
      <c r="D19" s="693"/>
      <c r="E19" s="695"/>
      <c r="F19" s="697"/>
      <c r="G19" s="699"/>
      <c r="H19" s="12" t="s">
        <v>267</v>
      </c>
      <c r="I19" s="19"/>
      <c r="J19" s="13" t="s">
        <v>262</v>
      </c>
      <c r="K19" s="699"/>
      <c r="L19" s="12" t="s">
        <v>267</v>
      </c>
      <c r="M19" s="19"/>
      <c r="N19" s="14" t="s">
        <v>262</v>
      </c>
      <c r="O19" s="2"/>
    </row>
    <row r="20" spans="1:15" ht="9.9499999999999993" customHeight="1">
      <c r="A20" s="2"/>
      <c r="B20" s="2"/>
      <c r="C20" s="2"/>
      <c r="D20" s="2"/>
      <c r="E20" s="2"/>
      <c r="F20" s="2"/>
      <c r="G20" s="2"/>
      <c r="H20" s="2"/>
      <c r="I20" s="2"/>
      <c r="J20" s="2"/>
      <c r="K20" s="2"/>
      <c r="L20" s="2"/>
      <c r="M20" s="2"/>
      <c r="N20" s="2"/>
      <c r="O20" s="2"/>
    </row>
    <row r="21" spans="1:15">
      <c r="A21" s="2"/>
      <c r="B21" s="2"/>
      <c r="C21" s="2" t="s">
        <v>268</v>
      </c>
      <c r="D21" s="20"/>
      <c r="E21" s="20"/>
      <c r="F21" s="20"/>
      <c r="G21" s="20"/>
      <c r="H21" s="20"/>
      <c r="I21" s="20"/>
      <c r="J21" s="20"/>
      <c r="K21" s="20"/>
      <c r="L21" s="20"/>
      <c r="M21" s="20"/>
      <c r="N21" s="20"/>
      <c r="O21" s="2"/>
    </row>
    <row r="22" spans="1:15" ht="13.5" customHeight="1">
      <c r="A22" s="2"/>
      <c r="B22" s="2"/>
      <c r="C22" s="719" t="s">
        <v>269</v>
      </c>
      <c r="D22" s="719"/>
      <c r="E22" s="719"/>
      <c r="F22" s="719"/>
      <c r="G22" s="719"/>
      <c r="H22" s="719"/>
      <c r="I22" s="719"/>
      <c r="J22" s="719"/>
      <c r="K22" s="719"/>
      <c r="L22" s="719"/>
      <c r="M22" s="719"/>
      <c r="N22" s="719"/>
      <c r="O22" s="2"/>
    </row>
    <row r="23" spans="1:15">
      <c r="A23" s="2"/>
      <c r="B23" s="2"/>
      <c r="C23" s="719"/>
      <c r="D23" s="719"/>
      <c r="E23" s="719"/>
      <c r="F23" s="719"/>
      <c r="G23" s="719"/>
      <c r="H23" s="719"/>
      <c r="I23" s="719"/>
      <c r="J23" s="719"/>
      <c r="K23" s="719"/>
      <c r="L23" s="719"/>
      <c r="M23" s="719"/>
      <c r="N23" s="719"/>
      <c r="O23" s="2"/>
    </row>
    <row r="24" spans="1:15" ht="9.9499999999999993" customHeight="1">
      <c r="A24" s="2"/>
      <c r="B24" s="2"/>
      <c r="C24" s="20"/>
      <c r="D24" s="20"/>
      <c r="E24" s="20"/>
      <c r="F24" s="20"/>
      <c r="G24" s="20"/>
      <c r="H24" s="20"/>
      <c r="I24" s="20"/>
      <c r="J24" s="20"/>
      <c r="K24" s="20"/>
      <c r="L24" s="20"/>
      <c r="M24" s="20"/>
      <c r="N24" s="20"/>
      <c r="O24" s="2"/>
    </row>
    <row r="25" spans="1:15">
      <c r="A25" s="2" t="s">
        <v>270</v>
      </c>
      <c r="B25" s="20"/>
      <c r="C25" s="20"/>
      <c r="D25" s="20"/>
      <c r="E25" s="20"/>
      <c r="F25" s="20"/>
      <c r="G25" s="20"/>
      <c r="H25" s="20"/>
      <c r="I25" s="20"/>
      <c r="J25" s="20"/>
      <c r="K25" s="20"/>
      <c r="L25" s="50" t="s">
        <v>403</v>
      </c>
      <c r="M25" s="2"/>
      <c r="N25" s="20"/>
      <c r="O25" s="2"/>
    </row>
    <row r="26" spans="1:15" ht="9.9499999999999993" customHeight="1">
      <c r="A26" s="2"/>
      <c r="B26" s="2"/>
      <c r="C26" s="2"/>
      <c r="D26" s="2"/>
      <c r="E26" s="2"/>
      <c r="F26" s="2"/>
      <c r="G26" s="2"/>
      <c r="H26" s="2"/>
      <c r="I26" s="2"/>
      <c r="J26" s="2"/>
      <c r="K26" s="2"/>
      <c r="L26" s="2"/>
      <c r="M26" s="2"/>
      <c r="N26" s="2"/>
      <c r="O26" s="2"/>
    </row>
    <row r="27" spans="1:15">
      <c r="A27" s="2"/>
      <c r="B27" s="700" t="s">
        <v>271</v>
      </c>
      <c r="C27" s="548"/>
      <c r="D27" s="548"/>
      <c r="E27" s="548"/>
      <c r="F27" s="548"/>
      <c r="G27" s="548"/>
      <c r="H27" s="548"/>
      <c r="I27" s="548"/>
      <c r="J27" s="549"/>
      <c r="K27" s="688"/>
      <c r="L27" s="726"/>
      <c r="M27" s="726"/>
      <c r="N27" s="689"/>
      <c r="O27" s="2"/>
    </row>
    <row r="28" spans="1:15">
      <c r="A28" s="2"/>
      <c r="B28" s="718"/>
      <c r="C28" s="719"/>
      <c r="D28" s="719"/>
      <c r="E28" s="719"/>
      <c r="F28" s="719"/>
      <c r="G28" s="719"/>
      <c r="H28" s="719"/>
      <c r="I28" s="719"/>
      <c r="J28" s="720"/>
      <c r="K28" s="706" t="s">
        <v>272</v>
      </c>
      <c r="L28" s="707"/>
      <c r="M28" s="707"/>
      <c r="N28" s="708"/>
      <c r="O28" s="2"/>
    </row>
    <row r="29" spans="1:15">
      <c r="A29" s="2"/>
      <c r="B29" s="550"/>
      <c r="C29" s="551"/>
      <c r="D29" s="551"/>
      <c r="E29" s="551"/>
      <c r="F29" s="551"/>
      <c r="G29" s="551"/>
      <c r="H29" s="551"/>
      <c r="I29" s="551"/>
      <c r="J29" s="552"/>
      <c r="K29" s="727"/>
      <c r="L29" s="728"/>
      <c r="M29" s="728"/>
      <c r="N29" s="729"/>
      <c r="O29" s="2"/>
    </row>
    <row r="30" spans="1:15" ht="41.25" customHeight="1">
      <c r="A30" s="2"/>
      <c r="B30" s="715" t="s">
        <v>78</v>
      </c>
      <c r="C30" s="717"/>
      <c r="D30" s="730"/>
      <c r="E30" s="731"/>
      <c r="F30" s="731"/>
      <c r="G30" s="731"/>
      <c r="H30" s="731"/>
      <c r="I30" s="731"/>
      <c r="J30" s="731"/>
      <c r="K30" s="731"/>
      <c r="L30" s="731"/>
      <c r="M30" s="731"/>
      <c r="N30" s="732"/>
      <c r="O30" s="2"/>
    </row>
    <row r="31" spans="1:15" ht="9.9499999999999993" customHeight="1">
      <c r="A31" s="2"/>
      <c r="B31" s="2"/>
      <c r="C31" s="2"/>
      <c r="D31" s="2"/>
      <c r="E31" s="2"/>
      <c r="F31" s="2"/>
      <c r="G31" s="2"/>
      <c r="H31" s="2"/>
      <c r="I31" s="2"/>
      <c r="J31" s="2"/>
      <c r="K31" s="2"/>
      <c r="L31" s="2"/>
      <c r="M31" s="2"/>
      <c r="N31" s="2"/>
      <c r="O31" s="2"/>
    </row>
    <row r="32" spans="1:15">
      <c r="A32" s="23"/>
      <c r="B32" s="23"/>
      <c r="C32" s="739" t="s">
        <v>273</v>
      </c>
      <c r="D32" s="740" t="s">
        <v>274</v>
      </c>
      <c r="E32" s="740" t="s">
        <v>274</v>
      </c>
      <c r="F32" s="740" t="s">
        <v>274</v>
      </c>
      <c r="G32" s="740" t="s">
        <v>274</v>
      </c>
      <c r="H32" s="740" t="s">
        <v>274</v>
      </c>
      <c r="I32" s="740" t="s">
        <v>274</v>
      </c>
      <c r="J32" s="740" t="s">
        <v>274</v>
      </c>
      <c r="K32" s="740" t="s">
        <v>274</v>
      </c>
      <c r="L32" s="740" t="s">
        <v>274</v>
      </c>
      <c r="M32" s="740" t="s">
        <v>274</v>
      </c>
      <c r="N32" s="740" t="s">
        <v>274</v>
      </c>
      <c r="O32" s="23"/>
    </row>
    <row r="33" spans="1:15" ht="13.5" customHeight="1">
      <c r="A33" s="2"/>
      <c r="B33" s="2"/>
      <c r="C33" s="704" t="s">
        <v>275</v>
      </c>
      <c r="D33" s="704"/>
      <c r="E33" s="704"/>
      <c r="F33" s="704"/>
      <c r="G33" s="704"/>
      <c r="H33" s="704"/>
      <c r="I33" s="704"/>
      <c r="J33" s="704"/>
      <c r="K33" s="704"/>
      <c r="L33" s="704"/>
      <c r="M33" s="704"/>
      <c r="N33" s="704"/>
      <c r="O33" s="2"/>
    </row>
    <row r="34" spans="1:15">
      <c r="A34" s="23"/>
      <c r="B34" s="23"/>
      <c r="C34" s="704"/>
      <c r="D34" s="704"/>
      <c r="E34" s="704"/>
      <c r="F34" s="704"/>
      <c r="G34" s="704"/>
      <c r="H34" s="704"/>
      <c r="I34" s="704"/>
      <c r="J34" s="704"/>
      <c r="K34" s="704"/>
      <c r="L34" s="704"/>
      <c r="M34" s="704"/>
      <c r="N34" s="704"/>
      <c r="O34" s="23"/>
    </row>
    <row r="35" spans="1:15">
      <c r="A35" s="23"/>
      <c r="B35" s="23"/>
      <c r="C35" s="704"/>
      <c r="D35" s="704"/>
      <c r="E35" s="704"/>
      <c r="F35" s="704"/>
      <c r="G35" s="704"/>
      <c r="H35" s="704"/>
      <c r="I35" s="704"/>
      <c r="J35" s="704"/>
      <c r="K35" s="704"/>
      <c r="L35" s="704"/>
      <c r="M35" s="704"/>
      <c r="N35" s="704"/>
      <c r="O35" s="23"/>
    </row>
    <row r="36" spans="1:15" ht="9.9499999999999993" customHeight="1">
      <c r="A36" s="23"/>
      <c r="B36" s="23"/>
      <c r="C36" s="6"/>
      <c r="D36" s="6"/>
      <c r="E36" s="6"/>
      <c r="F36" s="6"/>
      <c r="G36" s="6"/>
      <c r="H36" s="6"/>
      <c r="I36" s="6"/>
      <c r="J36" s="6"/>
      <c r="K36" s="24"/>
      <c r="L36" s="24"/>
      <c r="M36" s="24"/>
      <c r="N36" s="24"/>
      <c r="O36" s="23"/>
    </row>
    <row r="37" spans="1:15">
      <c r="A37" s="2" t="s">
        <v>276</v>
      </c>
      <c r="B37" s="2"/>
      <c r="C37" s="2"/>
      <c r="D37" s="2"/>
      <c r="E37" s="2"/>
      <c r="F37" s="2"/>
      <c r="G37" s="2"/>
      <c r="H37" s="2"/>
      <c r="I37" s="2"/>
      <c r="J37" s="2"/>
      <c r="K37" s="2"/>
      <c r="L37" s="50" t="s">
        <v>403</v>
      </c>
      <c r="M37" s="2"/>
      <c r="N37" s="2"/>
      <c r="O37" s="2"/>
    </row>
    <row r="38" spans="1:15" ht="9.9499999999999993" customHeight="1">
      <c r="A38" s="2"/>
      <c r="B38" s="2"/>
      <c r="C38" s="2"/>
      <c r="D38" s="2"/>
      <c r="E38" s="2"/>
      <c r="F38" s="2"/>
      <c r="G38" s="2"/>
      <c r="H38" s="2"/>
      <c r="I38" s="2"/>
      <c r="J38" s="2"/>
      <c r="K38" s="2"/>
      <c r="L38" s="2"/>
      <c r="M38" s="2"/>
      <c r="N38" s="2"/>
      <c r="O38" s="2"/>
    </row>
    <row r="39" spans="1:15">
      <c r="A39" s="2"/>
      <c r="B39" s="564" t="s">
        <v>277</v>
      </c>
      <c r="C39" s="564"/>
      <c r="D39" s="564"/>
      <c r="E39" s="564"/>
      <c r="F39" s="564"/>
      <c r="G39" s="564"/>
      <c r="H39" s="564"/>
      <c r="I39" s="564"/>
      <c r="J39" s="564"/>
      <c r="K39" s="688" t="s">
        <v>272</v>
      </c>
      <c r="L39" s="726"/>
      <c r="M39" s="726"/>
      <c r="N39" s="689"/>
      <c r="O39" s="2"/>
    </row>
    <row r="40" spans="1:15">
      <c r="A40" s="2"/>
      <c r="B40" s="564"/>
      <c r="C40" s="564"/>
      <c r="D40" s="564"/>
      <c r="E40" s="564"/>
      <c r="F40" s="564"/>
      <c r="G40" s="564"/>
      <c r="H40" s="564"/>
      <c r="I40" s="564"/>
      <c r="J40" s="564"/>
      <c r="K40" s="690"/>
      <c r="L40" s="741"/>
      <c r="M40" s="741"/>
      <c r="N40" s="691"/>
      <c r="O40" s="2"/>
    </row>
    <row r="41" spans="1:15" ht="41.25" customHeight="1">
      <c r="A41" s="2"/>
      <c r="B41" s="685" t="s">
        <v>79</v>
      </c>
      <c r="C41" s="686"/>
      <c r="D41" s="687"/>
      <c r="E41" s="742"/>
      <c r="F41" s="743"/>
      <c r="G41" s="743"/>
      <c r="H41" s="743"/>
      <c r="I41" s="743"/>
      <c r="J41" s="743"/>
      <c r="K41" s="743"/>
      <c r="L41" s="743"/>
      <c r="M41" s="743"/>
      <c r="N41" s="744"/>
      <c r="O41" s="2"/>
    </row>
    <row r="42" spans="1:15">
      <c r="A42" s="23"/>
      <c r="B42" s="23"/>
      <c r="C42" s="740" t="s">
        <v>278</v>
      </c>
      <c r="D42" s="740" t="s">
        <v>274</v>
      </c>
      <c r="E42" s="740" t="s">
        <v>274</v>
      </c>
      <c r="F42" s="740" t="s">
        <v>274</v>
      </c>
      <c r="G42" s="740" t="s">
        <v>274</v>
      </c>
      <c r="H42" s="740" t="s">
        <v>274</v>
      </c>
      <c r="I42" s="740" t="s">
        <v>274</v>
      </c>
      <c r="J42" s="740" t="s">
        <v>274</v>
      </c>
      <c r="K42" s="740" t="s">
        <v>274</v>
      </c>
      <c r="L42" s="740" t="s">
        <v>274</v>
      </c>
      <c r="M42" s="740" t="s">
        <v>274</v>
      </c>
      <c r="N42" s="740" t="s">
        <v>274</v>
      </c>
      <c r="O42" s="23"/>
    </row>
    <row r="43" spans="1:15" ht="9.9499999999999993" customHeight="1">
      <c r="A43" s="2"/>
      <c r="B43" s="2"/>
      <c r="C43" s="2"/>
      <c r="D43" s="2"/>
      <c r="E43" s="2"/>
      <c r="F43" s="2"/>
      <c r="G43" s="2"/>
      <c r="H43" s="2"/>
      <c r="I43" s="2"/>
      <c r="J43" s="2"/>
      <c r="K43" s="2"/>
      <c r="L43" s="2"/>
      <c r="M43" s="2"/>
      <c r="N43" s="2"/>
      <c r="O43" s="2"/>
    </row>
    <row r="44" spans="1:15">
      <c r="A44" s="724" t="s">
        <v>279</v>
      </c>
      <c r="B44" s="724"/>
      <c r="C44" s="724"/>
      <c r="D44" s="724"/>
      <c r="E44" s="724"/>
      <c r="F44" s="724"/>
      <c r="G44" s="724"/>
      <c r="H44" s="724"/>
      <c r="I44" s="724"/>
      <c r="J44" s="724"/>
      <c r="K44" s="724"/>
      <c r="L44" s="724"/>
      <c r="M44" s="724"/>
      <c r="N44" s="724"/>
      <c r="O44" s="2"/>
    </row>
    <row r="45" spans="1:15">
      <c r="A45" s="1"/>
      <c r="B45" s="1" t="s">
        <v>280</v>
      </c>
      <c r="C45" s="1"/>
      <c r="D45" s="1"/>
      <c r="E45" s="1"/>
      <c r="F45" s="1"/>
      <c r="G45" s="1"/>
      <c r="H45" s="1"/>
      <c r="I45" s="1"/>
      <c r="J45" s="1"/>
      <c r="K45" s="1"/>
      <c r="L45" s="1"/>
      <c r="M45" s="26" t="s">
        <v>281</v>
      </c>
      <c r="N45" s="1"/>
      <c r="O45" s="1"/>
    </row>
    <row r="46" spans="1:15" ht="9.9499999999999993" customHeight="1">
      <c r="A46" s="2"/>
      <c r="B46" s="2"/>
      <c r="C46" s="2"/>
      <c r="D46" s="2"/>
      <c r="E46" s="2"/>
      <c r="F46" s="2"/>
      <c r="G46" s="2"/>
      <c r="H46" s="2"/>
      <c r="I46" s="2"/>
      <c r="J46" s="2"/>
      <c r="K46" s="2"/>
      <c r="L46" s="2"/>
      <c r="M46" s="2"/>
      <c r="N46" s="2"/>
      <c r="O46" s="2"/>
    </row>
    <row r="47" spans="1:15" ht="25.5" customHeight="1">
      <c r="A47" s="4"/>
      <c r="B47" s="684" t="s">
        <v>282</v>
      </c>
      <c r="C47" s="684"/>
      <c r="D47" s="684"/>
      <c r="E47" s="686" t="s">
        <v>283</v>
      </c>
      <c r="F47" s="745"/>
      <c r="G47" s="27" t="s">
        <v>284</v>
      </c>
      <c r="H47" s="28" t="s">
        <v>285</v>
      </c>
      <c r="I47" s="746" t="s">
        <v>286</v>
      </c>
      <c r="J47" s="745"/>
      <c r="K47" s="27" t="s">
        <v>287</v>
      </c>
      <c r="L47" s="715" t="s">
        <v>288</v>
      </c>
      <c r="M47" s="716"/>
      <c r="N47" s="717"/>
      <c r="O47" s="4"/>
    </row>
    <row r="48" spans="1:15" ht="25.5" customHeight="1">
      <c r="A48" s="2"/>
      <c r="B48" s="747" t="s">
        <v>262</v>
      </c>
      <c r="C48" s="733"/>
      <c r="D48" s="748"/>
      <c r="E48" s="733" t="s">
        <v>262</v>
      </c>
      <c r="F48" s="734"/>
      <c r="G48" s="45" t="s">
        <v>262</v>
      </c>
      <c r="H48" s="46" t="s">
        <v>262</v>
      </c>
      <c r="I48" s="735" t="s">
        <v>262</v>
      </c>
      <c r="J48" s="734"/>
      <c r="K48" s="47" t="s">
        <v>262</v>
      </c>
      <c r="L48" s="736" t="s">
        <v>318</v>
      </c>
      <c r="M48" s="737"/>
      <c r="N48" s="738"/>
      <c r="O48" s="2"/>
    </row>
    <row r="49" spans="1:15" ht="25.5" customHeight="1">
      <c r="A49" s="2"/>
      <c r="B49" s="712" t="s">
        <v>315</v>
      </c>
      <c r="C49" s="713"/>
      <c r="D49" s="714"/>
      <c r="E49" s="712" t="s">
        <v>314</v>
      </c>
      <c r="F49" s="714"/>
      <c r="G49" s="44" t="s">
        <v>316</v>
      </c>
      <c r="H49" s="44" t="s">
        <v>316</v>
      </c>
      <c r="I49" s="712" t="s">
        <v>316</v>
      </c>
      <c r="J49" s="714"/>
      <c r="K49" s="48" t="s">
        <v>316</v>
      </c>
      <c r="L49" s="712" t="s">
        <v>317</v>
      </c>
      <c r="M49" s="713"/>
      <c r="N49" s="714"/>
      <c r="O49" s="2"/>
    </row>
    <row r="50" spans="1:15" ht="31.5" customHeight="1">
      <c r="A50" s="2"/>
      <c r="B50" s="49"/>
      <c r="C50" s="548" t="s">
        <v>322</v>
      </c>
      <c r="D50" s="548"/>
      <c r="E50" s="548"/>
      <c r="F50" s="548"/>
      <c r="G50" s="548"/>
      <c r="H50" s="548"/>
      <c r="I50" s="548"/>
      <c r="J50" s="548"/>
      <c r="K50" s="548"/>
      <c r="L50" s="548"/>
      <c r="M50" s="548"/>
      <c r="N50" s="548"/>
      <c r="O50" s="2"/>
    </row>
    <row r="51" spans="1:15" ht="9.9499999999999993" customHeight="1">
      <c r="A51" s="2"/>
      <c r="B51" s="2"/>
      <c r="C51" s="2"/>
      <c r="D51" s="2"/>
      <c r="E51" s="2"/>
      <c r="F51" s="2"/>
      <c r="G51" s="2"/>
      <c r="H51" s="2"/>
      <c r="I51" s="2"/>
      <c r="J51" s="2"/>
      <c r="K51" s="2"/>
      <c r="L51" s="2"/>
      <c r="M51" s="2"/>
      <c r="N51" s="2"/>
      <c r="O51" s="2"/>
    </row>
    <row r="52" spans="1:15">
      <c r="A52" s="1"/>
      <c r="B52" s="1" t="s">
        <v>289</v>
      </c>
      <c r="C52" s="1"/>
      <c r="D52" s="1"/>
      <c r="E52" s="1"/>
      <c r="F52" s="1"/>
      <c r="G52" s="1"/>
      <c r="H52" s="1"/>
      <c r="I52" s="1"/>
      <c r="J52" s="1"/>
      <c r="K52" s="1"/>
      <c r="L52" s="50" t="s">
        <v>403</v>
      </c>
      <c r="M52" s="1"/>
      <c r="N52" s="1"/>
      <c r="O52" s="1"/>
    </row>
    <row r="53" spans="1:15">
      <c r="A53" s="2"/>
      <c r="B53" s="2"/>
      <c r="C53" s="2"/>
      <c r="D53" s="2"/>
      <c r="E53" s="2"/>
      <c r="F53" s="2"/>
      <c r="G53" s="2"/>
      <c r="H53" s="2"/>
      <c r="I53" s="2"/>
      <c r="J53" s="2"/>
      <c r="K53" s="2"/>
      <c r="L53" s="2"/>
      <c r="M53" s="2"/>
      <c r="N53" s="2"/>
      <c r="O53" s="2"/>
    </row>
    <row r="54" spans="1:15" ht="49.5" customHeight="1">
      <c r="A54" s="2"/>
      <c r="B54" s="715" t="s">
        <v>290</v>
      </c>
      <c r="C54" s="686"/>
      <c r="D54" s="687"/>
      <c r="E54" s="749" t="s">
        <v>262</v>
      </c>
      <c r="F54" s="750"/>
      <c r="G54" s="715" t="s">
        <v>291</v>
      </c>
      <c r="H54" s="687"/>
      <c r="I54" s="749" t="s">
        <v>262</v>
      </c>
      <c r="J54" s="751"/>
      <c r="K54" s="716" t="s">
        <v>292</v>
      </c>
      <c r="L54" s="687"/>
      <c r="M54" s="749" t="s">
        <v>262</v>
      </c>
      <c r="N54" s="751"/>
      <c r="O54" s="2"/>
    </row>
    <row r="55" spans="1:15">
      <c r="A55" s="2"/>
      <c r="B55" s="29"/>
      <c r="C55" s="8" t="s">
        <v>327</v>
      </c>
      <c r="D55" s="4"/>
      <c r="E55" s="29"/>
      <c r="F55" s="29"/>
      <c r="G55" s="22"/>
      <c r="H55" s="4"/>
      <c r="I55" s="29"/>
      <c r="J55" s="29"/>
      <c r="K55" s="22"/>
      <c r="L55" s="4"/>
      <c r="M55" s="29"/>
      <c r="N55" s="29"/>
      <c r="O55" s="2"/>
    </row>
    <row r="56" spans="1:15" ht="9.9499999999999993" customHeight="1">
      <c r="A56" s="2"/>
      <c r="B56" s="29"/>
      <c r="C56" s="8"/>
      <c r="D56" s="4"/>
      <c r="E56" s="29"/>
      <c r="F56" s="29"/>
      <c r="G56" s="22"/>
      <c r="H56" s="4"/>
      <c r="I56" s="29"/>
      <c r="J56" s="29"/>
      <c r="K56" s="22"/>
      <c r="L56" s="4"/>
      <c r="M56" s="29"/>
      <c r="N56" s="29"/>
      <c r="O56" s="2"/>
    </row>
    <row r="57" spans="1:15" ht="9.9499999999999993" customHeight="1">
      <c r="A57" s="2"/>
      <c r="B57" s="2"/>
      <c r="C57" s="20"/>
      <c r="D57" s="20"/>
      <c r="E57" s="20"/>
      <c r="F57" s="20"/>
      <c r="G57" s="20"/>
      <c r="H57" s="20"/>
      <c r="I57" s="20"/>
      <c r="J57" s="20"/>
      <c r="K57" s="20"/>
      <c r="L57" s="20"/>
      <c r="M57" s="20"/>
      <c r="N57" s="20"/>
      <c r="O57" s="2"/>
    </row>
    <row r="58" spans="1:15">
      <c r="A58" s="2" t="s">
        <v>293</v>
      </c>
      <c r="B58" s="2"/>
      <c r="C58" s="2"/>
      <c r="D58" s="2"/>
      <c r="E58" s="2"/>
      <c r="F58" s="2"/>
      <c r="G58" s="2"/>
      <c r="H58" s="2"/>
      <c r="I58" s="2"/>
      <c r="J58" s="2"/>
      <c r="K58" s="2"/>
      <c r="L58" s="50" t="s">
        <v>403</v>
      </c>
      <c r="M58" s="26"/>
      <c r="N58" s="2"/>
      <c r="O58" s="2"/>
    </row>
    <row r="59" spans="1:15" ht="39.75" customHeight="1">
      <c r="A59" s="2"/>
      <c r="B59" s="272" t="s">
        <v>294</v>
      </c>
      <c r="C59" s="273"/>
      <c r="D59" s="273"/>
      <c r="E59" s="273"/>
      <c r="F59" s="273"/>
      <c r="G59" s="273"/>
      <c r="H59" s="273"/>
      <c r="I59" s="273"/>
      <c r="J59" s="274"/>
      <c r="K59" s="715" t="s">
        <v>272</v>
      </c>
      <c r="L59" s="716"/>
      <c r="M59" s="716"/>
      <c r="N59" s="717"/>
      <c r="O59" s="2"/>
    </row>
    <row r="60" spans="1:15">
      <c r="A60" s="2"/>
      <c r="B60" s="29"/>
      <c r="C60" s="8" t="s">
        <v>295</v>
      </c>
      <c r="D60" s="4"/>
      <c r="E60" s="29"/>
      <c r="F60" s="29"/>
      <c r="G60" s="22"/>
      <c r="H60" s="4"/>
      <c r="I60" s="29"/>
      <c r="J60" s="29"/>
      <c r="K60" s="15"/>
      <c r="L60" s="17"/>
      <c r="M60" s="30"/>
      <c r="N60" s="30"/>
      <c r="O60" s="2"/>
    </row>
    <row r="61" spans="1:15">
      <c r="A61" s="2"/>
      <c r="B61" s="29"/>
      <c r="C61" s="8"/>
      <c r="D61" s="4"/>
      <c r="E61" s="29"/>
      <c r="F61" s="29"/>
      <c r="G61" s="22"/>
      <c r="H61" s="4"/>
      <c r="I61" s="29"/>
      <c r="J61" s="29"/>
      <c r="K61" s="22"/>
      <c r="L61" s="4"/>
      <c r="M61" s="29"/>
      <c r="N61" s="29"/>
      <c r="O61" s="2"/>
    </row>
    <row r="62" spans="1:15">
      <c r="A62" s="2"/>
      <c r="B62" s="2"/>
      <c r="C62" s="6"/>
      <c r="D62" s="6"/>
      <c r="E62" s="6"/>
      <c r="F62" s="6"/>
      <c r="G62" s="6"/>
      <c r="H62" s="6"/>
      <c r="I62" s="6"/>
      <c r="J62" s="6"/>
      <c r="K62" s="20"/>
      <c r="L62" s="20"/>
      <c r="M62" s="6"/>
      <c r="N62" s="6"/>
      <c r="O62" s="2"/>
    </row>
    <row r="63" spans="1:15">
      <c r="A63" s="2" t="s">
        <v>296</v>
      </c>
      <c r="B63" s="2"/>
      <c r="C63" s="2"/>
      <c r="D63" s="2"/>
      <c r="E63" s="2"/>
      <c r="F63" s="2"/>
      <c r="G63" s="2"/>
      <c r="H63" s="2"/>
      <c r="I63" s="2"/>
      <c r="J63" s="2"/>
      <c r="K63" s="2"/>
      <c r="L63" s="50" t="s">
        <v>403</v>
      </c>
      <c r="M63" s="26"/>
      <c r="N63" s="2"/>
      <c r="O63" s="2"/>
    </row>
    <row r="64" spans="1:15">
      <c r="A64" s="2"/>
      <c r="B64" s="2"/>
      <c r="C64" s="2"/>
      <c r="D64" s="2"/>
      <c r="E64" s="2"/>
      <c r="F64" s="2"/>
      <c r="G64" s="2"/>
      <c r="H64" s="2"/>
      <c r="I64" s="2"/>
      <c r="J64" s="2"/>
      <c r="K64" s="2"/>
      <c r="L64" s="2"/>
      <c r="M64" s="2"/>
      <c r="N64" s="2"/>
      <c r="O64" s="2"/>
    </row>
    <row r="65" spans="1:15">
      <c r="A65" s="2"/>
      <c r="B65" s="31"/>
      <c r="C65" s="32"/>
      <c r="D65" s="32"/>
      <c r="E65" s="32"/>
      <c r="F65" s="32"/>
      <c r="G65" s="32"/>
      <c r="H65" s="32"/>
      <c r="I65" s="32"/>
      <c r="J65" s="32"/>
      <c r="K65" s="31"/>
      <c r="L65" s="32"/>
      <c r="M65" s="32"/>
      <c r="N65" s="33"/>
      <c r="O65" s="2"/>
    </row>
    <row r="66" spans="1:15" ht="13.5" customHeight="1">
      <c r="A66" s="2"/>
      <c r="B66" s="718" t="s">
        <v>323</v>
      </c>
      <c r="C66" s="719"/>
      <c r="D66" s="719"/>
      <c r="E66" s="719"/>
      <c r="F66" s="719"/>
      <c r="G66" s="719"/>
      <c r="H66" s="719"/>
      <c r="I66" s="719"/>
      <c r="J66" s="720"/>
      <c r="K66" s="706" t="s">
        <v>297</v>
      </c>
      <c r="L66" s="707"/>
      <c r="M66" s="707"/>
      <c r="N66" s="708"/>
      <c r="O66" s="2"/>
    </row>
    <row r="67" spans="1:15">
      <c r="A67" s="2"/>
      <c r="B67" s="718"/>
      <c r="C67" s="719"/>
      <c r="D67" s="719"/>
      <c r="E67" s="719"/>
      <c r="F67" s="719"/>
      <c r="G67" s="719"/>
      <c r="H67" s="719"/>
      <c r="I67" s="719"/>
      <c r="J67" s="720"/>
      <c r="K67" s="718" t="s">
        <v>298</v>
      </c>
      <c r="L67" s="719"/>
      <c r="M67" s="719"/>
      <c r="N67" s="720"/>
      <c r="O67" s="2"/>
    </row>
    <row r="68" spans="1:15">
      <c r="A68" s="2"/>
      <c r="B68" s="34"/>
      <c r="C68" s="7"/>
      <c r="D68" s="7"/>
      <c r="E68" s="7"/>
      <c r="F68" s="7"/>
      <c r="G68" s="7"/>
      <c r="H68" s="7"/>
      <c r="I68" s="7"/>
      <c r="J68" s="21"/>
      <c r="K68" s="9"/>
      <c r="L68" s="7"/>
      <c r="M68" s="7"/>
      <c r="N68" s="21"/>
      <c r="O68" s="2"/>
    </row>
    <row r="69" spans="1:15">
      <c r="A69" s="2"/>
      <c r="B69" s="35"/>
      <c r="C69" s="36"/>
      <c r="D69" s="36"/>
      <c r="E69" s="36"/>
      <c r="F69" s="36"/>
      <c r="G69" s="36"/>
      <c r="H69" s="36"/>
      <c r="I69" s="36"/>
      <c r="J69" s="37"/>
      <c r="K69" s="38"/>
      <c r="L69" s="36"/>
      <c r="M69" s="36"/>
      <c r="N69" s="37"/>
      <c r="O69" s="2"/>
    </row>
    <row r="70" spans="1:15" ht="13.5" customHeight="1">
      <c r="A70" s="2"/>
      <c r="B70" s="718" t="s">
        <v>305</v>
      </c>
      <c r="C70" s="719"/>
      <c r="D70" s="719"/>
      <c r="E70" s="719"/>
      <c r="F70" s="719"/>
      <c r="G70" s="719"/>
      <c r="H70" s="719"/>
      <c r="I70" s="719"/>
      <c r="J70" s="720"/>
      <c r="K70" s="706" t="s">
        <v>272</v>
      </c>
      <c r="L70" s="707"/>
      <c r="M70" s="707"/>
      <c r="N70" s="708"/>
      <c r="O70" s="2"/>
    </row>
    <row r="71" spans="1:15">
      <c r="A71" s="2"/>
      <c r="B71" s="718"/>
      <c r="C71" s="719"/>
      <c r="D71" s="719"/>
      <c r="E71" s="719"/>
      <c r="F71" s="719"/>
      <c r="G71" s="719"/>
      <c r="H71" s="719"/>
      <c r="I71" s="719"/>
      <c r="J71" s="720"/>
      <c r="K71" s="752" t="s">
        <v>299</v>
      </c>
      <c r="L71" s="740"/>
      <c r="M71" s="740"/>
      <c r="N71" s="753"/>
      <c r="O71" s="2"/>
    </row>
    <row r="72" spans="1:15">
      <c r="A72" s="2"/>
      <c r="B72" s="34"/>
      <c r="C72" s="7"/>
      <c r="D72" s="7"/>
      <c r="E72" s="7"/>
      <c r="F72" s="7"/>
      <c r="G72" s="7"/>
      <c r="H72" s="7"/>
      <c r="I72" s="7"/>
      <c r="J72" s="21"/>
      <c r="K72" s="9"/>
      <c r="L72" s="7"/>
      <c r="M72" s="7"/>
      <c r="N72" s="21"/>
      <c r="O72" s="2"/>
    </row>
    <row r="73" spans="1:15">
      <c r="A73" s="2"/>
      <c r="B73" s="35"/>
      <c r="C73" s="36"/>
      <c r="D73" s="36"/>
      <c r="E73" s="36"/>
      <c r="F73" s="36"/>
      <c r="G73" s="36"/>
      <c r="H73" s="36"/>
      <c r="I73" s="36"/>
      <c r="J73" s="37"/>
      <c r="K73" s="38"/>
      <c r="L73" s="36"/>
      <c r="M73" s="36"/>
      <c r="N73" s="37"/>
      <c r="O73" s="2"/>
    </row>
    <row r="74" spans="1:15" ht="13.5" customHeight="1">
      <c r="A74" s="2"/>
      <c r="B74" s="703" t="s">
        <v>336</v>
      </c>
      <c r="C74" s="704"/>
      <c r="D74" s="704"/>
      <c r="E74" s="704"/>
      <c r="F74" s="704"/>
      <c r="G74" s="704"/>
      <c r="H74" s="704"/>
      <c r="I74" s="704"/>
      <c r="J74" s="705"/>
      <c r="K74" s="706" t="s">
        <v>272</v>
      </c>
      <c r="L74" s="707"/>
      <c r="M74" s="707"/>
      <c r="N74" s="708"/>
      <c r="O74" s="2"/>
    </row>
    <row r="75" spans="1:15">
      <c r="A75" s="2"/>
      <c r="B75" s="703"/>
      <c r="C75" s="704"/>
      <c r="D75" s="704"/>
      <c r="E75" s="704"/>
      <c r="F75" s="704"/>
      <c r="G75" s="704"/>
      <c r="H75" s="704"/>
      <c r="I75" s="704"/>
      <c r="J75" s="705"/>
      <c r="K75" s="718" t="s">
        <v>300</v>
      </c>
      <c r="L75" s="719"/>
      <c r="M75" s="719"/>
      <c r="N75" s="720"/>
      <c r="O75" s="2"/>
    </row>
    <row r="76" spans="1:15">
      <c r="A76" s="2"/>
      <c r="B76" s="39"/>
      <c r="C76" s="25"/>
      <c r="D76" s="40"/>
      <c r="E76" s="40"/>
      <c r="F76" s="40"/>
      <c r="G76" s="40"/>
      <c r="H76" s="40"/>
      <c r="I76" s="40"/>
      <c r="J76" s="40"/>
      <c r="K76" s="41"/>
      <c r="L76" s="40"/>
      <c r="M76" s="40"/>
      <c r="N76" s="42"/>
      <c r="O76" s="2"/>
    </row>
    <row r="77" spans="1:15">
      <c r="A77" s="2"/>
      <c r="B77" s="2"/>
      <c r="C77" s="22"/>
      <c r="D77" s="20"/>
      <c r="E77" s="20"/>
      <c r="F77" s="20"/>
      <c r="G77" s="20"/>
      <c r="H77" s="20"/>
      <c r="I77" s="20"/>
      <c r="J77" s="20"/>
      <c r="K77" s="20"/>
      <c r="L77" s="20"/>
      <c r="M77" s="20"/>
      <c r="N77" s="20"/>
      <c r="O77" s="2"/>
    </row>
    <row r="78" spans="1:15">
      <c r="A78" s="2"/>
      <c r="B78" s="2"/>
      <c r="C78" s="22"/>
      <c r="D78" s="20"/>
      <c r="E78" s="20"/>
      <c r="F78" s="20"/>
      <c r="G78" s="20"/>
      <c r="H78" s="20"/>
      <c r="I78" s="20"/>
      <c r="J78" s="20"/>
      <c r="K78" s="20"/>
      <c r="L78" s="20"/>
      <c r="M78" s="20"/>
      <c r="N78" s="20"/>
      <c r="O78" s="2"/>
    </row>
    <row r="79" spans="1:15">
      <c r="A79" s="2" t="s">
        <v>301</v>
      </c>
      <c r="B79" s="2"/>
      <c r="C79" s="2"/>
      <c r="D79" s="2"/>
      <c r="E79" s="2"/>
      <c r="F79" s="2"/>
      <c r="G79" s="2"/>
      <c r="H79" s="2"/>
      <c r="I79" s="2"/>
      <c r="J79" s="2"/>
      <c r="K79" s="2"/>
      <c r="L79" s="50" t="s">
        <v>403</v>
      </c>
      <c r="M79" s="2"/>
      <c r="N79" s="2"/>
      <c r="O79" s="2"/>
    </row>
    <row r="80" spans="1:15">
      <c r="A80" s="2"/>
      <c r="B80" s="2"/>
      <c r="C80" s="2"/>
      <c r="D80" s="2"/>
      <c r="E80" s="2"/>
      <c r="F80" s="2"/>
      <c r="G80" s="2"/>
      <c r="H80" s="2"/>
      <c r="I80" s="2"/>
      <c r="J80" s="2"/>
      <c r="K80" s="2"/>
      <c r="L80" s="2"/>
      <c r="M80" s="2"/>
      <c r="N80" s="2"/>
      <c r="O80" s="2"/>
    </row>
    <row r="81" spans="1:15">
      <c r="A81" s="2"/>
      <c r="B81" s="31"/>
      <c r="C81" s="32"/>
      <c r="D81" s="32"/>
      <c r="E81" s="32"/>
      <c r="F81" s="32"/>
      <c r="G81" s="32"/>
      <c r="H81" s="32"/>
      <c r="I81" s="32"/>
      <c r="J81" s="32"/>
      <c r="K81" s="31"/>
      <c r="L81" s="32"/>
      <c r="M81" s="32"/>
      <c r="N81" s="33"/>
      <c r="O81" s="2"/>
    </row>
    <row r="82" spans="1:15" ht="13.5" customHeight="1">
      <c r="A82" s="2"/>
      <c r="B82" s="718" t="s">
        <v>302</v>
      </c>
      <c r="C82" s="719"/>
      <c r="D82" s="719"/>
      <c r="E82" s="719"/>
      <c r="F82" s="719"/>
      <c r="G82" s="719"/>
      <c r="H82" s="719"/>
      <c r="I82" s="719"/>
      <c r="J82" s="720"/>
      <c r="K82" s="706" t="s">
        <v>272</v>
      </c>
      <c r="L82" s="707"/>
      <c r="M82" s="707"/>
      <c r="N82" s="708"/>
      <c r="O82" s="2"/>
    </row>
    <row r="83" spans="1:15" ht="13.5" customHeight="1">
      <c r="A83" s="2"/>
      <c r="B83" s="703" t="s">
        <v>303</v>
      </c>
      <c r="C83" s="704"/>
      <c r="D83" s="704"/>
      <c r="E83" s="704"/>
      <c r="F83" s="704"/>
      <c r="G83" s="704"/>
      <c r="H83" s="704"/>
      <c r="I83" s="704"/>
      <c r="J83" s="705"/>
      <c r="K83" s="706" t="s">
        <v>272</v>
      </c>
      <c r="L83" s="707"/>
      <c r="M83" s="707"/>
      <c r="N83" s="708"/>
      <c r="O83" s="2"/>
    </row>
    <row r="84" spans="1:15">
      <c r="A84" s="2"/>
      <c r="B84" s="43"/>
      <c r="C84" s="40"/>
      <c r="D84" s="40"/>
      <c r="E84" s="40"/>
      <c r="F84" s="40"/>
      <c r="G84" s="40"/>
      <c r="H84" s="40"/>
      <c r="I84" s="40"/>
      <c r="J84" s="42"/>
      <c r="K84" s="709"/>
      <c r="L84" s="710"/>
      <c r="M84" s="710"/>
      <c r="N84" s="711"/>
      <c r="O84" s="2"/>
    </row>
    <row r="85" spans="1:15">
      <c r="A85" s="2"/>
      <c r="B85" s="2"/>
      <c r="C85" s="20"/>
      <c r="D85" s="20"/>
      <c r="E85" s="20"/>
      <c r="F85" s="20"/>
      <c r="G85" s="20"/>
      <c r="H85" s="20"/>
      <c r="I85" s="20"/>
      <c r="J85" s="20"/>
      <c r="K85" s="20"/>
      <c r="L85" s="20"/>
      <c r="M85" s="20"/>
      <c r="N85" s="20"/>
      <c r="O85" s="2"/>
    </row>
    <row r="86" spans="1:15">
      <c r="A86" s="2"/>
      <c r="B86" s="2"/>
      <c r="C86" s="2"/>
      <c r="D86" s="2"/>
      <c r="E86" s="2"/>
      <c r="F86" s="2"/>
      <c r="G86" s="2"/>
      <c r="H86" s="2"/>
      <c r="I86" s="2"/>
      <c r="J86" s="2"/>
      <c r="K86" s="2"/>
      <c r="L86" s="2"/>
      <c r="M86" s="2"/>
      <c r="N86" s="2"/>
      <c r="O86" s="2"/>
    </row>
    <row r="87" spans="1:15">
      <c r="A87" s="5" t="s">
        <v>319</v>
      </c>
      <c r="B87" s="2"/>
      <c r="C87" s="2"/>
      <c r="D87" s="2"/>
      <c r="E87" s="2"/>
      <c r="F87" s="2"/>
      <c r="G87" s="2"/>
      <c r="H87" s="2"/>
      <c r="I87" s="2"/>
      <c r="J87" s="2"/>
      <c r="K87" s="2"/>
      <c r="L87" s="50" t="s">
        <v>403</v>
      </c>
      <c r="M87" s="2"/>
      <c r="N87" s="2"/>
      <c r="O87" s="2"/>
    </row>
    <row r="88" spans="1:15">
      <c r="A88" s="2"/>
      <c r="B88" s="2"/>
      <c r="C88" s="2"/>
      <c r="D88" s="2"/>
      <c r="E88" s="2"/>
      <c r="F88" s="2"/>
      <c r="G88" s="2"/>
      <c r="H88" s="2"/>
      <c r="I88" s="2"/>
      <c r="J88" s="2"/>
      <c r="K88" s="2"/>
      <c r="L88" s="2"/>
      <c r="M88" s="2"/>
      <c r="N88" s="2"/>
      <c r="O88" s="2"/>
    </row>
    <row r="89" spans="1:15" ht="13.5" customHeight="1">
      <c r="A89" s="2"/>
      <c r="B89" s="700" t="s">
        <v>324</v>
      </c>
      <c r="C89" s="701"/>
      <c r="D89" s="701"/>
      <c r="E89" s="701"/>
      <c r="F89" s="701"/>
      <c r="G89" s="701"/>
      <c r="H89" s="701"/>
      <c r="I89" s="701"/>
      <c r="J89" s="702"/>
      <c r="K89" s="31"/>
      <c r="L89" s="32"/>
      <c r="M89" s="32"/>
      <c r="N89" s="33"/>
      <c r="O89" s="2"/>
    </row>
    <row r="90" spans="1:15" ht="13.5" customHeight="1">
      <c r="A90" s="2"/>
      <c r="B90" s="703"/>
      <c r="C90" s="704"/>
      <c r="D90" s="704"/>
      <c r="E90" s="704"/>
      <c r="F90" s="704"/>
      <c r="G90" s="704"/>
      <c r="H90" s="704"/>
      <c r="I90" s="704"/>
      <c r="J90" s="705"/>
      <c r="K90" s="706" t="s">
        <v>272</v>
      </c>
      <c r="L90" s="707"/>
      <c r="M90" s="707"/>
      <c r="N90" s="708"/>
      <c r="O90" s="2"/>
    </row>
    <row r="91" spans="1:15">
      <c r="A91" s="2"/>
      <c r="B91" s="439"/>
      <c r="C91" s="440"/>
      <c r="D91" s="440"/>
      <c r="E91" s="440"/>
      <c r="F91" s="440"/>
      <c r="G91" s="440"/>
      <c r="H91" s="440"/>
      <c r="I91" s="440"/>
      <c r="J91" s="441"/>
      <c r="K91" s="709"/>
      <c r="L91" s="710"/>
      <c r="M91" s="710"/>
      <c r="N91" s="711"/>
      <c r="O91" s="2"/>
    </row>
    <row r="92" spans="1:15">
      <c r="A92" s="2"/>
      <c r="B92" s="2"/>
      <c r="C92" s="2"/>
      <c r="D92" s="2"/>
      <c r="E92" s="2"/>
      <c r="F92" s="2"/>
      <c r="G92" s="2"/>
      <c r="H92" s="2"/>
      <c r="I92" s="2"/>
      <c r="J92" s="2"/>
      <c r="K92" s="2"/>
      <c r="L92" s="2"/>
      <c r="M92" s="2"/>
      <c r="N92" s="2"/>
      <c r="O92" s="2"/>
    </row>
    <row r="93" spans="1:15">
      <c r="A93" s="2" t="s">
        <v>321</v>
      </c>
      <c r="B93" s="2"/>
      <c r="C93" s="2"/>
      <c r="D93" s="2"/>
      <c r="E93" s="2"/>
      <c r="F93" s="2"/>
      <c r="G93" s="2"/>
      <c r="H93" s="2"/>
      <c r="I93" s="2"/>
      <c r="J93" s="2"/>
      <c r="K93" s="2"/>
      <c r="L93" s="2"/>
      <c r="M93" s="2"/>
      <c r="N93" s="2"/>
      <c r="O93" s="2"/>
    </row>
    <row r="94" spans="1:15">
      <c r="A94" s="2"/>
      <c r="B94" s="2"/>
      <c r="C94" s="2"/>
      <c r="D94" s="2"/>
      <c r="E94" s="2"/>
      <c r="F94" s="2"/>
      <c r="G94" s="2"/>
      <c r="H94" s="2"/>
      <c r="I94" s="2"/>
      <c r="J94" s="2"/>
      <c r="K94" s="2"/>
      <c r="L94" s="2"/>
      <c r="M94" s="2" t="s">
        <v>404</v>
      </c>
      <c r="N94" s="2"/>
      <c r="O94" s="2"/>
    </row>
    <row r="95" spans="1:15">
      <c r="A95" s="5"/>
      <c r="B95" s="700" t="s">
        <v>325</v>
      </c>
      <c r="C95" s="701"/>
      <c r="D95" s="701"/>
      <c r="E95" s="701"/>
      <c r="F95" s="701"/>
      <c r="G95" s="701"/>
      <c r="H95" s="701"/>
      <c r="I95" s="701"/>
      <c r="J95" s="702"/>
      <c r="K95" s="31"/>
      <c r="L95" s="32"/>
      <c r="M95" s="32"/>
      <c r="N95" s="33"/>
      <c r="O95" s="5"/>
    </row>
    <row r="96" spans="1:15">
      <c r="A96" s="5"/>
      <c r="B96" s="703"/>
      <c r="C96" s="704"/>
      <c r="D96" s="704"/>
      <c r="E96" s="704"/>
      <c r="F96" s="704"/>
      <c r="G96" s="704"/>
      <c r="H96" s="704"/>
      <c r="I96" s="704"/>
      <c r="J96" s="705"/>
      <c r="K96" s="706" t="s">
        <v>272</v>
      </c>
      <c r="L96" s="707"/>
      <c r="M96" s="707"/>
      <c r="N96" s="708"/>
      <c r="O96" s="5"/>
    </row>
    <row r="97" spans="1:15">
      <c r="A97" s="5"/>
      <c r="B97" s="439"/>
      <c r="C97" s="440"/>
      <c r="D97" s="440"/>
      <c r="E97" s="440"/>
      <c r="F97" s="440"/>
      <c r="G97" s="440"/>
      <c r="H97" s="440"/>
      <c r="I97" s="440"/>
      <c r="J97" s="441"/>
      <c r="K97" s="709"/>
      <c r="L97" s="710"/>
      <c r="M97" s="710"/>
      <c r="N97" s="711"/>
      <c r="O97" s="5"/>
    </row>
    <row r="98" spans="1:15">
      <c r="A98" s="5"/>
      <c r="B98" s="5"/>
      <c r="C98" s="8" t="s">
        <v>320</v>
      </c>
      <c r="D98" s="5"/>
      <c r="E98" s="5"/>
      <c r="F98" s="5"/>
      <c r="G98" s="5"/>
      <c r="H98" s="5"/>
      <c r="I98" s="5"/>
      <c r="J98" s="5"/>
      <c r="K98" s="5"/>
      <c r="L98" s="5"/>
      <c r="M98" s="5"/>
      <c r="N98" s="5"/>
      <c r="O98" s="5"/>
    </row>
    <row r="99" spans="1:15">
      <c r="A99" s="5"/>
      <c r="B99" s="5"/>
      <c r="C99" s="5"/>
      <c r="D99" s="5"/>
      <c r="E99" s="5"/>
      <c r="F99" s="5"/>
      <c r="G99" s="5"/>
      <c r="H99" s="5"/>
      <c r="I99" s="5"/>
      <c r="J99" s="5"/>
      <c r="K99" s="5"/>
      <c r="L99" s="5"/>
      <c r="M99" s="5"/>
      <c r="N99" s="5"/>
      <c r="O99" s="5"/>
    </row>
  </sheetData>
  <mergeCells count="75">
    <mergeCell ref="K70:N70"/>
    <mergeCell ref="K71:N71"/>
    <mergeCell ref="B89:J91"/>
    <mergeCell ref="K91:N91"/>
    <mergeCell ref="K74:N74"/>
    <mergeCell ref="K75:N75"/>
    <mergeCell ref="K82:N82"/>
    <mergeCell ref="B74:J75"/>
    <mergeCell ref="B82:J82"/>
    <mergeCell ref="B83:J83"/>
    <mergeCell ref="K83:N83"/>
    <mergeCell ref="I47:J47"/>
    <mergeCell ref="L47:N47"/>
    <mergeCell ref="B48:D48"/>
    <mergeCell ref="C50:N50"/>
    <mergeCell ref="E54:F54"/>
    <mergeCell ref="G54:H54"/>
    <mergeCell ref="I54:J54"/>
    <mergeCell ref="K54:L54"/>
    <mergeCell ref="M54:N54"/>
    <mergeCell ref="B30:C30"/>
    <mergeCell ref="D30:N30"/>
    <mergeCell ref="C22:N23"/>
    <mergeCell ref="E48:F48"/>
    <mergeCell ref="I48:J48"/>
    <mergeCell ref="L48:N48"/>
    <mergeCell ref="C32:N32"/>
    <mergeCell ref="B39:J40"/>
    <mergeCell ref="K39:N40"/>
    <mergeCell ref="B41:D41"/>
    <mergeCell ref="E41:N41"/>
    <mergeCell ref="C42:N42"/>
    <mergeCell ref="C33:N35"/>
    <mergeCell ref="A44:N44"/>
    <mergeCell ref="B47:D47"/>
    <mergeCell ref="E47:F47"/>
    <mergeCell ref="K18:K19"/>
    <mergeCell ref="B27:J29"/>
    <mergeCell ref="K27:N27"/>
    <mergeCell ref="K28:N28"/>
    <mergeCell ref="K29:N29"/>
    <mergeCell ref="B11:E11"/>
    <mergeCell ref="F11:J11"/>
    <mergeCell ref="F12:J12"/>
    <mergeCell ref="B13:E13"/>
    <mergeCell ref="F13:J13"/>
    <mergeCell ref="B12:E12"/>
    <mergeCell ref="L1:N1"/>
    <mergeCell ref="A2:O2"/>
    <mergeCell ref="B6:C6"/>
    <mergeCell ref="D6:H6"/>
    <mergeCell ref="C7:N7"/>
    <mergeCell ref="B95:J97"/>
    <mergeCell ref="K96:N96"/>
    <mergeCell ref="K97:N97"/>
    <mergeCell ref="B49:D49"/>
    <mergeCell ref="E49:F49"/>
    <mergeCell ref="I49:J49"/>
    <mergeCell ref="L49:N49"/>
    <mergeCell ref="B54:D54"/>
    <mergeCell ref="B59:J59"/>
    <mergeCell ref="K59:N59"/>
    <mergeCell ref="K66:N66"/>
    <mergeCell ref="K67:N67"/>
    <mergeCell ref="K84:N84"/>
    <mergeCell ref="K90:N90"/>
    <mergeCell ref="B66:J67"/>
    <mergeCell ref="B70:J71"/>
    <mergeCell ref="B14:E14"/>
    <mergeCell ref="F14:J14"/>
    <mergeCell ref="B18:C19"/>
    <mergeCell ref="D18:D19"/>
    <mergeCell ref="E18:E19"/>
    <mergeCell ref="F18:F19"/>
    <mergeCell ref="G18:G19"/>
  </mergeCells>
  <phoneticPr fontId="11"/>
  <pageMargins left="0.7" right="0.7" top="0.75" bottom="0.75" header="0.3" footer="0.3"/>
  <pageSetup paperSize="9" scale="80" orientation="portrait" r:id="rId1"/>
  <rowBreaks count="1" manualBreakCount="1">
    <brk id="5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cols>
    <col min="1" max="1" width="1.375" style="131" customWidth="1"/>
    <col min="2" max="56" width="5.625" style="131" customWidth="1"/>
    <col min="57" max="16384" width="4.5" style="131"/>
  </cols>
  <sheetData>
    <row r="1" spans="1:57" s="101" customFormat="1" ht="20.25" customHeight="1">
      <c r="A1" s="96"/>
      <c r="B1" s="96"/>
      <c r="C1" s="97" t="s">
        <v>538</v>
      </c>
      <c r="D1" s="97"/>
      <c r="E1" s="96"/>
      <c r="F1" s="96"/>
      <c r="G1" s="98" t="s">
        <v>539</v>
      </c>
      <c r="H1" s="96"/>
      <c r="I1" s="96"/>
      <c r="J1" s="97"/>
      <c r="K1" s="97"/>
      <c r="L1" s="97"/>
      <c r="M1" s="97"/>
      <c r="N1" s="96"/>
      <c r="O1" s="96"/>
      <c r="P1" s="96"/>
      <c r="Q1" s="96"/>
      <c r="R1" s="96"/>
      <c r="S1" s="96"/>
      <c r="T1" s="96"/>
      <c r="U1" s="96"/>
      <c r="V1" s="96"/>
      <c r="W1" s="96"/>
      <c r="X1" s="96"/>
      <c r="Y1" s="96"/>
      <c r="Z1" s="96"/>
      <c r="AA1" s="96"/>
      <c r="AB1" s="96"/>
      <c r="AC1" s="96"/>
      <c r="AD1" s="96"/>
      <c r="AE1" s="96"/>
      <c r="AF1" s="96"/>
      <c r="AG1" s="96"/>
      <c r="AH1" s="96"/>
      <c r="AI1" s="96"/>
      <c r="AJ1" s="96"/>
      <c r="AK1" s="99" t="s">
        <v>406</v>
      </c>
      <c r="AL1" s="99" t="s">
        <v>540</v>
      </c>
      <c r="AM1" s="566" t="s">
        <v>407</v>
      </c>
      <c r="AN1" s="566"/>
      <c r="AO1" s="566"/>
      <c r="AP1" s="566"/>
      <c r="AQ1" s="566"/>
      <c r="AR1" s="566"/>
      <c r="AS1" s="566"/>
      <c r="AT1" s="566"/>
      <c r="AU1" s="566"/>
      <c r="AV1" s="566"/>
      <c r="AW1" s="566"/>
      <c r="AX1" s="566"/>
      <c r="AY1" s="566"/>
      <c r="AZ1" s="566"/>
      <c r="BA1" s="566"/>
      <c r="BB1" s="100" t="s">
        <v>541</v>
      </c>
      <c r="BC1" s="96"/>
      <c r="BD1" s="96"/>
    </row>
    <row r="2" spans="1:57" s="104" customFormat="1" ht="20.25" customHeight="1">
      <c r="A2" s="102"/>
      <c r="B2" s="102"/>
      <c r="C2" s="102"/>
      <c r="D2" s="98"/>
      <c r="E2" s="102"/>
      <c r="F2" s="102"/>
      <c r="G2" s="102"/>
      <c r="H2" s="98"/>
      <c r="I2" s="99"/>
      <c r="J2" s="99"/>
      <c r="K2" s="99"/>
      <c r="L2" s="99"/>
      <c r="M2" s="99"/>
      <c r="N2" s="102"/>
      <c r="O2" s="102"/>
      <c r="P2" s="102"/>
      <c r="Q2" s="102"/>
      <c r="R2" s="102"/>
      <c r="S2" s="102"/>
      <c r="T2" s="99" t="s">
        <v>408</v>
      </c>
      <c r="U2" s="567">
        <v>6</v>
      </c>
      <c r="V2" s="567"/>
      <c r="W2" s="99" t="s">
        <v>542</v>
      </c>
      <c r="X2" s="568">
        <f>IF(U2=0,"",YEAR(DATE(2018+U2,1,1)))</f>
        <v>2024</v>
      </c>
      <c r="Y2" s="568"/>
      <c r="Z2" s="102" t="s">
        <v>543</v>
      </c>
      <c r="AA2" s="102" t="s">
        <v>409</v>
      </c>
      <c r="AB2" s="567">
        <v>4</v>
      </c>
      <c r="AC2" s="567"/>
      <c r="AD2" s="102" t="s">
        <v>410</v>
      </c>
      <c r="AE2" s="102"/>
      <c r="AF2" s="102"/>
      <c r="AG2" s="102"/>
      <c r="AH2" s="102"/>
      <c r="AI2" s="102"/>
      <c r="AJ2" s="100"/>
      <c r="AK2" s="99" t="s">
        <v>411</v>
      </c>
      <c r="AL2" s="99" t="s">
        <v>544</v>
      </c>
      <c r="AM2" s="567" t="s">
        <v>545</v>
      </c>
      <c r="AN2" s="567"/>
      <c r="AO2" s="567"/>
      <c r="AP2" s="567"/>
      <c r="AQ2" s="567"/>
      <c r="AR2" s="567"/>
      <c r="AS2" s="567"/>
      <c r="AT2" s="567"/>
      <c r="AU2" s="567"/>
      <c r="AV2" s="567"/>
      <c r="AW2" s="567"/>
      <c r="AX2" s="567"/>
      <c r="AY2" s="567"/>
      <c r="AZ2" s="567"/>
      <c r="BA2" s="567"/>
      <c r="BB2" s="100" t="s">
        <v>546</v>
      </c>
      <c r="BC2" s="99"/>
      <c r="BD2" s="99"/>
      <c r="BE2" s="103"/>
    </row>
    <row r="3" spans="1:57" s="104" customFormat="1" ht="20.25" customHeight="1">
      <c r="A3" s="102"/>
      <c r="B3" s="102"/>
      <c r="C3" s="102"/>
      <c r="D3" s="98"/>
      <c r="E3" s="102"/>
      <c r="F3" s="102"/>
      <c r="G3" s="102"/>
      <c r="H3" s="98"/>
      <c r="I3" s="99"/>
      <c r="J3" s="99"/>
      <c r="K3" s="99"/>
      <c r="L3" s="99"/>
      <c r="M3" s="99"/>
      <c r="N3" s="102"/>
      <c r="O3" s="102"/>
      <c r="P3" s="102"/>
      <c r="Q3" s="102"/>
      <c r="R3" s="102"/>
      <c r="S3" s="102"/>
      <c r="T3" s="105"/>
      <c r="U3" s="106"/>
      <c r="V3" s="106"/>
      <c r="W3" s="107"/>
      <c r="X3" s="106"/>
      <c r="Y3" s="106"/>
      <c r="Z3" s="108"/>
      <c r="AA3" s="108"/>
      <c r="AB3" s="106"/>
      <c r="AC3" s="106"/>
      <c r="AD3" s="109"/>
      <c r="AE3" s="102"/>
      <c r="AF3" s="102"/>
      <c r="AG3" s="102"/>
      <c r="AH3" s="102"/>
      <c r="AI3" s="102"/>
      <c r="AJ3" s="100"/>
      <c r="AK3" s="99"/>
      <c r="AL3" s="99"/>
      <c r="AM3" s="110"/>
      <c r="AN3" s="110"/>
      <c r="AO3" s="110"/>
      <c r="AP3" s="110"/>
      <c r="AQ3" s="110"/>
      <c r="AR3" s="110"/>
      <c r="AS3" s="110"/>
      <c r="AT3" s="110"/>
      <c r="AU3" s="110"/>
      <c r="AV3" s="110"/>
      <c r="AW3" s="110"/>
      <c r="AX3" s="110"/>
      <c r="AY3" s="111" t="s">
        <v>547</v>
      </c>
      <c r="AZ3" s="569" t="s">
        <v>548</v>
      </c>
      <c r="BA3" s="569"/>
      <c r="BB3" s="569"/>
      <c r="BC3" s="569"/>
      <c r="BD3" s="99"/>
      <c r="BE3" s="103"/>
    </row>
    <row r="4" spans="1:57" s="104" customFormat="1" ht="20.25" customHeight="1">
      <c r="A4" s="102"/>
      <c r="B4" s="112"/>
      <c r="C4" s="112"/>
      <c r="D4" s="112"/>
      <c r="E4" s="112"/>
      <c r="F4" s="112"/>
      <c r="G4" s="112"/>
      <c r="H4" s="112"/>
      <c r="I4" s="112"/>
      <c r="J4" s="113"/>
      <c r="K4" s="114"/>
      <c r="L4" s="114"/>
      <c r="M4" s="114"/>
      <c r="N4" s="114"/>
      <c r="O4" s="114"/>
      <c r="P4" s="115"/>
      <c r="Q4" s="114"/>
      <c r="R4" s="114"/>
      <c r="S4" s="102"/>
      <c r="T4" s="102"/>
      <c r="U4" s="102"/>
      <c r="V4" s="102"/>
      <c r="W4" s="102"/>
      <c r="X4" s="102"/>
      <c r="Y4" s="102"/>
      <c r="Z4" s="108"/>
      <c r="AA4" s="108"/>
      <c r="AB4" s="106"/>
      <c r="AC4" s="106"/>
      <c r="AD4" s="109"/>
      <c r="AE4" s="102"/>
      <c r="AF4" s="102"/>
      <c r="AG4" s="102"/>
      <c r="AH4" s="102"/>
      <c r="AI4" s="102"/>
      <c r="AJ4" s="100"/>
      <c r="AK4" s="99"/>
      <c r="AL4" s="99"/>
      <c r="AM4" s="110"/>
      <c r="AN4" s="110"/>
      <c r="AO4" s="110"/>
      <c r="AP4" s="110"/>
      <c r="AQ4" s="110"/>
      <c r="AR4" s="110"/>
      <c r="AS4" s="110"/>
      <c r="AT4" s="110"/>
      <c r="AU4" s="110"/>
      <c r="AV4" s="110"/>
      <c r="AW4" s="110"/>
      <c r="AX4" s="110"/>
      <c r="AY4" s="111" t="s">
        <v>549</v>
      </c>
      <c r="AZ4" s="569" t="s">
        <v>550</v>
      </c>
      <c r="BA4" s="569"/>
      <c r="BB4" s="569"/>
      <c r="BC4" s="569"/>
      <c r="BD4" s="99"/>
      <c r="BE4" s="103"/>
    </row>
    <row r="5" spans="1:57" s="104" customFormat="1" ht="20.25" customHeight="1">
      <c r="A5" s="102"/>
      <c r="B5" s="116"/>
      <c r="C5" s="116"/>
      <c r="D5" s="116"/>
      <c r="E5" s="116"/>
      <c r="F5" s="116"/>
      <c r="G5" s="116"/>
      <c r="H5" s="116"/>
      <c r="I5" s="116"/>
      <c r="J5" s="114"/>
      <c r="K5" s="117"/>
      <c r="L5" s="118"/>
      <c r="M5" s="118"/>
      <c r="N5" s="118"/>
      <c r="O5" s="118"/>
      <c r="P5" s="116"/>
      <c r="Q5" s="112"/>
      <c r="R5" s="112"/>
      <c r="S5" s="96"/>
      <c r="T5" s="102"/>
      <c r="U5" s="102"/>
      <c r="V5" s="102"/>
      <c r="W5" s="102"/>
      <c r="X5" s="102"/>
      <c r="Y5" s="102"/>
      <c r="Z5" s="108"/>
      <c r="AA5" s="108"/>
      <c r="AB5" s="106"/>
      <c r="AC5" s="106"/>
      <c r="AD5" s="96"/>
      <c r="AE5" s="96"/>
      <c r="AF5" s="96"/>
      <c r="AG5" s="96"/>
      <c r="AH5" s="102"/>
      <c r="AI5" s="102"/>
      <c r="AJ5" s="96" t="s">
        <v>413</v>
      </c>
      <c r="AK5" s="96"/>
      <c r="AL5" s="96"/>
      <c r="AM5" s="96"/>
      <c r="AN5" s="96"/>
      <c r="AO5" s="96"/>
      <c r="AP5" s="96"/>
      <c r="AQ5" s="96"/>
      <c r="AR5" s="112"/>
      <c r="AS5" s="112"/>
      <c r="AT5" s="119"/>
      <c r="AU5" s="96"/>
      <c r="AV5" s="570">
        <v>40</v>
      </c>
      <c r="AW5" s="571"/>
      <c r="AX5" s="119" t="s">
        <v>414</v>
      </c>
      <c r="AY5" s="96"/>
      <c r="AZ5" s="754">
        <v>160</v>
      </c>
      <c r="BA5" s="755"/>
      <c r="BB5" s="119" t="s">
        <v>415</v>
      </c>
      <c r="BC5" s="96"/>
      <c r="BD5" s="102"/>
      <c r="BE5" s="103"/>
    </row>
    <row r="6" spans="1:57" s="104" customFormat="1" ht="20.25" customHeight="1">
      <c r="A6" s="102"/>
      <c r="B6" s="116"/>
      <c r="C6" s="116"/>
      <c r="D6" s="116"/>
      <c r="E6" s="116"/>
      <c r="F6" s="116"/>
      <c r="G6" s="116"/>
      <c r="H6" s="116"/>
      <c r="I6" s="116"/>
      <c r="J6" s="114"/>
      <c r="K6" s="117"/>
      <c r="L6" s="118"/>
      <c r="M6" s="118"/>
      <c r="N6" s="118"/>
      <c r="O6" s="118"/>
      <c r="P6" s="116"/>
      <c r="Q6" s="112"/>
      <c r="R6" s="112"/>
      <c r="S6" s="96"/>
      <c r="T6" s="102"/>
      <c r="U6" s="102"/>
      <c r="V6" s="102"/>
      <c r="W6" s="102"/>
      <c r="X6" s="102"/>
      <c r="Y6" s="102"/>
      <c r="Z6" s="108"/>
      <c r="AA6" s="108"/>
      <c r="AB6" s="106"/>
      <c r="AC6" s="106"/>
      <c r="AD6" s="96"/>
      <c r="AE6" s="96"/>
      <c r="AF6" s="96"/>
      <c r="AG6" s="96"/>
      <c r="AH6" s="102"/>
      <c r="AI6" s="102"/>
      <c r="AJ6" s="96"/>
      <c r="AK6" s="96"/>
      <c r="AL6" s="96"/>
      <c r="AM6" s="96"/>
      <c r="AN6" s="96"/>
      <c r="AO6" s="96"/>
      <c r="AP6" s="96"/>
      <c r="AQ6" s="96" t="s">
        <v>551</v>
      </c>
      <c r="AR6" s="96"/>
      <c r="AS6" s="120"/>
      <c r="AT6" s="120"/>
      <c r="AU6" s="120"/>
      <c r="AV6" s="96"/>
      <c r="AW6" s="96"/>
      <c r="AX6" s="121"/>
      <c r="AY6" s="96"/>
      <c r="AZ6" s="570">
        <v>100</v>
      </c>
      <c r="BA6" s="571"/>
      <c r="BB6" s="119" t="s">
        <v>417</v>
      </c>
      <c r="BC6" s="96"/>
      <c r="BD6" s="102"/>
      <c r="BE6" s="103"/>
    </row>
    <row r="7" spans="1:57" s="104" customFormat="1" ht="20.25" customHeight="1">
      <c r="A7" s="102"/>
      <c r="B7" s="116"/>
      <c r="C7" s="116"/>
      <c r="D7" s="116"/>
      <c r="E7" s="116"/>
      <c r="F7" s="116"/>
      <c r="G7" s="116"/>
      <c r="H7" s="116"/>
      <c r="I7" s="116"/>
      <c r="J7" s="116"/>
      <c r="K7" s="122"/>
      <c r="L7" s="122"/>
      <c r="M7" s="122"/>
      <c r="N7" s="116"/>
      <c r="O7" s="123"/>
      <c r="P7" s="124"/>
      <c r="Q7" s="124"/>
      <c r="R7" s="125"/>
      <c r="S7" s="120"/>
      <c r="T7" s="102"/>
      <c r="U7" s="102"/>
      <c r="V7" s="102"/>
      <c r="W7" s="102"/>
      <c r="X7" s="102"/>
      <c r="Y7" s="102"/>
      <c r="Z7" s="108"/>
      <c r="AA7" s="108"/>
      <c r="AB7" s="106"/>
      <c r="AC7" s="106"/>
      <c r="AD7" s="119"/>
      <c r="AE7" s="96"/>
      <c r="AF7" s="96"/>
      <c r="AG7" s="96"/>
      <c r="AH7" s="102"/>
      <c r="AI7" s="102"/>
      <c r="AJ7" s="102"/>
      <c r="AK7" s="102"/>
      <c r="AL7" s="96"/>
      <c r="AM7" s="96"/>
      <c r="AN7" s="126"/>
      <c r="AO7" s="121"/>
      <c r="AP7" s="121"/>
      <c r="AQ7" s="120"/>
      <c r="AR7" s="120"/>
      <c r="AS7" s="120"/>
      <c r="AT7" s="120"/>
      <c r="AU7" s="120"/>
      <c r="AV7" s="120"/>
      <c r="AW7" s="96" t="s">
        <v>416</v>
      </c>
      <c r="AX7" s="96"/>
      <c r="AY7" s="96"/>
      <c r="AZ7" s="572">
        <f>DAY(EOMONTH(DATE(X2,AB2,1),0))</f>
        <v>30</v>
      </c>
      <c r="BA7" s="573"/>
      <c r="BB7" s="119" t="s">
        <v>412</v>
      </c>
      <c r="BC7" s="102"/>
      <c r="BD7" s="102"/>
      <c r="BE7" s="103"/>
    </row>
    <row r="8" spans="1:57" ht="5.0999999999999996" customHeight="1" thickBot="1">
      <c r="A8" s="127"/>
      <c r="B8" s="127"/>
      <c r="C8" s="128"/>
      <c r="D8" s="128"/>
      <c r="E8" s="127"/>
      <c r="F8" s="127"/>
      <c r="G8" s="127"/>
      <c r="H8" s="127"/>
      <c r="I8" s="127"/>
      <c r="J8" s="127"/>
      <c r="K8" s="127"/>
      <c r="L8" s="127"/>
      <c r="M8" s="127"/>
      <c r="N8" s="127"/>
      <c r="O8" s="127"/>
      <c r="P8" s="127"/>
      <c r="Q8" s="127"/>
      <c r="R8" s="127"/>
      <c r="S8" s="128"/>
      <c r="T8" s="127"/>
      <c r="U8" s="127"/>
      <c r="V8" s="127"/>
      <c r="W8" s="127"/>
      <c r="X8" s="127"/>
      <c r="Y8" s="127"/>
      <c r="Z8" s="127"/>
      <c r="AA8" s="127"/>
      <c r="AB8" s="127"/>
      <c r="AC8" s="127"/>
      <c r="AD8" s="127"/>
      <c r="AE8" s="127"/>
      <c r="AF8" s="127"/>
      <c r="AG8" s="127"/>
      <c r="AH8" s="127"/>
      <c r="AI8" s="127"/>
      <c r="AJ8" s="128"/>
      <c r="AK8" s="127"/>
      <c r="AL8" s="127"/>
      <c r="AM8" s="127"/>
      <c r="AN8" s="127"/>
      <c r="AO8" s="127"/>
      <c r="AP8" s="127"/>
      <c r="AQ8" s="127"/>
      <c r="AR8" s="127"/>
      <c r="AS8" s="127"/>
      <c r="AT8" s="127"/>
      <c r="AU8" s="127"/>
      <c r="AV8" s="127"/>
      <c r="AW8" s="127"/>
      <c r="AX8" s="127"/>
      <c r="AY8" s="127"/>
      <c r="AZ8" s="127"/>
      <c r="BA8" s="127"/>
      <c r="BB8" s="127"/>
      <c r="BC8" s="129"/>
      <c r="BD8" s="129"/>
      <c r="BE8" s="130"/>
    </row>
    <row r="9" spans="1:57" ht="20.25" customHeight="1" thickBot="1">
      <c r="A9" s="127"/>
      <c r="B9" s="574" t="s">
        <v>552</v>
      </c>
      <c r="C9" s="577" t="s">
        <v>553</v>
      </c>
      <c r="D9" s="578"/>
      <c r="E9" s="583" t="s">
        <v>554</v>
      </c>
      <c r="F9" s="578"/>
      <c r="G9" s="583" t="s">
        <v>555</v>
      </c>
      <c r="H9" s="577"/>
      <c r="I9" s="577"/>
      <c r="J9" s="577"/>
      <c r="K9" s="578"/>
      <c r="L9" s="583" t="s">
        <v>556</v>
      </c>
      <c r="M9" s="577"/>
      <c r="N9" s="577"/>
      <c r="O9" s="586"/>
      <c r="P9" s="589" t="s">
        <v>557</v>
      </c>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0"/>
      <c r="AQ9" s="590"/>
      <c r="AR9" s="590"/>
      <c r="AS9" s="590"/>
      <c r="AT9" s="590"/>
      <c r="AU9" s="591" t="str">
        <f>IF(AZ3="４週","(10)1～4週目の勤務時間数合計","(10)1か月の勤務時間数合計")</f>
        <v>(10)1～4週目の勤務時間数合計</v>
      </c>
      <c r="AV9" s="592"/>
      <c r="AW9" s="591" t="s">
        <v>558</v>
      </c>
      <c r="AX9" s="592"/>
      <c r="AY9" s="599" t="s">
        <v>559</v>
      </c>
      <c r="AZ9" s="599"/>
      <c r="BA9" s="599"/>
      <c r="BB9" s="599"/>
      <c r="BC9" s="599"/>
      <c r="BD9" s="599"/>
    </row>
    <row r="10" spans="1:57" ht="20.25" customHeight="1" thickBot="1">
      <c r="A10" s="127"/>
      <c r="B10" s="575"/>
      <c r="C10" s="579"/>
      <c r="D10" s="580"/>
      <c r="E10" s="584"/>
      <c r="F10" s="580"/>
      <c r="G10" s="584"/>
      <c r="H10" s="579"/>
      <c r="I10" s="579"/>
      <c r="J10" s="579"/>
      <c r="K10" s="580"/>
      <c r="L10" s="584"/>
      <c r="M10" s="579"/>
      <c r="N10" s="579"/>
      <c r="O10" s="587"/>
      <c r="P10" s="601" t="s">
        <v>419</v>
      </c>
      <c r="Q10" s="602"/>
      <c r="R10" s="602"/>
      <c r="S10" s="602"/>
      <c r="T10" s="602"/>
      <c r="U10" s="602"/>
      <c r="V10" s="603"/>
      <c r="W10" s="601" t="s">
        <v>420</v>
      </c>
      <c r="X10" s="602"/>
      <c r="Y10" s="602"/>
      <c r="Z10" s="602"/>
      <c r="AA10" s="602"/>
      <c r="AB10" s="602"/>
      <c r="AC10" s="603"/>
      <c r="AD10" s="601" t="s">
        <v>421</v>
      </c>
      <c r="AE10" s="602"/>
      <c r="AF10" s="602"/>
      <c r="AG10" s="602"/>
      <c r="AH10" s="602"/>
      <c r="AI10" s="602"/>
      <c r="AJ10" s="603"/>
      <c r="AK10" s="601" t="s">
        <v>422</v>
      </c>
      <c r="AL10" s="602"/>
      <c r="AM10" s="602"/>
      <c r="AN10" s="602"/>
      <c r="AO10" s="602"/>
      <c r="AP10" s="602"/>
      <c r="AQ10" s="603"/>
      <c r="AR10" s="601" t="s">
        <v>423</v>
      </c>
      <c r="AS10" s="602"/>
      <c r="AT10" s="603"/>
      <c r="AU10" s="593"/>
      <c r="AV10" s="594"/>
      <c r="AW10" s="593"/>
      <c r="AX10" s="594"/>
      <c r="AY10" s="599"/>
      <c r="AZ10" s="599"/>
      <c r="BA10" s="599"/>
      <c r="BB10" s="599"/>
      <c r="BC10" s="599"/>
      <c r="BD10" s="599"/>
    </row>
    <row r="11" spans="1:57" ht="20.25" customHeight="1" thickBot="1">
      <c r="A11" s="127"/>
      <c r="B11" s="575"/>
      <c r="C11" s="579"/>
      <c r="D11" s="580"/>
      <c r="E11" s="584"/>
      <c r="F11" s="580"/>
      <c r="G11" s="584"/>
      <c r="H11" s="579"/>
      <c r="I11" s="579"/>
      <c r="J11" s="579"/>
      <c r="K11" s="580"/>
      <c r="L11" s="584"/>
      <c r="M11" s="579"/>
      <c r="N11" s="579"/>
      <c r="O11" s="587"/>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93"/>
      <c r="AV11" s="594"/>
      <c r="AW11" s="593"/>
      <c r="AX11" s="594"/>
      <c r="AY11" s="599"/>
      <c r="AZ11" s="599"/>
      <c r="BA11" s="599"/>
      <c r="BB11" s="599"/>
      <c r="BC11" s="599"/>
      <c r="BD11" s="599"/>
    </row>
    <row r="12" spans="1:57" ht="20.25" hidden="1" customHeight="1" thickBot="1">
      <c r="A12" s="127"/>
      <c r="B12" s="575"/>
      <c r="C12" s="579"/>
      <c r="D12" s="580"/>
      <c r="E12" s="584"/>
      <c r="F12" s="580"/>
      <c r="G12" s="584"/>
      <c r="H12" s="579"/>
      <c r="I12" s="579"/>
      <c r="J12" s="579"/>
      <c r="K12" s="580"/>
      <c r="L12" s="584"/>
      <c r="M12" s="579"/>
      <c r="N12" s="579"/>
      <c r="O12" s="587"/>
      <c r="P12" s="132">
        <f>WEEKDAY(DATE($X$2,$AB$2,1))</f>
        <v>2</v>
      </c>
      <c r="Q12" s="133">
        <f>WEEKDAY(DATE($X$2,$AB$2,2))</f>
        <v>3</v>
      </c>
      <c r="R12" s="133">
        <f>WEEKDAY(DATE($X$2,$AB$2,3))</f>
        <v>4</v>
      </c>
      <c r="S12" s="133">
        <f>WEEKDAY(DATE($X$2,$AB$2,4))</f>
        <v>5</v>
      </c>
      <c r="T12" s="133">
        <f>WEEKDAY(DATE($X$2,$AB$2,5))</f>
        <v>6</v>
      </c>
      <c r="U12" s="133">
        <f>WEEKDAY(DATE($X$2,$AB$2,6))</f>
        <v>7</v>
      </c>
      <c r="V12" s="134">
        <f>WEEKDAY(DATE($X$2,$AB$2,7))</f>
        <v>1</v>
      </c>
      <c r="W12" s="132">
        <f>WEEKDAY(DATE($X$2,$AB$2,8))</f>
        <v>2</v>
      </c>
      <c r="X12" s="133">
        <f>WEEKDAY(DATE($X$2,$AB$2,9))</f>
        <v>3</v>
      </c>
      <c r="Y12" s="133">
        <f>WEEKDAY(DATE($X$2,$AB$2,10))</f>
        <v>4</v>
      </c>
      <c r="Z12" s="133">
        <f>WEEKDAY(DATE($X$2,$AB$2,11))</f>
        <v>5</v>
      </c>
      <c r="AA12" s="133">
        <f>WEEKDAY(DATE($X$2,$AB$2,12))</f>
        <v>6</v>
      </c>
      <c r="AB12" s="133">
        <f>WEEKDAY(DATE($X$2,$AB$2,13))</f>
        <v>7</v>
      </c>
      <c r="AC12" s="134">
        <f>WEEKDAY(DATE($X$2,$AB$2,14))</f>
        <v>1</v>
      </c>
      <c r="AD12" s="132">
        <f>WEEKDAY(DATE($X$2,$AB$2,15))</f>
        <v>2</v>
      </c>
      <c r="AE12" s="133">
        <f>WEEKDAY(DATE($X$2,$AB$2,16))</f>
        <v>3</v>
      </c>
      <c r="AF12" s="133">
        <f>WEEKDAY(DATE($X$2,$AB$2,17))</f>
        <v>4</v>
      </c>
      <c r="AG12" s="133">
        <f>WEEKDAY(DATE($X$2,$AB$2,18))</f>
        <v>5</v>
      </c>
      <c r="AH12" s="133">
        <f>WEEKDAY(DATE($X$2,$AB$2,19))</f>
        <v>6</v>
      </c>
      <c r="AI12" s="133">
        <f>WEEKDAY(DATE($X$2,$AB$2,20))</f>
        <v>7</v>
      </c>
      <c r="AJ12" s="134">
        <f>WEEKDAY(DATE($X$2,$AB$2,21))</f>
        <v>1</v>
      </c>
      <c r="AK12" s="132">
        <f>WEEKDAY(DATE($X$2,$AB$2,22))</f>
        <v>2</v>
      </c>
      <c r="AL12" s="133">
        <f>WEEKDAY(DATE($X$2,$AB$2,23))</f>
        <v>3</v>
      </c>
      <c r="AM12" s="133">
        <f>WEEKDAY(DATE($X$2,$AB$2,24))</f>
        <v>4</v>
      </c>
      <c r="AN12" s="133">
        <f>WEEKDAY(DATE($X$2,$AB$2,25))</f>
        <v>5</v>
      </c>
      <c r="AO12" s="133">
        <f>WEEKDAY(DATE($X$2,$AB$2,26))</f>
        <v>6</v>
      </c>
      <c r="AP12" s="133">
        <f>WEEKDAY(DATE($X$2,$AB$2,27))</f>
        <v>7</v>
      </c>
      <c r="AQ12" s="134">
        <f>WEEKDAY(DATE($X$2,$AB$2,28))</f>
        <v>1</v>
      </c>
      <c r="AR12" s="132">
        <f>IF(AR11=29,WEEKDAY(DATE($X$2,$AB$2,29)),0)</f>
        <v>0</v>
      </c>
      <c r="AS12" s="133">
        <f>IF(AS11=30,WEEKDAY(DATE($X$2,$AB$2,30)),0)</f>
        <v>0</v>
      </c>
      <c r="AT12" s="134">
        <f>IF(AT11=31,WEEKDAY(DATE($X$2,$AB$2,31)),0)</f>
        <v>0</v>
      </c>
      <c r="AU12" s="595"/>
      <c r="AV12" s="596"/>
      <c r="AW12" s="595"/>
      <c r="AX12" s="596"/>
      <c r="AY12" s="600"/>
      <c r="AZ12" s="600"/>
      <c r="BA12" s="600"/>
      <c r="BB12" s="600"/>
      <c r="BC12" s="600"/>
      <c r="BD12" s="600"/>
    </row>
    <row r="13" spans="1:57" ht="20.25" customHeight="1" thickBot="1">
      <c r="A13" s="127"/>
      <c r="B13" s="576"/>
      <c r="C13" s="581"/>
      <c r="D13" s="582"/>
      <c r="E13" s="585"/>
      <c r="F13" s="582"/>
      <c r="G13" s="585"/>
      <c r="H13" s="581"/>
      <c r="I13" s="581"/>
      <c r="J13" s="581"/>
      <c r="K13" s="582"/>
      <c r="L13" s="585"/>
      <c r="M13" s="581"/>
      <c r="N13" s="581"/>
      <c r="O13" s="588"/>
      <c r="P13" s="135" t="str">
        <f>IF(P12=1,"日",IF(P12=2,"月",IF(P12=3,"火",IF(P12=4,"水",IF(P12=5,"木",IF(P12=6,"金","土"))))))</f>
        <v>月</v>
      </c>
      <c r="Q13" s="136" t="str">
        <f t="shared" ref="Q13:AQ13" si="0">IF(Q12=1,"日",IF(Q12=2,"月",IF(Q12=3,"火",IF(Q12=4,"水",IF(Q12=5,"木",IF(Q12=6,"金","土"))))))</f>
        <v>火</v>
      </c>
      <c r="R13" s="136" t="str">
        <f t="shared" si="0"/>
        <v>水</v>
      </c>
      <c r="S13" s="136" t="str">
        <f t="shared" si="0"/>
        <v>木</v>
      </c>
      <c r="T13" s="136" t="str">
        <f t="shared" si="0"/>
        <v>金</v>
      </c>
      <c r="U13" s="136" t="str">
        <f t="shared" si="0"/>
        <v>土</v>
      </c>
      <c r="V13" s="137" t="str">
        <f t="shared" si="0"/>
        <v>日</v>
      </c>
      <c r="W13" s="135" t="str">
        <f t="shared" si="0"/>
        <v>月</v>
      </c>
      <c r="X13" s="136" t="str">
        <f t="shared" si="0"/>
        <v>火</v>
      </c>
      <c r="Y13" s="136" t="str">
        <f t="shared" si="0"/>
        <v>水</v>
      </c>
      <c r="Z13" s="136" t="str">
        <f t="shared" si="0"/>
        <v>木</v>
      </c>
      <c r="AA13" s="136" t="str">
        <f t="shared" si="0"/>
        <v>金</v>
      </c>
      <c r="AB13" s="136" t="str">
        <f t="shared" si="0"/>
        <v>土</v>
      </c>
      <c r="AC13" s="137" t="str">
        <f t="shared" si="0"/>
        <v>日</v>
      </c>
      <c r="AD13" s="135" t="str">
        <f t="shared" si="0"/>
        <v>月</v>
      </c>
      <c r="AE13" s="136" t="str">
        <f t="shared" si="0"/>
        <v>火</v>
      </c>
      <c r="AF13" s="136" t="str">
        <f t="shared" si="0"/>
        <v>水</v>
      </c>
      <c r="AG13" s="136" t="str">
        <f t="shared" si="0"/>
        <v>木</v>
      </c>
      <c r="AH13" s="136" t="str">
        <f t="shared" si="0"/>
        <v>金</v>
      </c>
      <c r="AI13" s="136" t="str">
        <f t="shared" si="0"/>
        <v>土</v>
      </c>
      <c r="AJ13" s="137" t="str">
        <f t="shared" si="0"/>
        <v>日</v>
      </c>
      <c r="AK13" s="135" t="str">
        <f t="shared" si="0"/>
        <v>月</v>
      </c>
      <c r="AL13" s="136" t="str">
        <f t="shared" si="0"/>
        <v>火</v>
      </c>
      <c r="AM13" s="136" t="str">
        <f t="shared" si="0"/>
        <v>水</v>
      </c>
      <c r="AN13" s="136" t="str">
        <f t="shared" si="0"/>
        <v>木</v>
      </c>
      <c r="AO13" s="136" t="str">
        <f t="shared" si="0"/>
        <v>金</v>
      </c>
      <c r="AP13" s="136" t="str">
        <f t="shared" si="0"/>
        <v>土</v>
      </c>
      <c r="AQ13" s="137" t="str">
        <f t="shared" si="0"/>
        <v>日</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97"/>
      <c r="AV13" s="598"/>
      <c r="AW13" s="597"/>
      <c r="AX13" s="598"/>
      <c r="AY13" s="600"/>
      <c r="AZ13" s="600"/>
      <c r="BA13" s="600"/>
      <c r="BB13" s="600"/>
      <c r="BC13" s="600"/>
      <c r="BD13" s="600"/>
    </row>
    <row r="14" spans="1:57" ht="39.950000000000003" customHeight="1">
      <c r="A14" s="127"/>
      <c r="B14" s="138">
        <v>1</v>
      </c>
      <c r="C14" s="624" t="s">
        <v>424</v>
      </c>
      <c r="D14" s="625"/>
      <c r="E14" s="626" t="s">
        <v>428</v>
      </c>
      <c r="F14" s="627"/>
      <c r="G14" s="628" t="s">
        <v>425</v>
      </c>
      <c r="H14" s="629"/>
      <c r="I14" s="629"/>
      <c r="J14" s="629"/>
      <c r="K14" s="630"/>
      <c r="L14" s="631" t="s">
        <v>426</v>
      </c>
      <c r="M14" s="632"/>
      <c r="N14" s="632"/>
      <c r="O14" s="633"/>
      <c r="P14" s="139">
        <v>8</v>
      </c>
      <c r="Q14" s="140">
        <v>8</v>
      </c>
      <c r="R14" s="140"/>
      <c r="S14" s="140"/>
      <c r="T14" s="140">
        <v>8</v>
      </c>
      <c r="U14" s="140">
        <v>8</v>
      </c>
      <c r="V14" s="141">
        <v>8</v>
      </c>
      <c r="W14" s="139">
        <v>8</v>
      </c>
      <c r="X14" s="140">
        <v>8</v>
      </c>
      <c r="Y14" s="140"/>
      <c r="Z14" s="140"/>
      <c r="AA14" s="140">
        <v>8</v>
      </c>
      <c r="AB14" s="140">
        <v>8</v>
      </c>
      <c r="AC14" s="141">
        <v>8</v>
      </c>
      <c r="AD14" s="139">
        <v>8</v>
      </c>
      <c r="AE14" s="140">
        <v>8</v>
      </c>
      <c r="AF14" s="140"/>
      <c r="AG14" s="140"/>
      <c r="AH14" s="140">
        <v>8</v>
      </c>
      <c r="AI14" s="140">
        <v>8</v>
      </c>
      <c r="AJ14" s="141">
        <v>8</v>
      </c>
      <c r="AK14" s="139">
        <v>8</v>
      </c>
      <c r="AL14" s="140">
        <v>8</v>
      </c>
      <c r="AM14" s="140"/>
      <c r="AN14" s="140"/>
      <c r="AO14" s="140">
        <v>8</v>
      </c>
      <c r="AP14" s="140">
        <v>8</v>
      </c>
      <c r="AQ14" s="141">
        <v>8</v>
      </c>
      <c r="AR14" s="139"/>
      <c r="AS14" s="140"/>
      <c r="AT14" s="141"/>
      <c r="AU14" s="634">
        <f>IF($AZ$3="４週",SUM(P14:AQ14),IF($AZ$3="暦月",SUM(P14:AT14),""))</f>
        <v>160</v>
      </c>
      <c r="AV14" s="635"/>
      <c r="AW14" s="636">
        <f t="shared" ref="AW14:AW31" si="1">IF($AZ$3="４週",AU14/4,IF($AZ$3="暦月",AU14/($AZ$7/7),""))</f>
        <v>40</v>
      </c>
      <c r="AX14" s="637"/>
      <c r="AY14" s="604"/>
      <c r="AZ14" s="605"/>
      <c r="BA14" s="605"/>
      <c r="BB14" s="605"/>
      <c r="BC14" s="605"/>
      <c r="BD14" s="606"/>
    </row>
    <row r="15" spans="1:57" ht="39.950000000000003" customHeight="1">
      <c r="A15" s="127"/>
      <c r="B15" s="142">
        <f t="shared" ref="B15:B31" si="2">B14+1</f>
        <v>2</v>
      </c>
      <c r="C15" s="607" t="s">
        <v>427</v>
      </c>
      <c r="D15" s="608"/>
      <c r="E15" s="609" t="s">
        <v>428</v>
      </c>
      <c r="F15" s="610"/>
      <c r="G15" s="611" t="s">
        <v>425</v>
      </c>
      <c r="H15" s="612"/>
      <c r="I15" s="612"/>
      <c r="J15" s="612"/>
      <c r="K15" s="613"/>
      <c r="L15" s="614" t="s">
        <v>560</v>
      </c>
      <c r="M15" s="615"/>
      <c r="N15" s="615"/>
      <c r="O15" s="616"/>
      <c r="P15" s="143">
        <v>8</v>
      </c>
      <c r="Q15" s="144">
        <v>8</v>
      </c>
      <c r="R15" s="144"/>
      <c r="S15" s="144"/>
      <c r="T15" s="144">
        <v>8</v>
      </c>
      <c r="U15" s="144">
        <v>8</v>
      </c>
      <c r="V15" s="145">
        <v>8</v>
      </c>
      <c r="W15" s="143">
        <v>8</v>
      </c>
      <c r="X15" s="144">
        <v>8</v>
      </c>
      <c r="Y15" s="144"/>
      <c r="Z15" s="144"/>
      <c r="AA15" s="144">
        <v>8</v>
      </c>
      <c r="AB15" s="144">
        <v>8</v>
      </c>
      <c r="AC15" s="145">
        <v>8</v>
      </c>
      <c r="AD15" s="143">
        <v>8</v>
      </c>
      <c r="AE15" s="144">
        <v>8</v>
      </c>
      <c r="AF15" s="144"/>
      <c r="AG15" s="144"/>
      <c r="AH15" s="144">
        <v>8</v>
      </c>
      <c r="AI15" s="144">
        <v>8</v>
      </c>
      <c r="AJ15" s="145">
        <v>8</v>
      </c>
      <c r="AK15" s="143">
        <v>8</v>
      </c>
      <c r="AL15" s="144">
        <v>8</v>
      </c>
      <c r="AM15" s="144"/>
      <c r="AN15" s="144"/>
      <c r="AO15" s="144">
        <v>8</v>
      </c>
      <c r="AP15" s="144">
        <v>8</v>
      </c>
      <c r="AQ15" s="145">
        <v>8</v>
      </c>
      <c r="AR15" s="143"/>
      <c r="AS15" s="144"/>
      <c r="AT15" s="145"/>
      <c r="AU15" s="617">
        <f>IF($AZ$3="４週",SUM(P15:AQ15),IF($AZ$3="暦月",SUM(P15:AT15),""))</f>
        <v>160</v>
      </c>
      <c r="AV15" s="618"/>
      <c r="AW15" s="619">
        <f t="shared" si="1"/>
        <v>40</v>
      </c>
      <c r="AX15" s="620"/>
      <c r="AY15" s="621"/>
      <c r="AZ15" s="622"/>
      <c r="BA15" s="622"/>
      <c r="BB15" s="622"/>
      <c r="BC15" s="622"/>
      <c r="BD15" s="623"/>
    </row>
    <row r="16" spans="1:57" ht="39.950000000000003" customHeight="1">
      <c r="A16" s="127"/>
      <c r="B16" s="142">
        <f t="shared" si="2"/>
        <v>3</v>
      </c>
      <c r="C16" s="607" t="s">
        <v>427</v>
      </c>
      <c r="D16" s="608"/>
      <c r="E16" s="609" t="s">
        <v>428</v>
      </c>
      <c r="F16" s="610"/>
      <c r="G16" s="611" t="s">
        <v>427</v>
      </c>
      <c r="H16" s="612"/>
      <c r="I16" s="612"/>
      <c r="J16" s="612"/>
      <c r="K16" s="613"/>
      <c r="L16" s="614" t="s">
        <v>429</v>
      </c>
      <c r="M16" s="615"/>
      <c r="N16" s="615"/>
      <c r="O16" s="616"/>
      <c r="P16" s="143">
        <v>8</v>
      </c>
      <c r="Q16" s="144">
        <v>8</v>
      </c>
      <c r="R16" s="144"/>
      <c r="S16" s="144"/>
      <c r="T16" s="144">
        <v>8</v>
      </c>
      <c r="U16" s="144">
        <v>8</v>
      </c>
      <c r="V16" s="145">
        <v>8</v>
      </c>
      <c r="W16" s="143">
        <v>8</v>
      </c>
      <c r="X16" s="144">
        <v>8</v>
      </c>
      <c r="Y16" s="144"/>
      <c r="Z16" s="144"/>
      <c r="AA16" s="144">
        <v>8</v>
      </c>
      <c r="AB16" s="144">
        <v>8</v>
      </c>
      <c r="AC16" s="145">
        <v>8</v>
      </c>
      <c r="AD16" s="143">
        <v>8</v>
      </c>
      <c r="AE16" s="144">
        <v>8</v>
      </c>
      <c r="AF16" s="144"/>
      <c r="AG16" s="144"/>
      <c r="AH16" s="144">
        <v>8</v>
      </c>
      <c r="AI16" s="144">
        <v>8</v>
      </c>
      <c r="AJ16" s="145">
        <v>8</v>
      </c>
      <c r="AK16" s="143">
        <v>8</v>
      </c>
      <c r="AL16" s="144">
        <v>8</v>
      </c>
      <c r="AM16" s="144"/>
      <c r="AN16" s="144"/>
      <c r="AO16" s="144">
        <v>8</v>
      </c>
      <c r="AP16" s="144">
        <v>8</v>
      </c>
      <c r="AQ16" s="145">
        <v>8</v>
      </c>
      <c r="AR16" s="143"/>
      <c r="AS16" s="144"/>
      <c r="AT16" s="145"/>
      <c r="AU16" s="617">
        <f>IF($AZ$3="４週",SUM(P16:AQ16),IF($AZ$3="暦月",SUM(P16:AT16),""))</f>
        <v>160</v>
      </c>
      <c r="AV16" s="618"/>
      <c r="AW16" s="619">
        <f t="shared" si="1"/>
        <v>40</v>
      </c>
      <c r="AX16" s="620"/>
      <c r="AY16" s="621"/>
      <c r="AZ16" s="622"/>
      <c r="BA16" s="622"/>
      <c r="BB16" s="622"/>
      <c r="BC16" s="622"/>
      <c r="BD16" s="623"/>
    </row>
    <row r="17" spans="1:56" ht="39.950000000000003" customHeight="1">
      <c r="A17" s="127"/>
      <c r="B17" s="142">
        <f t="shared" si="2"/>
        <v>4</v>
      </c>
      <c r="C17" s="607" t="s">
        <v>427</v>
      </c>
      <c r="D17" s="608"/>
      <c r="E17" s="609" t="s">
        <v>428</v>
      </c>
      <c r="F17" s="610"/>
      <c r="G17" s="611" t="s">
        <v>427</v>
      </c>
      <c r="H17" s="612"/>
      <c r="I17" s="612"/>
      <c r="J17" s="612"/>
      <c r="K17" s="613"/>
      <c r="L17" s="614" t="s">
        <v>431</v>
      </c>
      <c r="M17" s="615"/>
      <c r="N17" s="615"/>
      <c r="O17" s="616"/>
      <c r="P17" s="143">
        <v>8</v>
      </c>
      <c r="Q17" s="144">
        <v>8</v>
      </c>
      <c r="R17" s="144"/>
      <c r="S17" s="144"/>
      <c r="T17" s="144">
        <v>8</v>
      </c>
      <c r="U17" s="144">
        <v>8</v>
      </c>
      <c r="V17" s="145">
        <v>8</v>
      </c>
      <c r="W17" s="143">
        <v>8</v>
      </c>
      <c r="X17" s="144">
        <v>8</v>
      </c>
      <c r="Y17" s="144"/>
      <c r="Z17" s="144"/>
      <c r="AA17" s="144">
        <v>8</v>
      </c>
      <c r="AB17" s="144">
        <v>8</v>
      </c>
      <c r="AC17" s="145">
        <v>8</v>
      </c>
      <c r="AD17" s="143">
        <v>8</v>
      </c>
      <c r="AE17" s="144">
        <v>8</v>
      </c>
      <c r="AF17" s="144"/>
      <c r="AG17" s="144"/>
      <c r="AH17" s="144">
        <v>8</v>
      </c>
      <c r="AI17" s="144">
        <v>8</v>
      </c>
      <c r="AJ17" s="145">
        <v>8</v>
      </c>
      <c r="AK17" s="143">
        <v>8</v>
      </c>
      <c r="AL17" s="144">
        <v>8</v>
      </c>
      <c r="AM17" s="144"/>
      <c r="AN17" s="144"/>
      <c r="AO17" s="144">
        <v>8</v>
      </c>
      <c r="AP17" s="144">
        <v>8</v>
      </c>
      <c r="AQ17" s="145">
        <v>8</v>
      </c>
      <c r="AR17" s="143"/>
      <c r="AS17" s="144"/>
      <c r="AT17" s="145"/>
      <c r="AU17" s="617">
        <f>IF($AZ$3="４週",SUM(P17:AQ17),IF($AZ$3="暦月",SUM(P17:AT17),""))</f>
        <v>160</v>
      </c>
      <c r="AV17" s="618"/>
      <c r="AW17" s="619">
        <f t="shared" si="1"/>
        <v>40</v>
      </c>
      <c r="AX17" s="620"/>
      <c r="AY17" s="621"/>
      <c r="AZ17" s="622"/>
      <c r="BA17" s="622"/>
      <c r="BB17" s="622"/>
      <c r="BC17" s="622"/>
      <c r="BD17" s="623"/>
    </row>
    <row r="18" spans="1:56" ht="39.950000000000003" customHeight="1">
      <c r="A18" s="127"/>
      <c r="B18" s="142">
        <f t="shared" si="2"/>
        <v>5</v>
      </c>
      <c r="C18" s="607" t="s">
        <v>427</v>
      </c>
      <c r="D18" s="608"/>
      <c r="E18" s="609" t="s">
        <v>430</v>
      </c>
      <c r="F18" s="610"/>
      <c r="G18" s="611" t="s">
        <v>427</v>
      </c>
      <c r="H18" s="612"/>
      <c r="I18" s="612"/>
      <c r="J18" s="612"/>
      <c r="K18" s="613"/>
      <c r="L18" s="614" t="s">
        <v>561</v>
      </c>
      <c r="M18" s="615"/>
      <c r="N18" s="615"/>
      <c r="O18" s="616"/>
      <c r="P18" s="143">
        <v>4</v>
      </c>
      <c r="Q18" s="144">
        <v>4</v>
      </c>
      <c r="R18" s="144"/>
      <c r="S18" s="144"/>
      <c r="T18" s="144">
        <v>4</v>
      </c>
      <c r="U18" s="144">
        <v>4</v>
      </c>
      <c r="V18" s="145">
        <v>4</v>
      </c>
      <c r="W18" s="143">
        <v>4</v>
      </c>
      <c r="X18" s="144">
        <v>4</v>
      </c>
      <c r="Y18" s="144"/>
      <c r="Z18" s="144"/>
      <c r="AA18" s="144">
        <v>4</v>
      </c>
      <c r="AB18" s="144">
        <v>4</v>
      </c>
      <c r="AC18" s="145">
        <v>4</v>
      </c>
      <c r="AD18" s="143">
        <v>4</v>
      </c>
      <c r="AE18" s="144">
        <v>4</v>
      </c>
      <c r="AF18" s="144"/>
      <c r="AG18" s="144"/>
      <c r="AH18" s="144">
        <v>4</v>
      </c>
      <c r="AI18" s="144">
        <v>4</v>
      </c>
      <c r="AJ18" s="145">
        <v>4</v>
      </c>
      <c r="AK18" s="143">
        <v>4</v>
      </c>
      <c r="AL18" s="144">
        <v>4</v>
      </c>
      <c r="AM18" s="144"/>
      <c r="AN18" s="144"/>
      <c r="AO18" s="144">
        <v>4</v>
      </c>
      <c r="AP18" s="144">
        <v>4</v>
      </c>
      <c r="AQ18" s="145">
        <v>4</v>
      </c>
      <c r="AR18" s="143"/>
      <c r="AS18" s="144"/>
      <c r="AT18" s="145"/>
      <c r="AU18" s="617">
        <f t="shared" ref="AU18:AU31" si="3">IF($AZ$3="４週",SUM(P18:AQ18),IF($AZ$3="暦月",SUM(P18:AT18),""))</f>
        <v>80</v>
      </c>
      <c r="AV18" s="618"/>
      <c r="AW18" s="619">
        <f t="shared" si="1"/>
        <v>20</v>
      </c>
      <c r="AX18" s="620"/>
      <c r="AY18" s="621"/>
      <c r="AZ18" s="622"/>
      <c r="BA18" s="622"/>
      <c r="BB18" s="622"/>
      <c r="BC18" s="622"/>
      <c r="BD18" s="623"/>
    </row>
    <row r="19" spans="1:56" ht="39.950000000000003" customHeight="1">
      <c r="A19" s="127"/>
      <c r="B19" s="142">
        <f t="shared" si="2"/>
        <v>6</v>
      </c>
      <c r="C19" s="607"/>
      <c r="D19" s="608"/>
      <c r="E19" s="609"/>
      <c r="F19" s="610"/>
      <c r="G19" s="611"/>
      <c r="H19" s="612"/>
      <c r="I19" s="612"/>
      <c r="J19" s="612"/>
      <c r="K19" s="613"/>
      <c r="L19" s="614"/>
      <c r="M19" s="615"/>
      <c r="N19" s="615"/>
      <c r="O19" s="616"/>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617">
        <f t="shared" si="3"/>
        <v>0</v>
      </c>
      <c r="AV19" s="618"/>
      <c r="AW19" s="619">
        <f t="shared" si="1"/>
        <v>0</v>
      </c>
      <c r="AX19" s="620"/>
      <c r="AY19" s="621"/>
      <c r="AZ19" s="622"/>
      <c r="BA19" s="622"/>
      <c r="BB19" s="622"/>
      <c r="BC19" s="622"/>
      <c r="BD19" s="623"/>
    </row>
    <row r="20" spans="1:56" ht="39.950000000000003" customHeight="1">
      <c r="A20" s="127"/>
      <c r="B20" s="142">
        <f t="shared" si="2"/>
        <v>7</v>
      </c>
      <c r="C20" s="607"/>
      <c r="D20" s="608"/>
      <c r="E20" s="609"/>
      <c r="F20" s="610"/>
      <c r="G20" s="611"/>
      <c r="H20" s="612"/>
      <c r="I20" s="612"/>
      <c r="J20" s="612"/>
      <c r="K20" s="613"/>
      <c r="L20" s="614"/>
      <c r="M20" s="615"/>
      <c r="N20" s="615"/>
      <c r="O20" s="616"/>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617">
        <f>IF($AZ$3="４週",SUM(P20:AQ20),IF($AZ$3="暦月",SUM(P20:AT20),""))</f>
        <v>0</v>
      </c>
      <c r="AV20" s="618"/>
      <c r="AW20" s="619">
        <f t="shared" si="1"/>
        <v>0</v>
      </c>
      <c r="AX20" s="620"/>
      <c r="AY20" s="621"/>
      <c r="AZ20" s="622"/>
      <c r="BA20" s="622"/>
      <c r="BB20" s="622"/>
      <c r="BC20" s="622"/>
      <c r="BD20" s="623"/>
    </row>
    <row r="21" spans="1:56" ht="39.950000000000003" customHeight="1">
      <c r="A21" s="127"/>
      <c r="B21" s="142">
        <f t="shared" si="2"/>
        <v>8</v>
      </c>
      <c r="C21" s="607"/>
      <c r="D21" s="608"/>
      <c r="E21" s="609"/>
      <c r="F21" s="610"/>
      <c r="G21" s="611"/>
      <c r="H21" s="612"/>
      <c r="I21" s="612"/>
      <c r="J21" s="612"/>
      <c r="K21" s="613"/>
      <c r="L21" s="614"/>
      <c r="M21" s="615"/>
      <c r="N21" s="615"/>
      <c r="O21" s="616"/>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617">
        <f t="shared" si="3"/>
        <v>0</v>
      </c>
      <c r="AV21" s="618"/>
      <c r="AW21" s="619">
        <f t="shared" si="1"/>
        <v>0</v>
      </c>
      <c r="AX21" s="620"/>
      <c r="AY21" s="621"/>
      <c r="AZ21" s="622"/>
      <c r="BA21" s="622"/>
      <c r="BB21" s="622"/>
      <c r="BC21" s="622"/>
      <c r="BD21" s="623"/>
    </row>
    <row r="22" spans="1:56" ht="39.950000000000003" customHeight="1">
      <c r="A22" s="127"/>
      <c r="B22" s="142">
        <f t="shared" si="2"/>
        <v>9</v>
      </c>
      <c r="C22" s="607"/>
      <c r="D22" s="608"/>
      <c r="E22" s="609"/>
      <c r="F22" s="610"/>
      <c r="G22" s="611"/>
      <c r="H22" s="612"/>
      <c r="I22" s="612"/>
      <c r="J22" s="612"/>
      <c r="K22" s="613"/>
      <c r="L22" s="614"/>
      <c r="M22" s="615"/>
      <c r="N22" s="615"/>
      <c r="O22" s="616"/>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617">
        <f t="shared" si="3"/>
        <v>0</v>
      </c>
      <c r="AV22" s="618"/>
      <c r="AW22" s="619">
        <f t="shared" si="1"/>
        <v>0</v>
      </c>
      <c r="AX22" s="620"/>
      <c r="AY22" s="621"/>
      <c r="AZ22" s="622"/>
      <c r="BA22" s="622"/>
      <c r="BB22" s="622"/>
      <c r="BC22" s="622"/>
      <c r="BD22" s="623"/>
    </row>
    <row r="23" spans="1:56" ht="39.950000000000003" customHeight="1">
      <c r="A23" s="127"/>
      <c r="B23" s="142">
        <f t="shared" si="2"/>
        <v>10</v>
      </c>
      <c r="C23" s="607"/>
      <c r="D23" s="608"/>
      <c r="E23" s="609"/>
      <c r="F23" s="610"/>
      <c r="G23" s="611"/>
      <c r="H23" s="612"/>
      <c r="I23" s="612"/>
      <c r="J23" s="612"/>
      <c r="K23" s="613"/>
      <c r="L23" s="614"/>
      <c r="M23" s="615"/>
      <c r="N23" s="615"/>
      <c r="O23" s="616"/>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617">
        <f t="shared" si="3"/>
        <v>0</v>
      </c>
      <c r="AV23" s="618"/>
      <c r="AW23" s="619">
        <f t="shared" si="1"/>
        <v>0</v>
      </c>
      <c r="AX23" s="620"/>
      <c r="AY23" s="621"/>
      <c r="AZ23" s="622"/>
      <c r="BA23" s="622"/>
      <c r="BB23" s="622"/>
      <c r="BC23" s="622"/>
      <c r="BD23" s="623"/>
    </row>
    <row r="24" spans="1:56" ht="39.950000000000003" customHeight="1">
      <c r="A24" s="127"/>
      <c r="B24" s="142">
        <f t="shared" si="2"/>
        <v>11</v>
      </c>
      <c r="C24" s="607"/>
      <c r="D24" s="608"/>
      <c r="E24" s="609"/>
      <c r="F24" s="610"/>
      <c r="G24" s="611"/>
      <c r="H24" s="612"/>
      <c r="I24" s="612"/>
      <c r="J24" s="612"/>
      <c r="K24" s="613"/>
      <c r="L24" s="614"/>
      <c r="M24" s="615"/>
      <c r="N24" s="615"/>
      <c r="O24" s="616"/>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617">
        <f t="shared" si="3"/>
        <v>0</v>
      </c>
      <c r="AV24" s="618"/>
      <c r="AW24" s="619">
        <f t="shared" si="1"/>
        <v>0</v>
      </c>
      <c r="AX24" s="620"/>
      <c r="AY24" s="621"/>
      <c r="AZ24" s="622"/>
      <c r="BA24" s="622"/>
      <c r="BB24" s="622"/>
      <c r="BC24" s="622"/>
      <c r="BD24" s="623"/>
    </row>
    <row r="25" spans="1:56" ht="39.950000000000003" customHeight="1">
      <c r="A25" s="127"/>
      <c r="B25" s="142">
        <f t="shared" si="2"/>
        <v>12</v>
      </c>
      <c r="C25" s="607"/>
      <c r="D25" s="608"/>
      <c r="E25" s="609"/>
      <c r="F25" s="610"/>
      <c r="G25" s="611"/>
      <c r="H25" s="612"/>
      <c r="I25" s="612"/>
      <c r="J25" s="612"/>
      <c r="K25" s="613"/>
      <c r="L25" s="614"/>
      <c r="M25" s="615"/>
      <c r="N25" s="615"/>
      <c r="O25" s="616"/>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617">
        <f t="shared" si="3"/>
        <v>0</v>
      </c>
      <c r="AV25" s="618"/>
      <c r="AW25" s="619">
        <f t="shared" si="1"/>
        <v>0</v>
      </c>
      <c r="AX25" s="620"/>
      <c r="AY25" s="621"/>
      <c r="AZ25" s="622"/>
      <c r="BA25" s="622"/>
      <c r="BB25" s="622"/>
      <c r="BC25" s="622"/>
      <c r="BD25" s="623"/>
    </row>
    <row r="26" spans="1:56" ht="39.950000000000003" customHeight="1">
      <c r="A26" s="127"/>
      <c r="B26" s="142">
        <f t="shared" si="2"/>
        <v>13</v>
      </c>
      <c r="C26" s="607"/>
      <c r="D26" s="608"/>
      <c r="E26" s="609"/>
      <c r="F26" s="610"/>
      <c r="G26" s="611"/>
      <c r="H26" s="612"/>
      <c r="I26" s="612"/>
      <c r="J26" s="612"/>
      <c r="K26" s="613"/>
      <c r="L26" s="614"/>
      <c r="M26" s="615"/>
      <c r="N26" s="615"/>
      <c r="O26" s="616"/>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617">
        <f t="shared" si="3"/>
        <v>0</v>
      </c>
      <c r="AV26" s="618"/>
      <c r="AW26" s="619">
        <f t="shared" si="1"/>
        <v>0</v>
      </c>
      <c r="AX26" s="620"/>
      <c r="AY26" s="621"/>
      <c r="AZ26" s="622"/>
      <c r="BA26" s="622"/>
      <c r="BB26" s="622"/>
      <c r="BC26" s="622"/>
      <c r="BD26" s="623"/>
    </row>
    <row r="27" spans="1:56" ht="39.950000000000003" customHeight="1">
      <c r="A27" s="127"/>
      <c r="B27" s="142">
        <f t="shared" si="2"/>
        <v>14</v>
      </c>
      <c r="C27" s="607"/>
      <c r="D27" s="608"/>
      <c r="E27" s="609"/>
      <c r="F27" s="610"/>
      <c r="G27" s="611"/>
      <c r="H27" s="612"/>
      <c r="I27" s="612"/>
      <c r="J27" s="612"/>
      <c r="K27" s="613"/>
      <c r="L27" s="614"/>
      <c r="M27" s="615"/>
      <c r="N27" s="615"/>
      <c r="O27" s="616"/>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617">
        <f t="shared" si="3"/>
        <v>0</v>
      </c>
      <c r="AV27" s="618"/>
      <c r="AW27" s="619">
        <f t="shared" si="1"/>
        <v>0</v>
      </c>
      <c r="AX27" s="620"/>
      <c r="AY27" s="621"/>
      <c r="AZ27" s="622"/>
      <c r="BA27" s="622"/>
      <c r="BB27" s="622"/>
      <c r="BC27" s="622"/>
      <c r="BD27" s="623"/>
    </row>
    <row r="28" spans="1:56" ht="39.950000000000003" customHeight="1">
      <c r="A28" s="127"/>
      <c r="B28" s="142">
        <f t="shared" si="2"/>
        <v>15</v>
      </c>
      <c r="C28" s="607"/>
      <c r="D28" s="608"/>
      <c r="E28" s="609"/>
      <c r="F28" s="610"/>
      <c r="G28" s="611"/>
      <c r="H28" s="612"/>
      <c r="I28" s="612"/>
      <c r="J28" s="612"/>
      <c r="K28" s="613"/>
      <c r="L28" s="614"/>
      <c r="M28" s="615"/>
      <c r="N28" s="615"/>
      <c r="O28" s="616"/>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617">
        <f t="shared" si="3"/>
        <v>0</v>
      </c>
      <c r="AV28" s="618"/>
      <c r="AW28" s="619">
        <f t="shared" si="1"/>
        <v>0</v>
      </c>
      <c r="AX28" s="620"/>
      <c r="AY28" s="621"/>
      <c r="AZ28" s="622"/>
      <c r="BA28" s="622"/>
      <c r="BB28" s="622"/>
      <c r="BC28" s="622"/>
      <c r="BD28" s="623"/>
    </row>
    <row r="29" spans="1:56" ht="39.950000000000003" customHeight="1">
      <c r="A29" s="127"/>
      <c r="B29" s="142">
        <f t="shared" si="2"/>
        <v>16</v>
      </c>
      <c r="C29" s="607"/>
      <c r="D29" s="608"/>
      <c r="E29" s="609"/>
      <c r="F29" s="610"/>
      <c r="G29" s="611"/>
      <c r="H29" s="612"/>
      <c r="I29" s="612"/>
      <c r="J29" s="612"/>
      <c r="K29" s="613"/>
      <c r="L29" s="614"/>
      <c r="M29" s="615"/>
      <c r="N29" s="615"/>
      <c r="O29" s="616"/>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617">
        <f t="shared" si="3"/>
        <v>0</v>
      </c>
      <c r="AV29" s="618"/>
      <c r="AW29" s="619">
        <f t="shared" si="1"/>
        <v>0</v>
      </c>
      <c r="AX29" s="620"/>
      <c r="AY29" s="621"/>
      <c r="AZ29" s="622"/>
      <c r="BA29" s="622"/>
      <c r="BB29" s="622"/>
      <c r="BC29" s="622"/>
      <c r="BD29" s="623"/>
    </row>
    <row r="30" spans="1:56" ht="39.950000000000003" customHeight="1">
      <c r="A30" s="127"/>
      <c r="B30" s="142">
        <f t="shared" si="2"/>
        <v>17</v>
      </c>
      <c r="C30" s="607"/>
      <c r="D30" s="608"/>
      <c r="E30" s="609"/>
      <c r="F30" s="610"/>
      <c r="G30" s="611"/>
      <c r="H30" s="612"/>
      <c r="I30" s="612"/>
      <c r="J30" s="612"/>
      <c r="K30" s="613"/>
      <c r="L30" s="614"/>
      <c r="M30" s="615"/>
      <c r="N30" s="615"/>
      <c r="O30" s="616"/>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617">
        <f t="shared" si="3"/>
        <v>0</v>
      </c>
      <c r="AV30" s="618"/>
      <c r="AW30" s="619">
        <f t="shared" si="1"/>
        <v>0</v>
      </c>
      <c r="AX30" s="620"/>
      <c r="AY30" s="621"/>
      <c r="AZ30" s="622"/>
      <c r="BA30" s="622"/>
      <c r="BB30" s="622"/>
      <c r="BC30" s="622"/>
      <c r="BD30" s="623"/>
    </row>
    <row r="31" spans="1:56" ht="39.950000000000003" customHeight="1" thickBot="1">
      <c r="A31" s="127"/>
      <c r="B31" s="146">
        <f t="shared" si="2"/>
        <v>18</v>
      </c>
      <c r="C31" s="638"/>
      <c r="D31" s="639"/>
      <c r="E31" s="640"/>
      <c r="F31" s="641"/>
      <c r="G31" s="642"/>
      <c r="H31" s="643"/>
      <c r="I31" s="643"/>
      <c r="J31" s="643"/>
      <c r="K31" s="644"/>
      <c r="L31" s="645"/>
      <c r="M31" s="646"/>
      <c r="N31" s="646"/>
      <c r="O31" s="647"/>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48">
        <f t="shared" si="3"/>
        <v>0</v>
      </c>
      <c r="AV31" s="649"/>
      <c r="AW31" s="650">
        <f t="shared" si="1"/>
        <v>0</v>
      </c>
      <c r="AX31" s="651"/>
      <c r="AY31" s="652"/>
      <c r="AZ31" s="653"/>
      <c r="BA31" s="653"/>
      <c r="BB31" s="653"/>
      <c r="BC31" s="653"/>
      <c r="BD31" s="654"/>
    </row>
    <row r="32" spans="1:56" ht="20.25" customHeight="1">
      <c r="A32" s="127"/>
      <c r="B32" s="127"/>
      <c r="C32" s="150"/>
      <c r="D32" s="151"/>
      <c r="E32" s="152"/>
      <c r="F32" s="127"/>
      <c r="G32" s="127"/>
      <c r="H32" s="127"/>
      <c r="I32" s="127"/>
      <c r="J32" s="127"/>
      <c r="K32" s="127"/>
      <c r="L32" s="127"/>
      <c r="M32" s="127"/>
      <c r="N32" s="127"/>
      <c r="O32" s="127"/>
      <c r="P32" s="127"/>
      <c r="Q32" s="127"/>
      <c r="R32" s="127"/>
      <c r="S32" s="127"/>
      <c r="T32" s="127"/>
      <c r="U32" s="127"/>
      <c r="V32" s="127"/>
      <c r="W32" s="127"/>
      <c r="X32" s="127"/>
      <c r="Y32" s="127"/>
      <c r="Z32" s="127"/>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row>
    <row r="33" spans="1:56" ht="20.25" customHeight="1">
      <c r="A33" s="127"/>
      <c r="B33" s="119" t="s">
        <v>562</v>
      </c>
      <c r="C33" s="119"/>
      <c r="D33" s="119"/>
      <c r="E33" s="119"/>
      <c r="F33" s="119"/>
      <c r="G33" s="119"/>
      <c r="H33" s="119"/>
      <c r="I33" s="119"/>
      <c r="J33" s="119"/>
      <c r="K33" s="119"/>
      <c r="L33" s="126"/>
      <c r="M33" s="119"/>
      <c r="N33" s="119"/>
      <c r="O33" s="119"/>
      <c r="P33" s="119"/>
      <c r="Q33" s="119"/>
      <c r="R33" s="119"/>
      <c r="S33" s="119"/>
      <c r="T33" s="119" t="s">
        <v>441</v>
      </c>
      <c r="U33" s="119"/>
      <c r="V33" s="119"/>
      <c r="W33" s="119"/>
      <c r="X33" s="119"/>
      <c r="Y33" s="119"/>
      <c r="Z33" s="154"/>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row>
    <row r="34" spans="1:56" ht="20.25" customHeight="1">
      <c r="A34" s="127"/>
      <c r="B34" s="119"/>
      <c r="C34" s="664" t="s">
        <v>432</v>
      </c>
      <c r="D34" s="664"/>
      <c r="E34" s="664" t="s">
        <v>433</v>
      </c>
      <c r="F34" s="664"/>
      <c r="G34" s="664"/>
      <c r="H34" s="664"/>
      <c r="I34" s="119"/>
      <c r="J34" s="666" t="s">
        <v>434</v>
      </c>
      <c r="K34" s="666"/>
      <c r="L34" s="666"/>
      <c r="M34" s="666"/>
      <c r="N34" s="119"/>
      <c r="O34" s="119"/>
      <c r="P34" s="155" t="s">
        <v>435</v>
      </c>
      <c r="Q34" s="155"/>
      <c r="R34" s="119"/>
      <c r="S34" s="119"/>
      <c r="T34" s="655" t="s">
        <v>444</v>
      </c>
      <c r="U34" s="657"/>
      <c r="V34" s="655" t="s">
        <v>445</v>
      </c>
      <c r="W34" s="656"/>
      <c r="X34" s="656"/>
      <c r="Y34" s="657"/>
      <c r="Z34" s="154"/>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row>
    <row r="35" spans="1:56" ht="20.25" customHeight="1">
      <c r="A35" s="127"/>
      <c r="B35" s="119"/>
      <c r="C35" s="665"/>
      <c r="D35" s="665"/>
      <c r="E35" s="665" t="s">
        <v>436</v>
      </c>
      <c r="F35" s="665"/>
      <c r="G35" s="665" t="s">
        <v>437</v>
      </c>
      <c r="H35" s="665"/>
      <c r="I35" s="119"/>
      <c r="J35" s="665" t="s">
        <v>436</v>
      </c>
      <c r="K35" s="665"/>
      <c r="L35" s="665" t="s">
        <v>437</v>
      </c>
      <c r="M35" s="665"/>
      <c r="N35" s="119"/>
      <c r="O35" s="119"/>
      <c r="P35" s="155" t="s">
        <v>438</v>
      </c>
      <c r="Q35" s="155"/>
      <c r="R35" s="119"/>
      <c r="S35" s="119"/>
      <c r="T35" s="655" t="s">
        <v>563</v>
      </c>
      <c r="U35" s="657"/>
      <c r="V35" s="655" t="s">
        <v>447</v>
      </c>
      <c r="W35" s="656"/>
      <c r="X35" s="656"/>
      <c r="Y35" s="657"/>
      <c r="Z35" s="156"/>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row>
    <row r="36" spans="1:56" ht="20.25" customHeight="1">
      <c r="A36" s="127"/>
      <c r="B36" s="119"/>
      <c r="C36" s="655" t="s">
        <v>564</v>
      </c>
      <c r="D36" s="657"/>
      <c r="E36" s="658">
        <f>SUMIFS($AU$14:$AV$31,$C$14:$D$31,"介護支援専門員",$E$14:$F$31,"A")</f>
        <v>480</v>
      </c>
      <c r="F36" s="659"/>
      <c r="G36" s="660">
        <f>SUMIFS($AW$14:$AX$31,$C$14:$D$31,"介護支援専門員",$E$14:$F$31,"A")</f>
        <v>120</v>
      </c>
      <c r="H36" s="661"/>
      <c r="I36" s="157"/>
      <c r="J36" s="662">
        <v>0</v>
      </c>
      <c r="K36" s="663"/>
      <c r="L36" s="662">
        <v>0</v>
      </c>
      <c r="M36" s="663"/>
      <c r="N36" s="157"/>
      <c r="O36" s="157"/>
      <c r="P36" s="662">
        <v>3</v>
      </c>
      <c r="Q36" s="663"/>
      <c r="R36" s="119"/>
      <c r="S36" s="119"/>
      <c r="T36" s="655" t="s">
        <v>565</v>
      </c>
      <c r="U36" s="657"/>
      <c r="V36" s="655" t="s">
        <v>448</v>
      </c>
      <c r="W36" s="656"/>
      <c r="X36" s="656"/>
      <c r="Y36" s="657"/>
      <c r="Z36" s="158"/>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row>
    <row r="37" spans="1:56" ht="20.25" customHeight="1">
      <c r="A37" s="127"/>
      <c r="B37" s="119"/>
      <c r="C37" s="655" t="s">
        <v>566</v>
      </c>
      <c r="D37" s="657"/>
      <c r="E37" s="658">
        <f>SUMIFS($AU$14:$AV$31,$C$14:$D$31,"介護支援専門員",$E$14:$F$31,"B")</f>
        <v>0</v>
      </c>
      <c r="F37" s="659"/>
      <c r="G37" s="660">
        <f>SUMIFS($AW$14:$AX$31,$C$14:$D$31,"介護支援専門員",$E$14:$F$31,"B")</f>
        <v>0</v>
      </c>
      <c r="H37" s="661"/>
      <c r="I37" s="157"/>
      <c r="J37" s="662">
        <v>0</v>
      </c>
      <c r="K37" s="663"/>
      <c r="L37" s="662">
        <v>0</v>
      </c>
      <c r="M37" s="663"/>
      <c r="N37" s="157"/>
      <c r="O37" s="157"/>
      <c r="P37" s="662">
        <v>0</v>
      </c>
      <c r="Q37" s="663"/>
      <c r="R37" s="119"/>
      <c r="S37" s="119"/>
      <c r="T37" s="655" t="s">
        <v>567</v>
      </c>
      <c r="U37" s="657"/>
      <c r="V37" s="655" t="s">
        <v>450</v>
      </c>
      <c r="W37" s="656"/>
      <c r="X37" s="656"/>
      <c r="Y37" s="657"/>
      <c r="Z37" s="158"/>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1:56" ht="20.25" customHeight="1">
      <c r="A38" s="127"/>
      <c r="B38" s="119"/>
      <c r="C38" s="655" t="s">
        <v>568</v>
      </c>
      <c r="D38" s="657"/>
      <c r="E38" s="658">
        <f>SUMIFS($AU$14:$AV$31,$C$14:$D$31,"介護支援専門員",$E$14:$F$31,"C")</f>
        <v>80</v>
      </c>
      <c r="F38" s="659"/>
      <c r="G38" s="660">
        <f>SUMIFS($AW$14:$AX$31,$C$14:$D$31,"介護支援専門員",$E$14:$F$31,"C")</f>
        <v>20</v>
      </c>
      <c r="H38" s="661"/>
      <c r="I38" s="157"/>
      <c r="J38" s="662">
        <v>80</v>
      </c>
      <c r="K38" s="663"/>
      <c r="L38" s="667">
        <v>20</v>
      </c>
      <c r="M38" s="668"/>
      <c r="N38" s="157"/>
      <c r="O38" s="157"/>
      <c r="P38" s="658" t="s">
        <v>569</v>
      </c>
      <c r="Q38" s="659"/>
      <c r="R38" s="119"/>
      <c r="S38" s="119"/>
      <c r="T38" s="655" t="s">
        <v>570</v>
      </c>
      <c r="U38" s="657"/>
      <c r="V38" s="655" t="s">
        <v>451</v>
      </c>
      <c r="W38" s="656"/>
      <c r="X38" s="656"/>
      <c r="Y38" s="657"/>
      <c r="Z38" s="159"/>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row>
    <row r="39" spans="1:56" ht="20.25" customHeight="1">
      <c r="A39" s="127"/>
      <c r="B39" s="119"/>
      <c r="C39" s="655" t="s">
        <v>571</v>
      </c>
      <c r="D39" s="657"/>
      <c r="E39" s="658">
        <f>SUMIFS($AU$14:$AV$31,$C$14:$D$31,"介護支援専門員",$E$14:$F$31,"D")</f>
        <v>0</v>
      </c>
      <c r="F39" s="659"/>
      <c r="G39" s="660">
        <f>SUMIFS($AW$14:$AX$31,$C$14:$D$31,"介護支援専門員",$E$14:$F$31,"D")</f>
        <v>0</v>
      </c>
      <c r="H39" s="661"/>
      <c r="I39" s="157"/>
      <c r="J39" s="662">
        <v>0</v>
      </c>
      <c r="K39" s="663"/>
      <c r="L39" s="667">
        <v>0</v>
      </c>
      <c r="M39" s="668"/>
      <c r="N39" s="157"/>
      <c r="O39" s="157"/>
      <c r="P39" s="658" t="s">
        <v>572</v>
      </c>
      <c r="Q39" s="659"/>
      <c r="R39" s="119"/>
      <c r="S39" s="119"/>
      <c r="T39" s="119"/>
      <c r="U39" s="670"/>
      <c r="V39" s="670"/>
      <c r="W39" s="671"/>
      <c r="X39" s="671"/>
      <c r="Y39" s="160"/>
      <c r="Z39" s="160"/>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row>
    <row r="40" spans="1:56" ht="20.25" customHeight="1">
      <c r="A40" s="127"/>
      <c r="B40" s="119"/>
      <c r="C40" s="655" t="s">
        <v>439</v>
      </c>
      <c r="D40" s="657"/>
      <c r="E40" s="658">
        <f>SUM(E36:F39)</f>
        <v>560</v>
      </c>
      <c r="F40" s="659"/>
      <c r="G40" s="660">
        <f>SUM(G36:H39)</f>
        <v>140</v>
      </c>
      <c r="H40" s="661"/>
      <c r="I40" s="157"/>
      <c r="J40" s="658">
        <f>SUM(J36:K39)</f>
        <v>80</v>
      </c>
      <c r="K40" s="659"/>
      <c r="L40" s="658">
        <f>SUM(L36:M39)</f>
        <v>20</v>
      </c>
      <c r="M40" s="659"/>
      <c r="N40" s="157"/>
      <c r="O40" s="157"/>
      <c r="P40" s="658">
        <f>SUM(P36:Q37)</f>
        <v>3</v>
      </c>
      <c r="Q40" s="659"/>
      <c r="R40" s="119"/>
      <c r="S40" s="119"/>
      <c r="T40" s="119"/>
      <c r="U40" s="670"/>
      <c r="V40" s="670"/>
      <c r="W40" s="671"/>
      <c r="X40" s="671"/>
      <c r="Y40" s="161"/>
      <c r="Z40" s="161"/>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row>
    <row r="41" spans="1:56" ht="20.25" customHeight="1">
      <c r="A41" s="127"/>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row>
    <row r="42" spans="1:56" ht="20.25" customHeight="1">
      <c r="A42" s="127"/>
      <c r="B42" s="119"/>
      <c r="C42" s="126" t="s">
        <v>440</v>
      </c>
      <c r="D42" s="119"/>
      <c r="E42" s="119"/>
      <c r="F42" s="119"/>
      <c r="G42" s="119"/>
      <c r="H42" s="119"/>
      <c r="I42" s="162" t="s">
        <v>573</v>
      </c>
      <c r="J42" s="678" t="s">
        <v>574</v>
      </c>
      <c r="K42" s="679"/>
      <c r="L42" s="163"/>
      <c r="M42" s="162"/>
      <c r="N42" s="119"/>
      <c r="O42" s="119"/>
      <c r="P42" s="119"/>
      <c r="Q42" s="119"/>
      <c r="R42" s="119"/>
      <c r="S42" s="119"/>
      <c r="T42" s="119"/>
      <c r="U42" s="164"/>
      <c r="V42" s="154"/>
      <c r="W42" s="154"/>
      <c r="X42" s="154"/>
      <c r="Y42" s="154"/>
      <c r="Z42" s="154"/>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row>
    <row r="43" spans="1:56" ht="20.25" customHeight="1">
      <c r="A43" s="127"/>
      <c r="B43" s="119"/>
      <c r="C43" s="119" t="s">
        <v>442</v>
      </c>
      <c r="D43" s="119"/>
      <c r="E43" s="119"/>
      <c r="F43" s="119"/>
      <c r="G43" s="119"/>
      <c r="H43" s="119" t="s">
        <v>443</v>
      </c>
      <c r="I43" s="119"/>
      <c r="J43" s="119"/>
      <c r="K43" s="119"/>
      <c r="L43" s="126"/>
      <c r="M43" s="119"/>
      <c r="N43" s="119"/>
      <c r="O43" s="119"/>
      <c r="P43" s="119"/>
      <c r="Q43" s="119"/>
      <c r="R43" s="119"/>
      <c r="S43" s="119"/>
      <c r="T43" s="119"/>
      <c r="U43" s="154"/>
      <c r="V43" s="154"/>
      <c r="W43" s="154"/>
      <c r="X43" s="154"/>
      <c r="Y43" s="154"/>
      <c r="Z43" s="154"/>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20.25" customHeight="1">
      <c r="A44" s="127"/>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65" t="s">
        <v>446</v>
      </c>
      <c r="N44" s="665"/>
      <c r="O44" s="665"/>
      <c r="P44" s="665"/>
      <c r="Q44" s="119"/>
      <c r="R44" s="119"/>
      <c r="S44" s="119"/>
      <c r="T44" s="119"/>
      <c r="U44" s="154"/>
      <c r="V44" s="154"/>
      <c r="W44" s="154"/>
      <c r="X44" s="154"/>
      <c r="Y44" s="154"/>
      <c r="Z44" s="154"/>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20.25" customHeight="1">
      <c r="A45" s="127"/>
      <c r="B45" s="119"/>
      <c r="C45" s="680">
        <f>IF($J$42="週",L40,J40)</f>
        <v>20</v>
      </c>
      <c r="D45" s="681"/>
      <c r="E45" s="681"/>
      <c r="F45" s="682"/>
      <c r="G45" s="165" t="s">
        <v>575</v>
      </c>
      <c r="H45" s="655">
        <f>IF($J$42="週",$AV$5,$AZ$5)</f>
        <v>40</v>
      </c>
      <c r="I45" s="656"/>
      <c r="J45" s="656"/>
      <c r="K45" s="657"/>
      <c r="L45" s="165" t="s">
        <v>576</v>
      </c>
      <c r="M45" s="672">
        <f>ROUNDDOWN(C45/H45,1)</f>
        <v>0.5</v>
      </c>
      <c r="N45" s="673"/>
      <c r="O45" s="673"/>
      <c r="P45" s="674"/>
      <c r="Q45" s="119"/>
      <c r="R45" s="119"/>
      <c r="S45" s="119"/>
      <c r="T45" s="119"/>
      <c r="U45" s="669"/>
      <c r="V45" s="669"/>
      <c r="W45" s="669"/>
      <c r="X45" s="669"/>
      <c r="Y45" s="158"/>
      <c r="Z45" s="154"/>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row>
    <row r="46" spans="1:56" ht="20.25" customHeight="1">
      <c r="A46" s="127"/>
      <c r="B46" s="119"/>
      <c r="C46" s="119"/>
      <c r="D46" s="119"/>
      <c r="E46" s="119"/>
      <c r="F46" s="119"/>
      <c r="G46" s="119"/>
      <c r="H46" s="119"/>
      <c r="I46" s="119"/>
      <c r="J46" s="119"/>
      <c r="K46" s="119"/>
      <c r="L46" s="126"/>
      <c r="M46" s="119" t="s">
        <v>449</v>
      </c>
      <c r="N46" s="119"/>
      <c r="O46" s="119"/>
      <c r="P46" s="119"/>
      <c r="Q46" s="119"/>
      <c r="R46" s="119"/>
      <c r="S46" s="119"/>
      <c r="T46" s="119"/>
      <c r="U46" s="154"/>
      <c r="V46" s="154"/>
      <c r="W46" s="154"/>
      <c r="X46" s="154"/>
      <c r="Y46" s="154"/>
      <c r="Z46" s="154"/>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row>
    <row r="47" spans="1:56" ht="20.25" customHeight="1">
      <c r="A47" s="127"/>
      <c r="B47" s="119"/>
      <c r="C47" s="119" t="s">
        <v>577</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row>
    <row r="48" spans="1:56" ht="20.25" customHeight="1">
      <c r="A48" s="127"/>
      <c r="B48" s="119"/>
      <c r="C48" s="119" t="s">
        <v>435</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1:58" ht="20.25" customHeight="1">
      <c r="A49" s="127"/>
      <c r="B49" s="119"/>
      <c r="C49" s="119" t="s">
        <v>452</v>
      </c>
      <c r="D49" s="119"/>
      <c r="E49" s="119"/>
      <c r="F49" s="119"/>
      <c r="G49" s="119"/>
      <c r="H49" s="119" t="s">
        <v>453</v>
      </c>
      <c r="I49" s="119"/>
      <c r="J49" s="119"/>
      <c r="K49" s="119"/>
      <c r="L49" s="119"/>
      <c r="M49" s="665" t="s">
        <v>439</v>
      </c>
      <c r="N49" s="665"/>
      <c r="O49" s="665"/>
      <c r="P49" s="665"/>
      <c r="Q49" s="119"/>
      <c r="R49" s="119"/>
      <c r="S49" s="119"/>
      <c r="T49" s="119"/>
      <c r="U49" s="119"/>
      <c r="V49" s="166"/>
      <c r="W49" s="167"/>
      <c r="X49" s="167"/>
      <c r="Y49" s="119"/>
      <c r="Z49" s="119"/>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1:58" ht="20.25" customHeight="1">
      <c r="A50" s="127"/>
      <c r="B50" s="119"/>
      <c r="C50" s="655">
        <f>P40</f>
        <v>3</v>
      </c>
      <c r="D50" s="656"/>
      <c r="E50" s="656"/>
      <c r="F50" s="657"/>
      <c r="G50" s="165" t="s">
        <v>578</v>
      </c>
      <c r="H50" s="672">
        <f>M45</f>
        <v>0.5</v>
      </c>
      <c r="I50" s="673"/>
      <c r="J50" s="673"/>
      <c r="K50" s="674"/>
      <c r="L50" s="165" t="s">
        <v>579</v>
      </c>
      <c r="M50" s="675">
        <f>ROUNDDOWN(C50+H50,1)</f>
        <v>3.5</v>
      </c>
      <c r="N50" s="676"/>
      <c r="O50" s="676"/>
      <c r="P50" s="677"/>
      <c r="Q50" s="119"/>
      <c r="R50" s="119"/>
      <c r="S50" s="119"/>
      <c r="T50" s="119"/>
      <c r="U50" s="119"/>
      <c r="V50" s="166"/>
      <c r="W50" s="167"/>
      <c r="X50" s="167"/>
      <c r="Y50" s="119"/>
      <c r="Z50" s="119"/>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8" ht="20.25" customHeight="1">
      <c r="A51" s="127"/>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row>
    <row r="52" spans="1:58" ht="20.25" customHeight="1">
      <c r="C52" s="168"/>
      <c r="D52" s="168"/>
      <c r="T52" s="168"/>
      <c r="AJ52" s="169"/>
      <c r="AK52" s="170"/>
      <c r="AL52" s="170"/>
      <c r="BE52" s="170"/>
    </row>
    <row r="53" spans="1:58" ht="20.25" customHeight="1">
      <c r="C53" s="168"/>
      <c r="D53" s="168"/>
      <c r="U53" s="168"/>
      <c r="AK53" s="169"/>
      <c r="AL53" s="170"/>
      <c r="AM53" s="170"/>
      <c r="BF53" s="170"/>
    </row>
    <row r="54" spans="1:58" ht="20.25" customHeight="1">
      <c r="D54" s="168"/>
      <c r="U54" s="168"/>
      <c r="AK54" s="169"/>
      <c r="AL54" s="170"/>
      <c r="AM54" s="170"/>
      <c r="BF54" s="170"/>
    </row>
    <row r="55" spans="1:58" ht="20.25" customHeight="1">
      <c r="C55" s="168"/>
      <c r="D55" s="168"/>
      <c r="U55" s="168"/>
      <c r="AK55" s="169"/>
      <c r="AL55" s="170"/>
      <c r="AM55" s="170"/>
      <c r="BF55" s="170"/>
    </row>
    <row r="56" spans="1:58" ht="20.25" customHeight="1">
      <c r="C56" s="169"/>
      <c r="D56" s="169"/>
      <c r="E56" s="169"/>
      <c r="F56" s="169"/>
      <c r="G56" s="169"/>
      <c r="H56" s="169"/>
      <c r="I56" s="169"/>
      <c r="J56" s="169"/>
      <c r="K56" s="169"/>
      <c r="L56" s="169"/>
      <c r="M56" s="169"/>
      <c r="N56" s="169"/>
      <c r="O56" s="169"/>
      <c r="P56" s="169"/>
      <c r="Q56" s="169"/>
      <c r="R56" s="169"/>
      <c r="S56" s="169"/>
      <c r="T56" s="169"/>
      <c r="U56" s="170"/>
      <c r="V56" s="170"/>
      <c r="W56" s="169"/>
      <c r="X56" s="169"/>
      <c r="Y56" s="169"/>
      <c r="Z56" s="169"/>
      <c r="AA56" s="169"/>
      <c r="AB56" s="169"/>
      <c r="AC56" s="169"/>
      <c r="AD56" s="169"/>
      <c r="AE56" s="169"/>
      <c r="AF56" s="169"/>
      <c r="AG56" s="169"/>
      <c r="AH56" s="169"/>
      <c r="AI56" s="169"/>
      <c r="AJ56" s="169"/>
      <c r="AK56" s="169"/>
      <c r="AL56" s="170"/>
      <c r="AM56" s="170"/>
      <c r="BF56" s="170"/>
    </row>
    <row r="57" spans="1:58" ht="20.25" customHeight="1">
      <c r="C57" s="169"/>
      <c r="D57" s="169"/>
      <c r="E57" s="169"/>
      <c r="F57" s="169"/>
      <c r="G57" s="169"/>
      <c r="H57" s="169"/>
      <c r="I57" s="169"/>
      <c r="J57" s="169"/>
      <c r="K57" s="169"/>
      <c r="L57" s="169"/>
      <c r="M57" s="169"/>
      <c r="N57" s="169"/>
      <c r="O57" s="169"/>
      <c r="P57" s="169"/>
      <c r="Q57" s="169"/>
      <c r="R57" s="169"/>
      <c r="S57" s="169"/>
      <c r="T57" s="169"/>
      <c r="U57" s="170"/>
      <c r="V57" s="170"/>
      <c r="W57" s="169"/>
      <c r="X57" s="169"/>
      <c r="Y57" s="169"/>
      <c r="Z57" s="169"/>
      <c r="AA57" s="169"/>
      <c r="AB57" s="169"/>
      <c r="AC57" s="169"/>
      <c r="AD57" s="169"/>
      <c r="AE57" s="169"/>
      <c r="AF57" s="169"/>
      <c r="AG57" s="169"/>
      <c r="AH57" s="169"/>
      <c r="AI57" s="169"/>
      <c r="AJ57" s="169"/>
      <c r="AK57" s="169"/>
      <c r="AL57" s="170"/>
      <c r="AM57" s="170"/>
      <c r="BF57" s="170"/>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プルダウン・リスト!$C$4:$C$6</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1"/>
  <sheetViews>
    <sheetView workbookViewId="0">
      <selection activeCell="F7" sqref="F7"/>
    </sheetView>
  </sheetViews>
  <sheetFormatPr defaultColWidth="9" defaultRowHeight="13.5"/>
  <cols>
    <col min="1" max="2" width="9" style="77"/>
    <col min="3" max="3" width="44.25" style="77" customWidth="1"/>
    <col min="4" max="16384" width="9" style="77"/>
  </cols>
  <sheetData>
    <row r="1" spans="1:10">
      <c r="A1" s="77" t="s">
        <v>454</v>
      </c>
    </row>
    <row r="2" spans="1:10" s="80" customFormat="1" ht="20.25" customHeight="1">
      <c r="A2" s="78" t="s">
        <v>455</v>
      </c>
      <c r="B2" s="78"/>
      <c r="C2" s="79"/>
    </row>
    <row r="3" spans="1:10" s="80" customFormat="1" ht="20.25" customHeight="1">
      <c r="A3" s="79"/>
      <c r="B3" s="79"/>
      <c r="C3" s="79"/>
    </row>
    <row r="4" spans="1:10" s="80" customFormat="1" ht="20.25" customHeight="1">
      <c r="A4" s="81"/>
      <c r="B4" s="79" t="s">
        <v>456</v>
      </c>
      <c r="C4" s="79"/>
      <c r="E4" s="756" t="s">
        <v>759</v>
      </c>
      <c r="F4" s="756"/>
      <c r="G4" s="756"/>
      <c r="H4" s="756"/>
      <c r="I4" s="756"/>
      <c r="J4" s="756"/>
    </row>
    <row r="5" spans="1:10" s="80" customFormat="1" ht="20.25" customHeight="1">
      <c r="A5" s="82"/>
      <c r="B5" s="79" t="s">
        <v>457</v>
      </c>
      <c r="C5" s="79"/>
      <c r="E5" s="756"/>
      <c r="F5" s="756"/>
      <c r="G5" s="756"/>
      <c r="H5" s="756"/>
      <c r="I5" s="756"/>
      <c r="J5" s="756"/>
    </row>
    <row r="6" spans="1:10" s="80" customFormat="1" ht="20.25" customHeight="1">
      <c r="A6" s="83"/>
      <c r="B6" s="79"/>
      <c r="C6" s="79"/>
    </row>
    <row r="7" spans="1:10" s="80" customFormat="1" ht="20.25" customHeight="1">
      <c r="A7" s="83"/>
      <c r="B7" s="79"/>
      <c r="C7" s="79"/>
    </row>
    <row r="8" spans="1:10" s="80" customFormat="1" ht="20.25" customHeight="1">
      <c r="A8" s="79" t="s">
        <v>458</v>
      </c>
      <c r="B8" s="79"/>
      <c r="C8" s="79"/>
    </row>
    <row r="9" spans="1:10" s="80" customFormat="1" ht="20.25" customHeight="1">
      <c r="A9" s="83"/>
      <c r="B9" s="79"/>
      <c r="C9" s="79"/>
    </row>
    <row r="10" spans="1:10" s="80" customFormat="1" ht="20.25" customHeight="1">
      <c r="A10" s="79" t="s">
        <v>510</v>
      </c>
      <c r="B10" s="79"/>
      <c r="C10" s="79"/>
    </row>
    <row r="11" spans="1:10" s="80" customFormat="1" ht="20.25" customHeight="1">
      <c r="A11" s="79"/>
      <c r="B11" s="79"/>
      <c r="C11" s="79"/>
    </row>
    <row r="12" spans="1:10" s="80" customFormat="1" ht="20.25" customHeight="1">
      <c r="A12" s="79" t="s">
        <v>511</v>
      </c>
      <c r="B12" s="79"/>
      <c r="C12" s="79"/>
    </row>
    <row r="13" spans="1:10" s="80" customFormat="1" ht="20.25" customHeight="1">
      <c r="A13" s="79"/>
      <c r="B13" s="79"/>
      <c r="C13" s="79"/>
    </row>
    <row r="14" spans="1:10" s="80" customFormat="1" ht="20.25" customHeight="1">
      <c r="A14" s="79" t="s">
        <v>459</v>
      </c>
      <c r="B14" s="79"/>
      <c r="C14" s="79"/>
    </row>
    <row r="15" spans="1:10" s="80" customFormat="1" ht="20.25" customHeight="1">
      <c r="A15" s="79"/>
      <c r="B15" s="79"/>
      <c r="C15" s="79"/>
    </row>
    <row r="16" spans="1:10" s="80" customFormat="1" ht="20.25" customHeight="1">
      <c r="A16" s="79" t="s">
        <v>512</v>
      </c>
      <c r="B16" s="79"/>
      <c r="C16" s="79"/>
    </row>
    <row r="17" spans="1:3" s="80" customFormat="1" ht="20.25" customHeight="1">
      <c r="A17" s="79"/>
      <c r="B17" s="79"/>
      <c r="C17" s="79"/>
    </row>
    <row r="18" spans="1:3" s="80" customFormat="1" ht="20.25" customHeight="1">
      <c r="A18" s="79" t="s">
        <v>513</v>
      </c>
      <c r="B18" s="79"/>
      <c r="C18" s="79"/>
    </row>
    <row r="19" spans="1:3" s="80" customFormat="1" ht="20.25" customHeight="1">
      <c r="A19" s="79" t="s">
        <v>460</v>
      </c>
      <c r="B19" s="79"/>
      <c r="C19" s="79"/>
    </row>
    <row r="20" spans="1:3" s="80" customFormat="1" ht="20.25" customHeight="1">
      <c r="A20" s="79"/>
      <c r="B20" s="79"/>
      <c r="C20" s="79"/>
    </row>
    <row r="21" spans="1:3" s="80" customFormat="1" ht="20.25" customHeight="1">
      <c r="A21" s="79"/>
      <c r="B21" s="84" t="s">
        <v>514</v>
      </c>
      <c r="C21" s="84" t="s">
        <v>461</v>
      </c>
    </row>
    <row r="22" spans="1:3" s="80" customFormat="1" ht="20.25" customHeight="1">
      <c r="A22" s="79"/>
      <c r="B22" s="84">
        <v>1</v>
      </c>
      <c r="C22" s="85" t="s">
        <v>424</v>
      </c>
    </row>
    <row r="23" spans="1:3" s="80" customFormat="1" ht="20.25" customHeight="1">
      <c r="A23" s="79"/>
      <c r="B23" s="84">
        <v>2</v>
      </c>
      <c r="C23" s="85" t="s">
        <v>427</v>
      </c>
    </row>
    <row r="24" spans="1:3" s="80" customFormat="1" ht="20.25" customHeight="1">
      <c r="A24" s="79"/>
      <c r="B24" s="84">
        <v>3</v>
      </c>
      <c r="C24" s="85" t="s">
        <v>462</v>
      </c>
    </row>
    <row r="25" spans="1:3" s="80" customFormat="1" ht="20.25" customHeight="1">
      <c r="A25" s="79"/>
      <c r="B25" s="79"/>
      <c r="C25" s="79"/>
    </row>
    <row r="26" spans="1:3" s="80" customFormat="1" ht="20.25" customHeight="1">
      <c r="A26" s="79" t="s">
        <v>515</v>
      </c>
      <c r="B26" s="79"/>
      <c r="C26" s="79"/>
    </row>
    <row r="27" spans="1:3" s="80" customFormat="1" ht="20.25" customHeight="1">
      <c r="A27" s="79" t="s">
        <v>463</v>
      </c>
      <c r="B27" s="79"/>
      <c r="C27" s="79"/>
    </row>
    <row r="28" spans="1:3" s="80" customFormat="1" ht="20.25" customHeight="1">
      <c r="A28" s="79"/>
      <c r="B28" s="79"/>
      <c r="C28" s="79"/>
    </row>
    <row r="29" spans="1:3" s="80" customFormat="1" ht="20.25" customHeight="1">
      <c r="A29" s="79"/>
      <c r="B29" s="84" t="s">
        <v>444</v>
      </c>
      <c r="C29" s="84" t="s">
        <v>445</v>
      </c>
    </row>
    <row r="30" spans="1:3" s="80" customFormat="1" ht="20.25" customHeight="1">
      <c r="A30" s="79"/>
      <c r="B30" s="84" t="s">
        <v>516</v>
      </c>
      <c r="C30" s="85" t="s">
        <v>447</v>
      </c>
    </row>
    <row r="31" spans="1:3" s="80" customFormat="1" ht="20.25" customHeight="1">
      <c r="A31" s="79"/>
      <c r="B31" s="84" t="s">
        <v>517</v>
      </c>
      <c r="C31" s="85" t="s">
        <v>448</v>
      </c>
    </row>
    <row r="32" spans="1:3" s="80" customFormat="1" ht="20.25" customHeight="1">
      <c r="A32" s="79"/>
      <c r="B32" s="84" t="s">
        <v>518</v>
      </c>
      <c r="C32" s="85" t="s">
        <v>450</v>
      </c>
    </row>
    <row r="33" spans="1:55" s="80" customFormat="1" ht="20.25" customHeight="1">
      <c r="A33" s="79"/>
      <c r="B33" s="84" t="s">
        <v>519</v>
      </c>
      <c r="C33" s="85" t="s">
        <v>451</v>
      </c>
    </row>
    <row r="34" spans="1:55" s="80" customFormat="1" ht="20.25" customHeight="1">
      <c r="A34" s="79"/>
      <c r="B34" s="79"/>
      <c r="C34" s="79"/>
    </row>
    <row r="35" spans="1:55" s="80" customFormat="1" ht="20.25" customHeight="1">
      <c r="A35" s="79"/>
      <c r="B35" s="86" t="s">
        <v>464</v>
      </c>
      <c r="C35" s="79"/>
    </row>
    <row r="36" spans="1:55" s="80" customFormat="1" ht="20.25" customHeight="1">
      <c r="B36" s="79" t="s">
        <v>465</v>
      </c>
      <c r="E36" s="86"/>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row>
    <row r="37" spans="1:55" s="80" customFormat="1" ht="20.25" customHeight="1">
      <c r="B37" s="79" t="s">
        <v>466</v>
      </c>
      <c r="E37" s="79"/>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row>
    <row r="38" spans="1:55" s="80" customFormat="1" ht="20.25" customHeight="1">
      <c r="E38" s="79"/>
    </row>
    <row r="39" spans="1:55" s="80" customFormat="1" ht="20.25" customHeight="1">
      <c r="A39" s="79"/>
      <c r="B39" s="79"/>
      <c r="C39" s="79"/>
      <c r="D39" s="86"/>
      <c r="E39" s="88"/>
      <c r="F39" s="88"/>
      <c r="G39" s="88"/>
      <c r="J39" s="88"/>
      <c r="K39" s="88"/>
      <c r="L39" s="88"/>
      <c r="R39" s="88"/>
      <c r="S39" s="88"/>
      <c r="T39" s="88"/>
      <c r="W39" s="88"/>
      <c r="X39" s="88"/>
      <c r="Y39" s="88"/>
    </row>
    <row r="40" spans="1:55" s="80" customFormat="1" ht="20.25" customHeight="1">
      <c r="A40" s="79" t="s">
        <v>520</v>
      </c>
      <c r="B40" s="79"/>
      <c r="C40" s="79"/>
    </row>
    <row r="41" spans="1:55" s="80" customFormat="1" ht="20.25" customHeight="1">
      <c r="A41" s="79" t="s">
        <v>467</v>
      </c>
      <c r="B41" s="79"/>
      <c r="C41" s="79"/>
    </row>
    <row r="42" spans="1:55" s="80" customFormat="1" ht="20.25" customHeight="1">
      <c r="A42" s="89" t="s">
        <v>521</v>
      </c>
      <c r="D42" s="90"/>
      <c r="E42" s="91"/>
      <c r="F42" s="88"/>
      <c r="G42" s="88"/>
      <c r="H42" s="88"/>
      <c r="I42" s="88"/>
      <c r="K42" s="88"/>
      <c r="M42" s="88"/>
      <c r="N42" s="88"/>
      <c r="O42" s="88"/>
      <c r="P42" s="88"/>
      <c r="Q42" s="88"/>
      <c r="S42" s="88"/>
      <c r="U42" s="88"/>
      <c r="V42" s="88"/>
      <c r="X42" s="88"/>
      <c r="Z42" s="88"/>
      <c r="AA42" s="88"/>
      <c r="AB42" s="88"/>
      <c r="AC42" s="88"/>
      <c r="AD42" s="88"/>
      <c r="AF42" s="86"/>
      <c r="AH42" s="88"/>
      <c r="AM42" s="88"/>
    </row>
    <row r="43" spans="1:55" s="80" customFormat="1" ht="20.25" customHeight="1">
      <c r="C43" s="89"/>
      <c r="D43" s="90"/>
      <c r="E43" s="91"/>
      <c r="F43" s="88"/>
      <c r="G43" s="88"/>
      <c r="H43" s="88"/>
      <c r="I43" s="88"/>
      <c r="K43" s="88"/>
      <c r="M43" s="88"/>
      <c r="N43" s="88"/>
      <c r="O43" s="88"/>
      <c r="P43" s="88"/>
      <c r="Q43" s="88"/>
      <c r="S43" s="88"/>
      <c r="U43" s="88"/>
      <c r="V43" s="88"/>
      <c r="X43" s="88"/>
      <c r="Z43" s="88"/>
      <c r="AA43" s="88"/>
      <c r="AB43" s="88"/>
      <c r="AC43" s="88"/>
      <c r="AD43" s="88"/>
      <c r="AF43" s="86"/>
      <c r="AH43" s="88"/>
      <c r="AM43" s="88"/>
    </row>
    <row r="44" spans="1:55" s="80" customFormat="1" ht="20.25" customHeight="1">
      <c r="A44" s="79" t="s">
        <v>522</v>
      </c>
      <c r="B44" s="79"/>
    </row>
    <row r="45" spans="1:55" s="80" customFormat="1" ht="20.25" customHeight="1"/>
    <row r="46" spans="1:55" s="80" customFormat="1" ht="20.25" customHeight="1">
      <c r="A46" s="79" t="s">
        <v>523</v>
      </c>
      <c r="B46" s="79"/>
      <c r="C46" s="79"/>
    </row>
    <row r="47" spans="1:55" s="80" customFormat="1" ht="20.25" customHeight="1">
      <c r="A47" s="79" t="s">
        <v>524</v>
      </c>
      <c r="B47" s="79"/>
      <c r="C47" s="79"/>
    </row>
    <row r="48" spans="1:55" s="80" customFormat="1" ht="20.25" customHeight="1"/>
    <row r="49" spans="1:55" s="80" customFormat="1" ht="20.25" customHeight="1">
      <c r="A49" s="79" t="s">
        <v>525</v>
      </c>
      <c r="B49" s="79"/>
      <c r="C49" s="79"/>
    </row>
    <row r="50" spans="1:55" s="80" customFormat="1" ht="20.25" customHeight="1">
      <c r="A50" s="79" t="s">
        <v>526</v>
      </c>
      <c r="B50" s="79"/>
      <c r="C50" s="79"/>
    </row>
    <row r="51" spans="1:55" s="80" customFormat="1" ht="20.25" customHeight="1">
      <c r="A51" s="79"/>
      <c r="B51" s="79"/>
      <c r="C51" s="79"/>
    </row>
    <row r="52" spans="1:55" s="80" customFormat="1" ht="20.25" customHeight="1">
      <c r="A52" s="79" t="s">
        <v>527</v>
      </c>
      <c r="B52" s="79"/>
      <c r="C52" s="79"/>
    </row>
    <row r="53" spans="1:55" s="80" customFormat="1" ht="20.25" customHeight="1">
      <c r="A53" s="79"/>
      <c r="B53" s="79"/>
      <c r="C53" s="79"/>
    </row>
    <row r="54" spans="1:55" s="80" customFormat="1" ht="20.25" customHeight="1">
      <c r="A54" s="80" t="s">
        <v>528</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row>
    <row r="55" spans="1:55" s="80" customFormat="1" ht="20.25" customHeight="1">
      <c r="A55" s="80" t="s">
        <v>468</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row>
    <row r="56" spans="1:55" s="80" customFormat="1" ht="20.25" customHeight="1">
      <c r="A56" s="80" t="s">
        <v>529</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55" s="80" customFormat="1" ht="20.25" customHeight="1">
      <c r="A57" s="79"/>
      <c r="B57" s="79"/>
      <c r="C57" s="79"/>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row>
    <row r="58" spans="1:55" s="80" customFormat="1" ht="20.25" customHeight="1">
      <c r="A58" s="80" t="s">
        <v>530</v>
      </c>
      <c r="C58" s="93"/>
      <c r="D58" s="86"/>
      <c r="E58" s="86"/>
    </row>
    <row r="59" spans="1:55" s="80" customFormat="1" ht="20.25" customHeight="1">
      <c r="A59" s="94" t="s">
        <v>531</v>
      </c>
      <c r="B59" s="93"/>
      <c r="C59" s="93"/>
      <c r="D59" s="79"/>
      <c r="E59" s="79"/>
    </row>
    <row r="60" spans="1:55" s="80" customFormat="1" ht="20.25" customHeight="1">
      <c r="A60" s="95" t="s">
        <v>532</v>
      </c>
      <c r="B60" s="93"/>
      <c r="C60" s="93"/>
      <c r="D60" s="79"/>
      <c r="E60" s="79"/>
    </row>
    <row r="61" spans="1:55" s="80" customFormat="1" ht="20.25" customHeight="1">
      <c r="A61" s="94" t="s">
        <v>533</v>
      </c>
      <c r="B61" s="93"/>
      <c r="C61" s="93"/>
      <c r="D61" s="79"/>
      <c r="E61" s="79"/>
    </row>
    <row r="62" spans="1:55" s="80" customFormat="1" ht="20.25" customHeight="1">
      <c r="A62" s="95" t="s">
        <v>534</v>
      </c>
      <c r="B62" s="93"/>
      <c r="C62" s="93"/>
      <c r="D62" s="79"/>
      <c r="E62" s="79"/>
    </row>
    <row r="63" spans="1:55" s="80" customFormat="1" ht="20.25" customHeight="1">
      <c r="A63" s="94" t="s">
        <v>535</v>
      </c>
      <c r="B63" s="93"/>
      <c r="C63" s="93"/>
      <c r="D63" s="79"/>
      <c r="E63" s="79"/>
    </row>
    <row r="64" spans="1:55" s="80" customFormat="1" ht="20.25" customHeight="1">
      <c r="A64" s="94" t="s">
        <v>536</v>
      </c>
      <c r="B64" s="93"/>
      <c r="C64" s="93"/>
      <c r="D64" s="79"/>
      <c r="E64" s="79"/>
    </row>
    <row r="65" spans="1:5" s="80" customFormat="1" ht="20.25" customHeight="1">
      <c r="A65" s="94" t="s">
        <v>537</v>
      </c>
      <c r="B65" s="93"/>
      <c r="C65" s="93"/>
      <c r="D65" s="79"/>
      <c r="E65" s="79"/>
    </row>
    <row r="66" spans="1:5" s="80" customFormat="1" ht="20.25" customHeight="1">
      <c r="A66" s="93"/>
      <c r="B66" s="93"/>
      <c r="C66" s="93"/>
      <c r="D66" s="79"/>
      <c r="E66" s="79"/>
    </row>
    <row r="67" spans="1:5" s="80" customFormat="1" ht="20.25" customHeight="1">
      <c r="A67" s="93"/>
      <c r="B67" s="93"/>
      <c r="C67" s="93"/>
      <c r="D67" s="79"/>
      <c r="E67" s="79"/>
    </row>
    <row r="68" spans="1:5" s="80" customFormat="1" ht="20.25" customHeight="1">
      <c r="A68" s="93"/>
      <c r="B68" s="93"/>
      <c r="C68" s="93"/>
      <c r="D68" s="79"/>
      <c r="E68" s="79"/>
    </row>
    <row r="69" spans="1:5" s="80" customFormat="1" ht="20.25" customHeight="1">
      <c r="A69" s="93"/>
      <c r="B69" s="93"/>
      <c r="C69" s="93"/>
      <c r="D69" s="79"/>
      <c r="E69" s="79"/>
    </row>
    <row r="70" spans="1:5" ht="20.25" customHeight="1"/>
    <row r="71" spans="1:5" ht="20.25" customHeight="1"/>
  </sheetData>
  <mergeCells count="1">
    <mergeCell ref="E4:J5"/>
  </mergeCells>
  <phoneticPr fontId="15"/>
  <printOptions horizontalCentered="1"/>
  <pageMargins left="0.70866141732283472" right="0.70866141732283472" top="0.74803149606299213" bottom="0.15748031496062992"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J42"/>
  <sheetViews>
    <sheetView workbookViewId="0">
      <selection activeCell="E6" sqref="E6"/>
    </sheetView>
  </sheetViews>
  <sheetFormatPr defaultColWidth="9" defaultRowHeight="13.5"/>
  <cols>
    <col min="1" max="1" width="2" style="51" customWidth="1"/>
    <col min="2" max="2" width="7.125" style="51" bestFit="1" customWidth="1"/>
    <col min="3" max="10" width="40.625" style="51" customWidth="1"/>
    <col min="11" max="16384" width="9" style="51"/>
  </cols>
  <sheetData>
    <row r="1" spans="2:10">
      <c r="B1" s="51" t="s">
        <v>469</v>
      </c>
    </row>
    <row r="3" spans="2:10">
      <c r="B3" s="52" t="s">
        <v>418</v>
      </c>
      <c r="C3" s="52" t="s">
        <v>470</v>
      </c>
    </row>
    <row r="4" spans="2:10">
      <c r="B4" s="52">
        <v>1</v>
      </c>
      <c r="C4" s="53" t="s">
        <v>407</v>
      </c>
    </row>
    <row r="5" spans="2:10">
      <c r="B5" s="52">
        <v>2</v>
      </c>
      <c r="C5" s="53" t="s">
        <v>471</v>
      </c>
    </row>
    <row r="6" spans="2:10">
      <c r="B6" s="52">
        <v>3</v>
      </c>
      <c r="C6" s="53"/>
    </row>
    <row r="7" spans="2:10">
      <c r="B7" s="52">
        <v>4</v>
      </c>
      <c r="C7" s="53"/>
    </row>
    <row r="8" spans="2:10">
      <c r="B8" s="52">
        <v>5</v>
      </c>
      <c r="C8" s="53"/>
    </row>
    <row r="10" spans="2:10">
      <c r="B10" s="51" t="s">
        <v>472</v>
      </c>
    </row>
    <row r="11" spans="2:10" ht="14.25" thickBot="1"/>
    <row r="12" spans="2:10" ht="15" thickBot="1">
      <c r="B12" s="54" t="s">
        <v>461</v>
      </c>
      <c r="C12" s="55" t="s">
        <v>424</v>
      </c>
      <c r="D12" s="56" t="s">
        <v>427</v>
      </c>
      <c r="E12" s="57" t="s">
        <v>462</v>
      </c>
      <c r="F12" s="58"/>
      <c r="G12" s="58"/>
      <c r="H12" s="58"/>
      <c r="I12" s="58"/>
      <c r="J12" s="59"/>
    </row>
    <row r="13" spans="2:10" ht="14.25">
      <c r="B13" s="757" t="s">
        <v>473</v>
      </c>
      <c r="C13" s="60" t="s">
        <v>425</v>
      </c>
      <c r="D13" s="61" t="s">
        <v>425</v>
      </c>
      <c r="E13" s="62" t="s">
        <v>474</v>
      </c>
      <c r="F13" s="63"/>
      <c r="G13" s="63"/>
      <c r="H13" s="63"/>
      <c r="I13" s="63"/>
      <c r="J13" s="64"/>
    </row>
    <row r="14" spans="2:10" ht="14.25">
      <c r="B14" s="757"/>
      <c r="C14" s="65"/>
      <c r="D14" s="66" t="s">
        <v>427</v>
      </c>
      <c r="E14" s="67" t="s">
        <v>427</v>
      </c>
      <c r="F14" s="53"/>
      <c r="G14" s="53"/>
      <c r="H14" s="53"/>
      <c r="I14" s="53"/>
      <c r="J14" s="68"/>
    </row>
    <row r="15" spans="2:10" ht="14.25">
      <c r="B15" s="757"/>
      <c r="C15" s="65"/>
      <c r="D15" s="69"/>
      <c r="E15" s="70" t="s">
        <v>475</v>
      </c>
      <c r="F15" s="53"/>
      <c r="G15" s="53"/>
      <c r="H15" s="53"/>
      <c r="I15" s="53"/>
      <c r="J15" s="68"/>
    </row>
    <row r="16" spans="2:10" ht="14.25">
      <c r="B16" s="757"/>
      <c r="C16" s="65"/>
      <c r="D16" s="69"/>
      <c r="E16" s="70" t="s">
        <v>476</v>
      </c>
      <c r="F16" s="53"/>
      <c r="G16" s="53"/>
      <c r="H16" s="53"/>
      <c r="I16" s="53"/>
      <c r="J16" s="68"/>
    </row>
    <row r="17" spans="2:10" ht="14.25">
      <c r="B17" s="757"/>
      <c r="C17" s="65"/>
      <c r="D17" s="69"/>
      <c r="E17" s="69" t="s">
        <v>477</v>
      </c>
      <c r="F17" s="53"/>
      <c r="G17" s="53"/>
      <c r="H17" s="53"/>
      <c r="I17" s="53"/>
      <c r="J17" s="68"/>
    </row>
    <row r="18" spans="2:10" ht="14.25">
      <c r="B18" s="757"/>
      <c r="C18" s="65"/>
      <c r="D18" s="69"/>
      <c r="E18" s="69"/>
      <c r="F18" s="53"/>
      <c r="G18" s="53"/>
      <c r="H18" s="53"/>
      <c r="I18" s="53"/>
      <c r="J18" s="68"/>
    </row>
    <row r="19" spans="2:10" ht="14.25">
      <c r="B19" s="757"/>
      <c r="C19" s="65"/>
      <c r="D19" s="69"/>
      <c r="E19" s="69"/>
      <c r="F19" s="53"/>
      <c r="G19" s="53"/>
      <c r="H19" s="53"/>
      <c r="I19" s="53"/>
      <c r="J19" s="68"/>
    </row>
    <row r="20" spans="2:10" ht="14.25">
      <c r="B20" s="757"/>
      <c r="C20" s="65"/>
      <c r="D20" s="69"/>
      <c r="E20" s="69"/>
      <c r="F20" s="53"/>
      <c r="G20" s="53"/>
      <c r="H20" s="53"/>
      <c r="I20" s="53"/>
      <c r="J20" s="68"/>
    </row>
    <row r="21" spans="2:10" ht="14.25">
      <c r="B21" s="757"/>
      <c r="C21" s="65"/>
      <c r="D21" s="69"/>
      <c r="E21" s="69"/>
      <c r="F21" s="53"/>
      <c r="G21" s="53"/>
      <c r="H21" s="53"/>
      <c r="I21" s="53"/>
      <c r="J21" s="68"/>
    </row>
    <row r="22" spans="2:10" ht="14.25">
      <c r="B22" s="757"/>
      <c r="C22" s="65"/>
      <c r="D22" s="69"/>
      <c r="E22" s="71"/>
      <c r="F22" s="53"/>
      <c r="G22" s="53"/>
      <c r="H22" s="53"/>
      <c r="I22" s="53"/>
      <c r="J22" s="68"/>
    </row>
    <row r="23" spans="2:10" ht="14.25">
      <c r="B23" s="757"/>
      <c r="C23" s="65"/>
      <c r="D23" s="69"/>
      <c r="E23" s="71"/>
      <c r="F23" s="53"/>
      <c r="G23" s="53"/>
      <c r="H23" s="53"/>
      <c r="I23" s="53"/>
      <c r="J23" s="68"/>
    </row>
    <row r="24" spans="2:10" ht="14.25">
      <c r="B24" s="757"/>
      <c r="C24" s="65"/>
      <c r="D24" s="69"/>
      <c r="E24" s="71"/>
      <c r="F24" s="53"/>
      <c r="G24" s="53"/>
      <c r="H24" s="53"/>
      <c r="I24" s="53"/>
      <c r="J24" s="68"/>
    </row>
    <row r="25" spans="2:10" ht="15" thickBot="1">
      <c r="B25" s="758"/>
      <c r="C25" s="72"/>
      <c r="D25" s="73"/>
      <c r="E25" s="74"/>
      <c r="F25" s="75"/>
      <c r="G25" s="75"/>
      <c r="H25" s="75"/>
      <c r="I25" s="75"/>
      <c r="J25" s="76"/>
    </row>
    <row r="28" spans="2:10">
      <c r="C28" s="51" t="s">
        <v>478</v>
      </c>
    </row>
    <row r="29" spans="2:10">
      <c r="C29" s="51" t="s">
        <v>479</v>
      </c>
    </row>
    <row r="30" spans="2:10">
      <c r="C30" s="51" t="s">
        <v>480</v>
      </c>
    </row>
    <row r="31" spans="2:10">
      <c r="C31" s="51" t="s">
        <v>481</v>
      </c>
    </row>
    <row r="32" spans="2:10">
      <c r="C32" s="51" t="s">
        <v>482</v>
      </c>
    </row>
    <row r="33" spans="3:3">
      <c r="C33" s="51" t="s">
        <v>483</v>
      </c>
    </row>
    <row r="34" spans="3:3">
      <c r="C34" s="51" t="s">
        <v>484</v>
      </c>
    </row>
    <row r="35" spans="3:3">
      <c r="C35" s="51" t="s">
        <v>485</v>
      </c>
    </row>
    <row r="37" spans="3:3">
      <c r="C37" s="51" t="s">
        <v>486</v>
      </c>
    </row>
    <row r="38" spans="3:3">
      <c r="C38" s="51" t="s">
        <v>487</v>
      </c>
    </row>
    <row r="39" spans="3:3">
      <c r="C39" s="51" t="s">
        <v>488</v>
      </c>
    </row>
    <row r="40" spans="3:3">
      <c r="C40" s="51" t="s">
        <v>489</v>
      </c>
    </row>
    <row r="41" spans="3:3">
      <c r="C41" s="51" t="s">
        <v>490</v>
      </c>
    </row>
    <row r="42" spans="3:3">
      <c r="C42" s="51" t="s">
        <v>491</v>
      </c>
    </row>
  </sheetData>
  <mergeCells count="1">
    <mergeCell ref="B13:B25"/>
  </mergeCells>
  <phoneticPr fontId="1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運営状況点検書</vt:lpstr>
      <vt:lpstr>勤務形態一覧表（１枚版）</vt:lpstr>
      <vt:lpstr>勤務形態一覧表（100名）</vt:lpstr>
      <vt:lpstr>特定事業所加算用チェック表</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特定事業所加算用チェック表!Print_Area</vt:lpstr>
      <vt:lpstr>【記載例】勤務形態一覧表!Print_Titles</vt:lpstr>
      <vt:lpstr>'勤務形態一覧表（100名）'!Print_Titles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晴美</dc:creator>
  <cp:lastModifiedBy>Administrator</cp:lastModifiedBy>
  <cp:lastPrinted>2025-12-01T02:33:47Z</cp:lastPrinted>
  <dcterms:created xsi:type="dcterms:W3CDTF">2011-05-10T06:53:22Z</dcterms:created>
  <dcterms:modified xsi:type="dcterms:W3CDTF">2025-12-01T02:52:53Z</dcterms:modified>
</cp:coreProperties>
</file>