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9"/>
  <workbookPr defaultThemeVersion="124226"/>
  <mc:AlternateContent xmlns:mc="http://schemas.openxmlformats.org/markup-compatibility/2006">
    <mc:Choice Requires="x15">
      <x15ac:absPath xmlns:x15ac="http://schemas.microsoft.com/office/spreadsheetml/2010/11/ac" url="S:\140保健福祉部\介護高齢課\地域密着型サービス\10 運営・実地指導\R8年度\R8運営状況点検書\"/>
    </mc:Choice>
  </mc:AlternateContent>
  <xr:revisionPtr revIDLastSave="0" documentId="13_ncr:1_{340C3E76-3E9D-4FBD-A3AD-933E5E806513}" xr6:coauthVersionLast="36" xr6:coauthVersionMax="47" xr10:uidLastSave="{00000000-0000-0000-0000-000000000000}"/>
  <bookViews>
    <workbookView xWindow="8220" yWindow="0" windowWidth="14808" windowHeight="15276" tabRatio="906" xr2:uid="{00000000-000D-0000-FFFF-FFFF00000000}"/>
  </bookViews>
  <sheets>
    <sheet name="運営状況点検書" sheetId="1" r:id="rId1"/>
    <sheet name="勤務形態一覧表（１枚版）" sheetId="14" r:id="rId2"/>
    <sheet name="【記載例】勤務形態一覧表" sheetId="15" r:id="rId3"/>
    <sheet name="【参考】勤務形態一覧表記入方法" sheetId="12" r:id="rId4"/>
    <sheet name="プルダウン・リスト" sheetId="13" state="hidden" r:id="rId5"/>
  </sheets>
  <definedNames>
    <definedName name="_xlnm.Print_Area" localSheetId="2">【記載例】勤務形態一覧表!$A$1:$BD$51</definedName>
    <definedName name="_xlnm.Print_Area" localSheetId="3">【参考】勤務形態一覧表記入方法!$B$1:$S$59</definedName>
    <definedName name="_xlnm.Print_Area" localSheetId="0">運営状況点検書!$A$1:$AA$437</definedName>
    <definedName name="_xlnm.Print_Area" localSheetId="1">'勤務形態一覧表（１枚版）'!$A$1:$BD$51</definedName>
    <definedName name="_xlnm.Print_Titles" localSheetId="2">【記載例】勤務形態一覧表!$1:$13</definedName>
    <definedName name="_xlnm.Print_Titles" localSheetId="1">'勤務形態一覧表（１枚版）'!$1:$13</definedName>
    <definedName name="介護支援専門員">プルダウン・リスト!$D$13:$D$25</definedName>
    <definedName name="介護予防支援担当職員">プルダウン・リスト!$E$13:$E$25</definedName>
    <definedName name="管理者">プルダウン・リスト!$C$13:$C$25</definedName>
    <definedName name="職種">プルダウン・リスト!$C$12:$J$12</definedName>
  </definedNames>
  <calcPr calcId="191029" fullPrecision="0"/>
</workbook>
</file>

<file path=xl/calcChain.xml><?xml version="1.0" encoding="utf-8"?>
<calcChain xmlns="http://schemas.openxmlformats.org/spreadsheetml/2006/main">
  <c r="H45" i="15" l="1"/>
  <c r="H44" i="15"/>
  <c r="C44" i="15"/>
  <c r="P40" i="15"/>
  <c r="C50" i="15" s="1"/>
  <c r="L40" i="15"/>
  <c r="C45" i="15" s="1"/>
  <c r="M45" i="15" s="1"/>
  <c r="H50" i="15" s="1"/>
  <c r="J40" i="15"/>
  <c r="G39" i="15"/>
  <c r="E39" i="15"/>
  <c r="E38" i="15"/>
  <c r="G37" i="15"/>
  <c r="E37" i="15"/>
  <c r="AU31" i="15"/>
  <c r="AW31" i="15" s="1"/>
  <c r="AU30" i="15"/>
  <c r="AW30" i="15" s="1"/>
  <c r="AU29" i="15"/>
  <c r="AW29" i="15" s="1"/>
  <c r="AU28" i="15"/>
  <c r="AW28" i="15" s="1"/>
  <c r="AU27" i="15"/>
  <c r="AW27" i="15" s="1"/>
  <c r="AW26" i="15"/>
  <c r="AU26" i="15"/>
  <c r="AU25" i="15"/>
  <c r="AW25" i="15" s="1"/>
  <c r="AU24" i="15"/>
  <c r="AW24" i="15" s="1"/>
  <c r="AU23" i="15"/>
  <c r="AW23" i="15" s="1"/>
  <c r="AU22" i="15"/>
  <c r="AW22" i="15" s="1"/>
  <c r="AU21" i="15"/>
  <c r="AW21" i="15" s="1"/>
  <c r="AU20" i="15"/>
  <c r="AW20" i="15" s="1"/>
  <c r="AU19" i="15"/>
  <c r="AW19" i="15" s="1"/>
  <c r="AW18" i="15"/>
  <c r="G38" i="15" s="1"/>
  <c r="AU18" i="15"/>
  <c r="AU17" i="15"/>
  <c r="AW17" i="15" s="1"/>
  <c r="AU16" i="15"/>
  <c r="AW16" i="15" s="1"/>
  <c r="AU15" i="15"/>
  <c r="AW15" i="15" s="1"/>
  <c r="G36" i="15" s="1"/>
  <c r="B15" i="15"/>
  <c r="B16" i="15" s="1"/>
  <c r="B17" i="15" s="1"/>
  <c r="B18" i="15" s="1"/>
  <c r="B19" i="15" s="1"/>
  <c r="B20" i="15" s="1"/>
  <c r="B21" i="15" s="1"/>
  <c r="B22" i="15" s="1"/>
  <c r="B23" i="15" s="1"/>
  <c r="B24" i="15" s="1"/>
  <c r="B25" i="15" s="1"/>
  <c r="B26" i="15" s="1"/>
  <c r="B27" i="15" s="1"/>
  <c r="B28" i="15" s="1"/>
  <c r="B29" i="15" s="1"/>
  <c r="B30" i="15" s="1"/>
  <c r="B31" i="15" s="1"/>
  <c r="AU14" i="15"/>
  <c r="AW14" i="15" s="1"/>
  <c r="AQ12" i="15"/>
  <c r="AQ13" i="15" s="1"/>
  <c r="AM12" i="15"/>
  <c r="AM13" i="15" s="1"/>
  <c r="AI12" i="15"/>
  <c r="AI13" i="15" s="1"/>
  <c r="AE12" i="15"/>
  <c r="AE13" i="15" s="1"/>
  <c r="AT11" i="15"/>
  <c r="AT12" i="15" s="1"/>
  <c r="AT13" i="15" s="1"/>
  <c r="AS11" i="15"/>
  <c r="AS12" i="15" s="1"/>
  <c r="AS13" i="15" s="1"/>
  <c r="AR11" i="15"/>
  <c r="AR12" i="15" s="1"/>
  <c r="AR13" i="15" s="1"/>
  <c r="AP11" i="15"/>
  <c r="AL11" i="15"/>
  <c r="AH11" i="15"/>
  <c r="AD11" i="15"/>
  <c r="Z11" i="15"/>
  <c r="V11" i="15"/>
  <c r="R11" i="15"/>
  <c r="AU9" i="15"/>
  <c r="X2" i="15"/>
  <c r="AP12" i="15" s="1"/>
  <c r="AP13" i="15" s="1"/>
  <c r="H45" i="14"/>
  <c r="H44" i="14"/>
  <c r="C44" i="14"/>
  <c r="P40" i="14"/>
  <c r="C50" i="14" s="1"/>
  <c r="L40" i="14"/>
  <c r="C45" i="14" s="1"/>
  <c r="M45" i="14" s="1"/>
  <c r="H50" i="14" s="1"/>
  <c r="J40" i="14"/>
  <c r="G39" i="14"/>
  <c r="E39" i="14"/>
  <c r="G38" i="14"/>
  <c r="E38" i="14"/>
  <c r="G37" i="14"/>
  <c r="E37" i="14"/>
  <c r="G36" i="14"/>
  <c r="E36" i="14"/>
  <c r="AU31" i="14"/>
  <c r="AW31" i="14" s="1"/>
  <c r="AU30" i="14"/>
  <c r="AW30" i="14" s="1"/>
  <c r="AU29" i="14"/>
  <c r="AW29" i="14" s="1"/>
  <c r="AU28" i="14"/>
  <c r="AW28" i="14" s="1"/>
  <c r="AU27" i="14"/>
  <c r="AW27" i="14" s="1"/>
  <c r="AU26" i="14"/>
  <c r="AW26" i="14" s="1"/>
  <c r="AW25" i="14"/>
  <c r="AU25" i="14"/>
  <c r="AU24" i="14"/>
  <c r="AW24" i="14" s="1"/>
  <c r="AU23" i="14"/>
  <c r="AW23" i="14" s="1"/>
  <c r="AU22" i="14"/>
  <c r="AW22" i="14" s="1"/>
  <c r="AU21" i="14"/>
  <c r="AW21" i="14" s="1"/>
  <c r="AU20" i="14"/>
  <c r="AW20" i="14" s="1"/>
  <c r="AU19" i="14"/>
  <c r="AW19" i="14" s="1"/>
  <c r="AU18" i="14"/>
  <c r="AW18" i="14" s="1"/>
  <c r="AW17" i="14"/>
  <c r="AU17" i="14"/>
  <c r="AU16" i="14"/>
  <c r="AW16" i="14" s="1"/>
  <c r="AU15" i="14"/>
  <c r="AW15" i="14" s="1"/>
  <c r="B15" i="14"/>
  <c r="B16" i="14" s="1"/>
  <c r="B17" i="14" s="1"/>
  <c r="B18" i="14" s="1"/>
  <c r="B19" i="14" s="1"/>
  <c r="B20" i="14" s="1"/>
  <c r="B21" i="14" s="1"/>
  <c r="B22" i="14" s="1"/>
  <c r="B23" i="14" s="1"/>
  <c r="B24" i="14" s="1"/>
  <c r="B25" i="14" s="1"/>
  <c r="B26" i="14" s="1"/>
  <c r="B27" i="14" s="1"/>
  <c r="B28" i="14" s="1"/>
  <c r="B29" i="14" s="1"/>
  <c r="B30" i="14" s="1"/>
  <c r="B31" i="14" s="1"/>
  <c r="AU14" i="14"/>
  <c r="AW14" i="14" s="1"/>
  <c r="AS12" i="14"/>
  <c r="AS13" i="14" s="1"/>
  <c r="AT11" i="14"/>
  <c r="AT12" i="14" s="1"/>
  <c r="AT13" i="14" s="1"/>
  <c r="AS11" i="14"/>
  <c r="AR11" i="14"/>
  <c r="AR12" i="14" s="1"/>
  <c r="AR13" i="14" s="1"/>
  <c r="AU9" i="14"/>
  <c r="X2" i="14"/>
  <c r="AQ12" i="14" s="1"/>
  <c r="AQ13" i="14" s="1"/>
  <c r="W12" i="15" l="1"/>
  <c r="W13" i="15" s="1"/>
  <c r="AA12" i="15"/>
  <c r="AA13" i="15" s="1"/>
  <c r="AI11" i="14"/>
  <c r="P12" i="14"/>
  <c r="P13" i="14" s="1"/>
  <c r="Q12" i="14"/>
  <c r="Q13" i="14" s="1"/>
  <c r="T12" i="14"/>
  <c r="T13" i="14" s="1"/>
  <c r="AA11" i="14"/>
  <c r="X12" i="14"/>
  <c r="X13" i="14" s="1"/>
  <c r="AB11" i="14"/>
  <c r="AK12" i="14"/>
  <c r="AK13" i="14" s="1"/>
  <c r="AE11" i="14"/>
  <c r="AN12" i="14"/>
  <c r="AN13" i="14" s="1"/>
  <c r="AF11" i="14"/>
  <c r="AO12" i="14"/>
  <c r="AO13" i="14" s="1"/>
  <c r="X11" i="14"/>
  <c r="U12" i="14"/>
  <c r="U13" i="14" s="1"/>
  <c r="AJ11" i="14"/>
  <c r="P11" i="14"/>
  <c r="AN11" i="14"/>
  <c r="AC12" i="14"/>
  <c r="AC13" i="14" s="1"/>
  <c r="S11" i="14"/>
  <c r="AQ11" i="14"/>
  <c r="AF12" i="14"/>
  <c r="AF13" i="14" s="1"/>
  <c r="AM11" i="14"/>
  <c r="M50" i="15"/>
  <c r="Y12" i="14"/>
  <c r="Y13" i="14" s="1"/>
  <c r="AB12" i="14"/>
  <c r="AB13" i="14" s="1"/>
  <c r="T11" i="14"/>
  <c r="AG12" i="14"/>
  <c r="AG13" i="14" s="1"/>
  <c r="W11" i="14"/>
  <c r="AJ12" i="14"/>
  <c r="AJ13" i="14" s="1"/>
  <c r="AZ7" i="15"/>
  <c r="S12" i="15"/>
  <c r="S13" i="15" s="1"/>
  <c r="G40" i="14"/>
  <c r="E40" i="14"/>
  <c r="M50" i="14"/>
  <c r="G40" i="15"/>
  <c r="E36" i="15"/>
  <c r="E40" i="15" s="1"/>
  <c r="U11" i="14"/>
  <c r="AC11" i="14"/>
  <c r="AK11" i="14"/>
  <c r="AO11" i="14"/>
  <c r="R12" i="14"/>
  <c r="R13" i="14" s="1"/>
  <c r="V12" i="14"/>
  <c r="V13" i="14" s="1"/>
  <c r="Z12" i="14"/>
  <c r="Z13" i="14" s="1"/>
  <c r="AD12" i="14"/>
  <c r="AD13" i="14" s="1"/>
  <c r="AH12" i="14"/>
  <c r="AH13" i="14" s="1"/>
  <c r="AL12" i="14"/>
  <c r="AL13" i="14" s="1"/>
  <c r="AP12" i="14"/>
  <c r="AP13" i="14" s="1"/>
  <c r="S11" i="15"/>
  <c r="W11" i="15"/>
  <c r="AA11" i="15"/>
  <c r="AE11" i="15"/>
  <c r="AI11" i="15"/>
  <c r="AM11" i="15"/>
  <c r="AQ11" i="15"/>
  <c r="P12" i="15"/>
  <c r="P13" i="15" s="1"/>
  <c r="T12" i="15"/>
  <c r="T13" i="15" s="1"/>
  <c r="X12" i="15"/>
  <c r="X13" i="15" s="1"/>
  <c r="AB12" i="15"/>
  <c r="AB13" i="15" s="1"/>
  <c r="AF12" i="15"/>
  <c r="AF13" i="15" s="1"/>
  <c r="AJ12" i="15"/>
  <c r="AJ13" i="15" s="1"/>
  <c r="AN12" i="15"/>
  <c r="AN13" i="15" s="1"/>
  <c r="Q11" i="14"/>
  <c r="Y11" i="14"/>
  <c r="AG11" i="14"/>
  <c r="AZ7" i="14"/>
  <c r="R11" i="14"/>
  <c r="V11" i="14"/>
  <c r="Z11" i="14"/>
  <c r="AD11" i="14"/>
  <c r="AH11" i="14"/>
  <c r="AL11" i="14"/>
  <c r="AP11" i="14"/>
  <c r="S12" i="14"/>
  <c r="S13" i="14" s="1"/>
  <c r="W12" i="14"/>
  <c r="W13" i="14" s="1"/>
  <c r="AA12" i="14"/>
  <c r="AA13" i="14" s="1"/>
  <c r="AE12" i="14"/>
  <c r="AE13" i="14" s="1"/>
  <c r="AI12" i="14"/>
  <c r="AI13" i="14" s="1"/>
  <c r="AM12" i="14"/>
  <c r="AM13" i="14" s="1"/>
  <c r="P11" i="15"/>
  <c r="T11" i="15"/>
  <c r="X11" i="15"/>
  <c r="AB11" i="15"/>
  <c r="AF11" i="15"/>
  <c r="AJ11" i="15"/>
  <c r="AN11" i="15"/>
  <c r="Q12" i="15"/>
  <c r="Q13" i="15" s="1"/>
  <c r="U12" i="15"/>
  <c r="U13" i="15" s="1"/>
  <c r="Y12" i="15"/>
  <c r="Y13" i="15" s="1"/>
  <c r="AC12" i="15"/>
  <c r="AC13" i="15" s="1"/>
  <c r="AG12" i="15"/>
  <c r="AG13" i="15" s="1"/>
  <c r="AK12" i="15"/>
  <c r="AK13" i="15" s="1"/>
  <c r="AO12" i="15"/>
  <c r="AO13" i="15" s="1"/>
  <c r="Q11" i="15"/>
  <c r="U11" i="15"/>
  <c r="Y11" i="15"/>
  <c r="AC11" i="15"/>
  <c r="AG11" i="15"/>
  <c r="AK11" i="15"/>
  <c r="AO11" i="15"/>
  <c r="R12" i="15"/>
  <c r="R13" i="15" s="1"/>
  <c r="V12" i="15"/>
  <c r="V13" i="15" s="1"/>
  <c r="Z12" i="15"/>
  <c r="Z13" i="15" s="1"/>
  <c r="AD12" i="15"/>
  <c r="AD13" i="15" s="1"/>
  <c r="AH12" i="15"/>
  <c r="AH13" i="15" s="1"/>
  <c r="AL12" i="15"/>
  <c r="AL13" i="15" s="1"/>
</calcChain>
</file>

<file path=xl/sharedStrings.xml><?xml version="1.0" encoding="utf-8"?>
<sst xmlns="http://schemas.openxmlformats.org/spreadsheetml/2006/main" count="730" uniqueCount="524">
  <si>
    <t>【評価】
　担当職員は、介護予防サービス計画に位置づけた期間が終了するときは、当該計画の目標の達成状況について評価している。</t>
    <phoneticPr fontId="5"/>
  </si>
  <si>
    <t>　軽度者に対象外種目の福祉用具貸与を位置付ける場合は、認定調査の調査票の必要な部分の写しを入手している。また、その内容が確認できる文書を指定福祉用具貸与事業者へ送付している。</t>
    <phoneticPr fontId="5"/>
  </si>
  <si>
    <t>（１）　初回加算</t>
    <rPh sb="4" eb="6">
      <t>ショカイ</t>
    </rPh>
    <rPh sb="6" eb="8">
      <t>カサン</t>
    </rPh>
    <phoneticPr fontId="5"/>
  </si>
  <si>
    <t>添付書類を忘れずに作成し添付して下さい。</t>
    <phoneticPr fontId="5"/>
  </si>
  <si>
    <t>　指定介護予防支援について、利用者の介護予防に資するよう行われるとともに医療サービスとの連携に十分配慮して行っている。</t>
    <rPh sb="1" eb="3">
      <t>シテイ</t>
    </rPh>
    <rPh sb="3" eb="5">
      <t>カイゴ</t>
    </rPh>
    <rPh sb="5" eb="7">
      <t>ヨボウ</t>
    </rPh>
    <rPh sb="7" eb="9">
      <t>シエン</t>
    </rPh>
    <rPh sb="14" eb="16">
      <t>リヨウ</t>
    </rPh>
    <rPh sb="16" eb="17">
      <t>モノ</t>
    </rPh>
    <rPh sb="18" eb="20">
      <t>カイゴ</t>
    </rPh>
    <rPh sb="20" eb="22">
      <t>ヨボウ</t>
    </rPh>
    <rPh sb="23" eb="24">
      <t>シ</t>
    </rPh>
    <rPh sb="28" eb="29">
      <t>オコナ</t>
    </rPh>
    <rPh sb="36" eb="38">
      <t>イリョウ</t>
    </rPh>
    <rPh sb="44" eb="46">
      <t>レンケイ</t>
    </rPh>
    <rPh sb="47" eb="49">
      <t>ジュウブン</t>
    </rPh>
    <rPh sb="49" eb="51">
      <t>ハイリョ</t>
    </rPh>
    <rPh sb="53" eb="54">
      <t>オコナ</t>
    </rPh>
    <phoneticPr fontId="5"/>
  </si>
  <si>
    <t>　介護予防の効果を最大限に発揮し、利用者が生活機能の改善を実現するための適切なサービスを選択できるよう、目標志向型の介護予防サービス計画を策定している。</t>
    <rPh sb="1" eb="3">
      <t>カイゴ</t>
    </rPh>
    <rPh sb="3" eb="5">
      <t>ヨボウ</t>
    </rPh>
    <rPh sb="6" eb="8">
      <t>コウカ</t>
    </rPh>
    <rPh sb="9" eb="12">
      <t>サイダイゲン</t>
    </rPh>
    <rPh sb="13" eb="15">
      <t>ハッキ</t>
    </rPh>
    <rPh sb="17" eb="19">
      <t>リヨウ</t>
    </rPh>
    <rPh sb="19" eb="20">
      <t>シャ</t>
    </rPh>
    <rPh sb="21" eb="23">
      <t>セイカツ</t>
    </rPh>
    <rPh sb="23" eb="25">
      <t>キノウ</t>
    </rPh>
    <rPh sb="26" eb="28">
      <t>カイゼン</t>
    </rPh>
    <rPh sb="29" eb="31">
      <t>ジツゲン</t>
    </rPh>
    <rPh sb="36" eb="38">
      <t>テキセツ</t>
    </rPh>
    <rPh sb="44" eb="46">
      <t>センタク</t>
    </rPh>
    <rPh sb="52" eb="54">
      <t>モクヒョウ</t>
    </rPh>
    <rPh sb="54" eb="57">
      <t>シコウガタ</t>
    </rPh>
    <rPh sb="58" eb="60">
      <t>カイゴ</t>
    </rPh>
    <rPh sb="60" eb="62">
      <t>ヨボウ</t>
    </rPh>
    <rPh sb="66" eb="68">
      <t>ケイカク</t>
    </rPh>
    <rPh sb="69" eb="71">
      <t>サクテイ</t>
    </rPh>
    <phoneticPr fontId="5"/>
  </si>
  <si>
    <t>　自らその提供する指定介護予防支援の質の評価を行い、常にその改善を図っている。</t>
    <phoneticPr fontId="5"/>
  </si>
  <si>
    <t>　担当職員の清潔の保持及び健康状態について、必要な管理を行っている。</t>
    <phoneticPr fontId="5"/>
  </si>
  <si>
    <t>　担当職員その他の従業者であった者が、正当な理由がなく、その業務上知り得た利用者又はその家族の秘密を漏らすことがないよう、必要な措置を講じている。</t>
    <rPh sb="1" eb="3">
      <t>タントウ</t>
    </rPh>
    <rPh sb="3" eb="5">
      <t>ショクイン</t>
    </rPh>
    <rPh sb="7" eb="8">
      <t>タ</t>
    </rPh>
    <phoneticPr fontId="5"/>
  </si>
  <si>
    <t>　指定介護予防支援事業所について広告する場合においては、その内容が虚偽又は誇大なものではない。</t>
    <rPh sb="1" eb="3">
      <t>シテイ</t>
    </rPh>
    <rPh sb="3" eb="5">
      <t>カイゴ</t>
    </rPh>
    <rPh sb="5" eb="7">
      <t>ヨボウ</t>
    </rPh>
    <rPh sb="7" eb="9">
      <t>シエン</t>
    </rPh>
    <rPh sb="9" eb="12">
      <t>ジギョウショ</t>
    </rPh>
    <rPh sb="16" eb="18">
      <t>コウコク</t>
    </rPh>
    <rPh sb="20" eb="22">
      <t>バアイ</t>
    </rPh>
    <rPh sb="30" eb="32">
      <t>ナイヨウ</t>
    </rPh>
    <rPh sb="33" eb="35">
      <t>キョギ</t>
    </rPh>
    <rPh sb="35" eb="36">
      <t>マタ</t>
    </rPh>
    <rPh sb="37" eb="39">
      <t>コダイ</t>
    </rPh>
    <phoneticPr fontId="5"/>
  </si>
  <si>
    <t>　事故の状況及び事故に際して採った処置について記録している。</t>
    <phoneticPr fontId="5"/>
  </si>
  <si>
    <t>　事業所ごとに経理を区分するとともに、指定介護予防支援事業の会計とその他の事業の会計とを区分している。</t>
    <rPh sb="1" eb="4">
      <t>ジギョウショ</t>
    </rPh>
    <rPh sb="7" eb="9">
      <t>ケイリ</t>
    </rPh>
    <rPh sb="10" eb="12">
      <t>クブン</t>
    </rPh>
    <rPh sb="19" eb="21">
      <t>シテイ</t>
    </rPh>
    <rPh sb="21" eb="23">
      <t>カイゴ</t>
    </rPh>
    <rPh sb="23" eb="25">
      <t>ヨボウ</t>
    </rPh>
    <rPh sb="25" eb="27">
      <t>シエン</t>
    </rPh>
    <rPh sb="27" eb="29">
      <t>ジギョウ</t>
    </rPh>
    <rPh sb="30" eb="32">
      <t>カイケイ</t>
    </rPh>
    <rPh sb="35" eb="36">
      <t>タ</t>
    </rPh>
    <rPh sb="37" eb="39">
      <t>ジギョウ</t>
    </rPh>
    <rPh sb="40" eb="42">
      <t>カイケイ</t>
    </rPh>
    <rPh sb="44" eb="46">
      <t>クブン</t>
    </rPh>
    <phoneticPr fontId="5"/>
  </si>
  <si>
    <t>所　在　地</t>
    <rPh sb="0" eb="1">
      <t>トコロ</t>
    </rPh>
    <rPh sb="2" eb="3">
      <t>ザイ</t>
    </rPh>
    <rPh sb="4" eb="5">
      <t>チ</t>
    </rPh>
    <phoneticPr fontId="5"/>
  </si>
  <si>
    <t>　</t>
  </si>
  <si>
    <t xml:space="preserve"> 点検日</t>
  </si>
  <si>
    <t xml:space="preserve"> 事業所</t>
    <rPh sb="1" eb="4">
      <t>ジギョウショ</t>
    </rPh>
    <phoneticPr fontId="5"/>
  </si>
  <si>
    <t>事業所番号</t>
  </si>
  <si>
    <t xml:space="preserve"> フリガナ</t>
  </si>
  <si>
    <t xml:space="preserve"> 名　　称</t>
  </si>
  <si>
    <t>問1</t>
    <rPh sb="0" eb="1">
      <t>ト</t>
    </rPh>
    <phoneticPr fontId="5"/>
  </si>
  <si>
    <t>問2</t>
    <rPh sb="0" eb="1">
      <t>ト</t>
    </rPh>
    <phoneticPr fontId="5"/>
  </si>
  <si>
    <t>問3</t>
    <rPh sb="0" eb="1">
      <t>ト</t>
    </rPh>
    <phoneticPr fontId="5"/>
  </si>
  <si>
    <t>問4</t>
    <rPh sb="0" eb="1">
      <t>ト</t>
    </rPh>
    <phoneticPr fontId="5"/>
  </si>
  <si>
    <t>問5</t>
    <rPh sb="0" eb="1">
      <t>ト</t>
    </rPh>
    <phoneticPr fontId="5"/>
  </si>
  <si>
    <t>問6</t>
    <rPh sb="0" eb="1">
      <t>ト</t>
    </rPh>
    <phoneticPr fontId="5"/>
  </si>
  <si>
    <t>問１</t>
    <rPh sb="0" eb="1">
      <t>ト</t>
    </rPh>
    <phoneticPr fontId="5"/>
  </si>
  <si>
    <t>点検者（職・氏名）※原則として管理者が行ってください。　</t>
    <phoneticPr fontId="5"/>
  </si>
  <si>
    <t>介護保険</t>
    <phoneticPr fontId="5"/>
  </si>
  <si>
    <t>（２）　提供拒否の禁止</t>
    <rPh sb="4" eb="6">
      <t>テイキョウ</t>
    </rPh>
    <rPh sb="6" eb="8">
      <t>キョヒ</t>
    </rPh>
    <rPh sb="9" eb="11">
      <t>キンシ</t>
    </rPh>
    <phoneticPr fontId="5"/>
  </si>
  <si>
    <t>連絡先</t>
    <rPh sb="0" eb="2">
      <t>レンラク</t>
    </rPh>
    <rPh sb="2" eb="3">
      <t>サキ</t>
    </rPh>
    <phoneticPr fontId="5"/>
  </si>
  <si>
    <t>電話番号</t>
    <rPh sb="0" eb="2">
      <t>デンワ</t>
    </rPh>
    <rPh sb="2" eb="4">
      <t>バンゴウ</t>
    </rPh>
    <phoneticPr fontId="5"/>
  </si>
  <si>
    <t>ＦＡＸ番号</t>
    <rPh sb="3" eb="5">
      <t>バンゴウ</t>
    </rPh>
    <phoneticPr fontId="5"/>
  </si>
  <si>
    <t>【兼務状況について】次の職務を兼務している。</t>
    <phoneticPr fontId="5"/>
  </si>
  <si>
    <t>　管理者自身を含む従業員全員の雇用契約等の写しを事業所に保管している。</t>
    <phoneticPr fontId="5"/>
  </si>
  <si>
    <t>　全職員について、タイムカード等により、勤務実績が分かるようにしている。</t>
    <phoneticPr fontId="5"/>
  </si>
  <si>
    <t>以上で終了です。お疲れ様でした。</t>
  </si>
  <si>
    <t>　介護報酬の請求に不適切又は不正な内容が認められた場合、指定基準等の違反として監査等の対象となります。なお、重大な違反状態の場合には、指定取り消しとなる場合もありますので、十分な注意が必要です。</t>
  </si>
  <si>
    <t>運営状況点検書でできていなかったものについては、事業所で改善してください。</t>
  </si>
  <si>
    <t>●</t>
    <phoneticPr fontId="5"/>
  </si>
  <si>
    <t>　当該指定介護予防支援事業所の他の職務</t>
    <rPh sb="3" eb="5">
      <t>シテイ</t>
    </rPh>
    <rPh sb="5" eb="7">
      <t>カイゴ</t>
    </rPh>
    <rPh sb="7" eb="9">
      <t>ヨボウ</t>
    </rPh>
    <rPh sb="9" eb="11">
      <t>シエン</t>
    </rPh>
    <rPh sb="15" eb="16">
      <t>タ</t>
    </rPh>
    <rPh sb="17" eb="19">
      <t>ショクム</t>
    </rPh>
    <phoneticPr fontId="5"/>
  </si>
  <si>
    <t>　当該指定介護予防支援事業者である地域包括支援センターの職務</t>
    <rPh sb="1" eb="3">
      <t>トウガイ</t>
    </rPh>
    <rPh sb="13" eb="14">
      <t>シャ</t>
    </rPh>
    <rPh sb="17" eb="19">
      <t>チイキ</t>
    </rPh>
    <rPh sb="19" eb="21">
      <t>ホウカツ</t>
    </rPh>
    <rPh sb="21" eb="23">
      <t>シエン</t>
    </rPh>
    <phoneticPr fontId="5"/>
  </si>
  <si>
    <t>　サービスの提供の開始に際しては、あらかじめ、利用申込者又はその家族に対し、運営規程の概要その他の利用申込者のサービスの選択に資すると認められる重要事項を記した文書を交付して説明を行い、当該提供の開始について利用申込者の同意を得ている。</t>
    <rPh sb="23" eb="25">
      <t>リヨウ</t>
    </rPh>
    <phoneticPr fontId="5"/>
  </si>
  <si>
    <t>　指定介護予防支援の提供を求められた場合は、その者の提示する被保険者証によって、被保険者資格、要支援認定の有無及び有効期間を確かめている。</t>
    <rPh sb="1" eb="3">
      <t>シテイ</t>
    </rPh>
    <rPh sb="3" eb="5">
      <t>カイゴ</t>
    </rPh>
    <rPh sb="5" eb="7">
      <t>ヨボウ</t>
    </rPh>
    <rPh sb="7" eb="9">
      <t>シエン</t>
    </rPh>
    <rPh sb="48" eb="50">
      <t>シエン</t>
    </rPh>
    <rPh sb="53" eb="55">
      <t>ウム</t>
    </rPh>
    <rPh sb="55" eb="56">
      <t>オヨ</t>
    </rPh>
    <phoneticPr fontId="5"/>
  </si>
  <si>
    <t>　要支援認定の更新の申請が、遅くとも当該利用者が受けている要支援認定の有効期間が終了する３０日前までに行われるよう、必要な援助を行っている。</t>
    <rPh sb="2" eb="4">
      <t>シエン</t>
    </rPh>
    <rPh sb="30" eb="32">
      <t>シエン</t>
    </rPh>
    <rPh sb="51" eb="52">
      <t>オコナ</t>
    </rPh>
    <phoneticPr fontId="5"/>
  </si>
  <si>
    <t>　提供した指定介護予防支援について利用料の支払を受けた場合は、当該利用料の額等を記載した指定介護予防支援提供証明書を利用者に対して交付している。
（※法定代理受領分以外で、償還払いとなるケース）</t>
    <phoneticPr fontId="5"/>
  </si>
  <si>
    <t>　委託を行った指定居宅介護支援事業所との関係等について利用者に誤解のないよう説明している。</t>
    <phoneticPr fontId="5"/>
  </si>
  <si>
    <t>　月ごとに職員の勤務体制表（ローテーション表）を作成し、日々の勤務時間、職務内容等を明確にしている。</t>
    <rPh sb="1" eb="2">
      <t>ツキ</t>
    </rPh>
    <rPh sb="5" eb="6">
      <t>ショク</t>
    </rPh>
    <rPh sb="28" eb="30">
      <t>ヒビ</t>
    </rPh>
    <rPh sb="31" eb="33">
      <t>キンム</t>
    </rPh>
    <rPh sb="33" eb="35">
      <t>ジカン</t>
    </rPh>
    <rPh sb="36" eb="38">
      <t>ショクム</t>
    </rPh>
    <rPh sb="38" eb="40">
      <t>ナイヨウ</t>
    </rPh>
    <rPh sb="40" eb="41">
      <t>トウ</t>
    </rPh>
    <rPh sb="42" eb="44">
      <t>メイカク</t>
    </rPh>
    <phoneticPr fontId="5"/>
  </si>
  <si>
    <t>　指定介護予防支援事業所の担当職員によってサービスを提供している。</t>
    <rPh sb="1" eb="3">
      <t>シテイ</t>
    </rPh>
    <rPh sb="3" eb="5">
      <t>カイゴ</t>
    </rPh>
    <rPh sb="5" eb="7">
      <t>ヨボウ</t>
    </rPh>
    <rPh sb="7" eb="9">
      <t>シエン</t>
    </rPh>
    <rPh sb="9" eb="12">
      <t>ジギョウトコロ</t>
    </rPh>
    <rPh sb="13" eb="15">
      <t>タントウ</t>
    </rPh>
    <rPh sb="15" eb="17">
      <t>ショクイン</t>
    </rPh>
    <phoneticPr fontId="5"/>
  </si>
  <si>
    <t>　担当職員の資質の向上のために、その研修の機会を確保している。</t>
    <rPh sb="1" eb="3">
      <t>タントウ</t>
    </rPh>
    <rPh sb="3" eb="5">
      <t>ショクイン</t>
    </rPh>
    <phoneticPr fontId="5"/>
  </si>
  <si>
    <t>　指定介護予防支援の提供の開始に際し、利用申込者については、要支援認定の申請が既に行われているかどうかを確認し、申請が行われていない場合は、当該利用申込者の意思を踏まえて速やかに当該申請が行われるよう必要な援助を行っている。</t>
    <rPh sb="31" eb="33">
      <t>シエン</t>
    </rPh>
    <phoneticPr fontId="5"/>
  </si>
  <si>
    <t>　委託を受けた指定居宅介護支援事業所が介護予防サービス計画原案を作成した際には、当該介護予防サービス計画原案が適切に作成されているか、内容が妥当か等について確認を行っている。</t>
    <phoneticPr fontId="5"/>
  </si>
  <si>
    <t>　委託を受けた指定居宅介護支援事業所が評価を行った際には、当該評価の内容について確認を行い、今後の方針等について必要な援助・指導を行っている。</t>
    <phoneticPr fontId="5"/>
  </si>
  <si>
    <t>　管理者は、事業所の担当職員その他の従業者の管理、指定介護予防支援の利用申込に係る調整、業務の実施状況の把握その他の管理を一元的に行っている。</t>
    <rPh sb="6" eb="9">
      <t>ジギョウトコロ</t>
    </rPh>
    <rPh sb="10" eb="12">
      <t>タントウ</t>
    </rPh>
    <rPh sb="12" eb="14">
      <t>ショクイン</t>
    </rPh>
    <rPh sb="16" eb="17">
      <t>タ</t>
    </rPh>
    <rPh sb="18" eb="21">
      <t>ジュウギョウシャ</t>
    </rPh>
    <rPh sb="22" eb="24">
      <t>カンリ</t>
    </rPh>
    <rPh sb="25" eb="27">
      <t>シテイ</t>
    </rPh>
    <rPh sb="27" eb="29">
      <t>カイゴ</t>
    </rPh>
    <rPh sb="29" eb="31">
      <t>ヨボウ</t>
    </rPh>
    <rPh sb="31" eb="33">
      <t>シエン</t>
    </rPh>
    <rPh sb="34" eb="36">
      <t>リヨウ</t>
    </rPh>
    <rPh sb="36" eb="38">
      <t>モウシコミ</t>
    </rPh>
    <rPh sb="39" eb="40">
      <t>カカ</t>
    </rPh>
    <rPh sb="41" eb="43">
      <t>チョウセイ</t>
    </rPh>
    <rPh sb="44" eb="46">
      <t>ギョウム</t>
    </rPh>
    <rPh sb="47" eb="49">
      <t>ジッシ</t>
    </rPh>
    <rPh sb="49" eb="51">
      <t>ジョウキョウ</t>
    </rPh>
    <rPh sb="52" eb="54">
      <t>ハアク</t>
    </rPh>
    <rPh sb="56" eb="57">
      <t>タ</t>
    </rPh>
    <phoneticPr fontId="5"/>
  </si>
  <si>
    <t>　管理者は、事業所の担当職員その他の従業者に運営基準を遵守させるため必要な指揮命令を行っている。</t>
    <rPh sb="22" eb="24">
      <t>ウンエイ</t>
    </rPh>
    <rPh sb="24" eb="26">
      <t>キジュン</t>
    </rPh>
    <phoneticPr fontId="5"/>
  </si>
  <si>
    <t>　雇用の際に従業者の資格を確認するとともに、管理者を含む従業者の資格証のコピ－を保管している。</t>
    <rPh sb="1" eb="3">
      <t>コヨウ</t>
    </rPh>
    <rPh sb="4" eb="5">
      <t>サイ</t>
    </rPh>
    <rPh sb="6" eb="9">
      <t>ジュウギョウシャ</t>
    </rPh>
    <rPh sb="10" eb="12">
      <t>シカク</t>
    </rPh>
    <rPh sb="13" eb="15">
      <t>カクニン</t>
    </rPh>
    <rPh sb="22" eb="25">
      <t>カンリシャ</t>
    </rPh>
    <rPh sb="26" eb="27">
      <t>フク</t>
    </rPh>
    <rPh sb="28" eb="31">
      <t>ジュウギョウシャ</t>
    </rPh>
    <rPh sb="32" eb="35">
      <t>シカクショウ</t>
    </rPh>
    <rPh sb="40" eb="42">
      <t>ホカン</t>
    </rPh>
    <phoneticPr fontId="5"/>
  </si>
  <si>
    <t>　全ての介護支援専門員について、資格証で有効期間の満了日を確認している。</t>
    <rPh sb="1" eb="2">
      <t>スベ</t>
    </rPh>
    <rPh sb="4" eb="11">
      <t>カイゴシエンセンモンイン</t>
    </rPh>
    <rPh sb="16" eb="18">
      <t>シカク</t>
    </rPh>
    <rPh sb="18" eb="19">
      <t>ショウ</t>
    </rPh>
    <rPh sb="20" eb="22">
      <t>ユウコウ</t>
    </rPh>
    <rPh sb="22" eb="24">
      <t>キカン</t>
    </rPh>
    <rPh sb="25" eb="27">
      <t>マンリョウ</t>
    </rPh>
    <rPh sb="27" eb="28">
      <t>ビ</t>
    </rPh>
    <rPh sb="29" eb="31">
      <t>カクニン</t>
    </rPh>
    <phoneticPr fontId="5"/>
  </si>
  <si>
    <t>　次に掲げる事業の運営についての重要事項に関する規程を定めている。</t>
    <phoneticPr fontId="5"/>
  </si>
  <si>
    <t>　事業所の見やすい場所に、運営規程の概要、担当職員の勤務の体制その他の利用申込者のサービスの選択に資すると認められる重要事項を掲示している。</t>
    <phoneticPr fontId="5"/>
  </si>
  <si>
    <t>　担当職員その他の従業者は、正当な理由がなく、その業務上知り得た利用者又はその家族の秘密を漏らしていない。</t>
    <rPh sb="1" eb="3">
      <t>タントウ</t>
    </rPh>
    <rPh sb="3" eb="5">
      <t>ショクイン</t>
    </rPh>
    <rPh sb="7" eb="8">
      <t>タ</t>
    </rPh>
    <phoneticPr fontId="5"/>
  </si>
  <si>
    <t xml:space="preserve">　サービス担当者会議等において、利用者又はその家族の個人情報を用いる場合は、あらかじめ文書による同意を得ている。 </t>
    <rPh sb="19" eb="20">
      <t>マタ</t>
    </rPh>
    <rPh sb="43" eb="44">
      <t>ブン</t>
    </rPh>
    <rPh sb="44" eb="45">
      <t>ショ</t>
    </rPh>
    <phoneticPr fontId="5"/>
  </si>
  <si>
    <t>　苦情を受け付けた場合は、当該苦情の内容等を記録している</t>
    <phoneticPr fontId="5"/>
  </si>
  <si>
    <t>　自ら提供した指定介護予防支援又は自らが介護予防サービス計画に位置付けた指定介護予防サービス等に対する利用者及びその家族からの苦情に迅速かつ適切に対応している。</t>
    <phoneticPr fontId="5"/>
  </si>
  <si>
    <t>　事故発生時における対応マニュアルを作成するなど、事故が発生した場合の対応方法についてあらかじめ定め、職員全員に周知している。</t>
    <rPh sb="25" eb="27">
      <t>ジコ</t>
    </rPh>
    <rPh sb="28" eb="30">
      <t>ハッセイ</t>
    </rPh>
    <rPh sb="32" eb="34">
      <t>バアイ</t>
    </rPh>
    <rPh sb="35" eb="37">
      <t>タイオウ</t>
    </rPh>
    <rPh sb="37" eb="39">
      <t>ホウホウ</t>
    </rPh>
    <rPh sb="48" eb="49">
      <t>サダ</t>
    </rPh>
    <rPh sb="51" eb="52">
      <t>ショク</t>
    </rPh>
    <phoneticPr fontId="5"/>
  </si>
  <si>
    <t>【説明・同意】
　担当職員は、介護予防サービス計画の原案に位置付けた指定介護予防サービス等について、保険給付の対象となるかどうかを区分した上で、当該介護予防サービス計画の原案の内容について利用者又はその家族に対して説明し、文書により利用者の同意を得ている。</t>
    <phoneticPr fontId="5"/>
  </si>
  <si>
    <t>【原案の作成】
　担当職員は、利用者の希望及び利用者についてのアセスメントの結果、利用者が目標とする生活、専門的観点からの目標と具体策、利用者及びその家族の意向、それらを踏まえた具体的な目標、その目標を達成するための支援の留意点、本人、指定介護予防サービス事業者、自発的な活動によるサービスを提供する者等が目標を達成するために行うべき支援内容並びにその期間等を記載した介護予防サービス計画の原案を作成している。</t>
    <phoneticPr fontId="5"/>
  </si>
  <si>
    <t>【交付】
　担当職員は、介護予防サービス計画を作成（又は変更）した際には、当該介護予防サービス計画を利用者及び担当者に交付している。</t>
    <phoneticPr fontId="5"/>
  </si>
  <si>
    <t>　介護予防サービス計画には、以下の項目を記載している。</t>
    <phoneticPr fontId="5"/>
  </si>
  <si>
    <t>目標とする生活</t>
    <phoneticPr fontId="5"/>
  </si>
  <si>
    <t>アセスメント領域と現在の状況</t>
    <phoneticPr fontId="5"/>
  </si>
  <si>
    <t>領域における課題（背景・原因）及び総合的課題</t>
    <phoneticPr fontId="5"/>
  </si>
  <si>
    <t>課題に対する目標と具体策の提案</t>
    <phoneticPr fontId="5"/>
  </si>
  <si>
    <t>具体策についての意向　本人・家族</t>
    <phoneticPr fontId="5"/>
  </si>
  <si>
    <t>目標及び目標についての支援のポイント</t>
    <phoneticPr fontId="5"/>
  </si>
  <si>
    <t>サービス種別、事業所名及び期間</t>
    <phoneticPr fontId="5"/>
  </si>
  <si>
    <t>総合的な方針</t>
    <phoneticPr fontId="5"/>
  </si>
  <si>
    <t>必要な事業プログラム</t>
    <phoneticPr fontId="5"/>
  </si>
  <si>
    <t>「本人等のセルフケアや家族の支援、インフォーマルサービス」「介護保険サービス又は地域支援事業」</t>
    <rPh sb="3" eb="4">
      <t>トウ</t>
    </rPh>
    <phoneticPr fontId="5"/>
  </si>
  <si>
    <t>　正当な理由なくサービスの提供を拒んでいない。</t>
    <rPh sb="1" eb="3">
      <t>セイトウ</t>
    </rPh>
    <rPh sb="4" eb="6">
      <t>リユウ</t>
    </rPh>
    <rPh sb="13" eb="15">
      <t>テイキョウ</t>
    </rPh>
    <rPh sb="16" eb="17">
      <t>コバ</t>
    </rPh>
    <phoneticPr fontId="5"/>
  </si>
  <si>
    <t>（４）　要支援認定の申請に係る援助</t>
    <rPh sb="4" eb="5">
      <t>ヨウ</t>
    </rPh>
    <rPh sb="5" eb="7">
      <t>シエン</t>
    </rPh>
    <rPh sb="7" eb="9">
      <t>ニンテイ</t>
    </rPh>
    <rPh sb="10" eb="12">
      <t>シンセイ</t>
    </rPh>
    <rPh sb="13" eb="14">
      <t>カカ</t>
    </rPh>
    <rPh sb="15" eb="17">
      <t>エンジョ</t>
    </rPh>
    <phoneticPr fontId="5"/>
  </si>
  <si>
    <t>（５）　身分を証する書類の携行</t>
    <rPh sb="4" eb="6">
      <t>ミブン</t>
    </rPh>
    <rPh sb="7" eb="8">
      <t>ショウ</t>
    </rPh>
    <rPh sb="10" eb="12">
      <t>ショルイ</t>
    </rPh>
    <rPh sb="13" eb="15">
      <t>ケイコウ</t>
    </rPh>
    <phoneticPr fontId="5"/>
  </si>
  <si>
    <t>◎「勤務形態一覧表」を添付してください。</t>
    <rPh sb="2" eb="4">
      <t>キンム</t>
    </rPh>
    <rPh sb="4" eb="6">
      <t>ケイタイ</t>
    </rPh>
    <rPh sb="6" eb="9">
      <t>イチランヒョウ</t>
    </rPh>
    <rPh sb="11" eb="13">
      <t>テンプ</t>
    </rPh>
    <phoneticPr fontId="5"/>
  </si>
  <si>
    <t>問１</t>
    <phoneticPr fontId="7"/>
  </si>
  <si>
    <t>　従業者、設備、備品及び会計に関する諸記録を整備している。</t>
    <phoneticPr fontId="7"/>
  </si>
  <si>
    <t>問２</t>
    <phoneticPr fontId="7"/>
  </si>
  <si>
    <t>　当該指定事業所の担当職員に身分を証する書類を携行させ、初回訪問時及び利用者又はその家族から求められたときは、これを提示すべき旨を指導している。</t>
    <rPh sb="33" eb="34">
      <t>オヨ</t>
    </rPh>
    <rPh sb="38" eb="39">
      <t>マタ</t>
    </rPh>
    <phoneticPr fontId="5"/>
  </si>
  <si>
    <t>（７）　保険給付の請求のための証明書の交付</t>
    <phoneticPr fontId="5"/>
  </si>
  <si>
    <t>地域包括支援センター運営協議会の議を経ている。</t>
    <phoneticPr fontId="7"/>
  </si>
  <si>
    <t>①</t>
    <phoneticPr fontId="7"/>
  </si>
  <si>
    <t>指定介護予防支援の業務に関する知識及び能力を有する介護支援専門員が従事する指定居宅介護支援事業者に委託している。</t>
    <phoneticPr fontId="7"/>
  </si>
  <si>
    <t>委託する指定居宅介護支援事業者に対し、指定介護予防支援の業務を実施する介護支援専門員が規定を遵守するよう措置させている。</t>
    <phoneticPr fontId="7"/>
  </si>
  <si>
    <t>②</t>
    <phoneticPr fontId="7"/>
  </si>
  <si>
    <t>③</t>
    <phoneticPr fontId="7"/>
  </si>
  <si>
    <t>④</t>
    <phoneticPr fontId="7"/>
  </si>
  <si>
    <t>　サービスの一部を委託する場合には、次の各号に掲げる事項を遵守している。</t>
    <rPh sb="6" eb="8">
      <t>イチブ</t>
    </rPh>
    <rPh sb="9" eb="11">
      <t>イタク</t>
    </rPh>
    <rPh sb="13" eb="15">
      <t>バアイ</t>
    </rPh>
    <rPh sb="18" eb="19">
      <t>ツギ</t>
    </rPh>
    <rPh sb="20" eb="22">
      <t>カクゴウ</t>
    </rPh>
    <rPh sb="23" eb="24">
      <t>カカ</t>
    </rPh>
    <rPh sb="26" eb="28">
      <t>ジコウ</t>
    </rPh>
    <rPh sb="29" eb="31">
      <t>ジュンシュ</t>
    </rPh>
    <phoneticPr fontId="5"/>
  </si>
  <si>
    <t>適切かつ効率的にサービスが実施できるよう、委託する業務の範囲や業務量について配慮している。</t>
    <phoneticPr fontId="7"/>
  </si>
  <si>
    <t>　毎月、市町村（国保連に委託している場合にあっては、当該国保連）に対し、介護予防サービス計画において位置付けられている指定介護予防サービス等のうち法定代理受領サービスとして位置付けたものに関する情報を記載した文書を提出している。</t>
    <phoneticPr fontId="5"/>
  </si>
  <si>
    <t>　介護予防サービス計画に位置付けられている基準該当介護予防サービスに係る特例介護予防サービス費の支給に係る事務に必要な情報を記載した文書を、市町村（国保連に委託している場合にあっては、当該国保連）に対して提出している。</t>
    <phoneticPr fontId="5"/>
  </si>
  <si>
    <t>（９）　法定代理受領サービスに係る報告</t>
    <rPh sb="15" eb="16">
      <t>カカ</t>
    </rPh>
    <rPh sb="17" eb="19">
      <t>ホウコク</t>
    </rPh>
    <phoneticPr fontId="5"/>
  </si>
  <si>
    <t>（１０）　利用者に対する介護予防サービス計画等の書類の交付</t>
    <rPh sb="5" eb="7">
      <t>リヨウ</t>
    </rPh>
    <rPh sb="7" eb="8">
      <t>シャ</t>
    </rPh>
    <rPh sb="9" eb="10">
      <t>タイ</t>
    </rPh>
    <rPh sb="12" eb="14">
      <t>カイゴ</t>
    </rPh>
    <rPh sb="14" eb="16">
      <t>ヨボウ</t>
    </rPh>
    <rPh sb="20" eb="22">
      <t>ケイカク</t>
    </rPh>
    <rPh sb="22" eb="23">
      <t>トウ</t>
    </rPh>
    <rPh sb="24" eb="26">
      <t>ショルイ</t>
    </rPh>
    <rPh sb="27" eb="29">
      <t>コウフ</t>
    </rPh>
    <phoneticPr fontId="5"/>
  </si>
  <si>
    <t>（１１）　利用者に関する市町村への通知</t>
    <phoneticPr fontId="5"/>
  </si>
  <si>
    <t>偽りその他不正の行為によって保険給付の支給を受け、又は受けようとしたとき。</t>
    <phoneticPr fontId="7"/>
  </si>
  <si>
    <t>正当な理由なしに介護給付等対象サービスの利用に関する指示に従わないこと等により、要支援状態の程度を増進させたと認められるとき又は要介護状態になったと認められるとき。</t>
    <phoneticPr fontId="7"/>
  </si>
  <si>
    <t>（１２）　管理者の責務</t>
    <rPh sb="5" eb="7">
      <t>カンリ</t>
    </rPh>
    <rPh sb="7" eb="8">
      <t>シャ</t>
    </rPh>
    <rPh sb="9" eb="11">
      <t>セキム</t>
    </rPh>
    <phoneticPr fontId="5"/>
  </si>
  <si>
    <t>　重要事項説明書の利用者署名欄に「重要事項の説明を受け、同意し、交付を受けました」と印字している。</t>
    <rPh sb="1" eb="3">
      <t>ジュウヨウ</t>
    </rPh>
    <rPh sb="3" eb="5">
      <t>ジコウ</t>
    </rPh>
    <rPh sb="5" eb="8">
      <t>セツメイショ</t>
    </rPh>
    <rPh sb="9" eb="12">
      <t>リヨウシャ</t>
    </rPh>
    <rPh sb="12" eb="14">
      <t>ショメイ</t>
    </rPh>
    <rPh sb="14" eb="15">
      <t>ラン</t>
    </rPh>
    <rPh sb="17" eb="19">
      <t>ジュウヨウ</t>
    </rPh>
    <rPh sb="19" eb="21">
      <t>ジコウ</t>
    </rPh>
    <rPh sb="25" eb="26">
      <t>ウ</t>
    </rPh>
    <rPh sb="32" eb="34">
      <t>コウフ</t>
    </rPh>
    <rPh sb="35" eb="36">
      <t>ウ</t>
    </rPh>
    <rPh sb="42" eb="44">
      <t>インジ</t>
    </rPh>
    <phoneticPr fontId="5"/>
  </si>
  <si>
    <t>　重要事項説明書に、次の項目を記載している。</t>
    <rPh sb="1" eb="3">
      <t>ジュウヨウ</t>
    </rPh>
    <rPh sb="3" eb="5">
      <t>ジコウ</t>
    </rPh>
    <rPh sb="5" eb="8">
      <t>セツメイショ</t>
    </rPh>
    <rPh sb="10" eb="11">
      <t>ツギ</t>
    </rPh>
    <rPh sb="12" eb="14">
      <t>コウモク</t>
    </rPh>
    <rPh sb="15" eb="17">
      <t>キサイ</t>
    </rPh>
    <phoneticPr fontId="5"/>
  </si>
  <si>
    <t>ア</t>
    <phoneticPr fontId="5"/>
  </si>
  <si>
    <t>法人及び事業所の概要（法人名、事業所名、事業所番号、併設サービスなど）</t>
    <phoneticPr fontId="5"/>
  </si>
  <si>
    <t>イ</t>
    <phoneticPr fontId="5"/>
  </si>
  <si>
    <t>ウ</t>
    <phoneticPr fontId="5"/>
  </si>
  <si>
    <t>エ</t>
    <phoneticPr fontId="5"/>
  </si>
  <si>
    <t>通常の事業の実施地域</t>
    <phoneticPr fontId="5"/>
  </si>
  <si>
    <t>従業者の勤務体制</t>
    <phoneticPr fontId="5"/>
  </si>
  <si>
    <t>事故発生時の対応</t>
    <phoneticPr fontId="5"/>
  </si>
  <si>
    <t>苦情・相談体制（事業所担当、市町村、国民健康保険団体連合会などの窓口も記載）</t>
    <phoneticPr fontId="5"/>
  </si>
  <si>
    <t>その他利用申込者がサービスを選択するために必要な重要事項</t>
    <phoneticPr fontId="5"/>
  </si>
  <si>
    <t>オ</t>
    <phoneticPr fontId="5"/>
  </si>
  <si>
    <t>カ</t>
    <phoneticPr fontId="5"/>
  </si>
  <si>
    <t>ク</t>
    <phoneticPr fontId="5"/>
  </si>
  <si>
    <t>利用料その他の費用の額</t>
    <phoneticPr fontId="7"/>
  </si>
  <si>
    <t>秘密の保持</t>
    <rPh sb="0" eb="2">
      <t>ヒミツ</t>
    </rPh>
    <rPh sb="3" eb="5">
      <t>ホジ</t>
    </rPh>
    <phoneticPr fontId="7"/>
  </si>
  <si>
    <t>キ</t>
    <phoneticPr fontId="5"/>
  </si>
  <si>
    <t>ケ</t>
    <phoneticPr fontId="5"/>
  </si>
  <si>
    <t>コ</t>
    <phoneticPr fontId="5"/>
  </si>
  <si>
    <t>事業所の営業日、営業時間</t>
    <phoneticPr fontId="5"/>
  </si>
  <si>
    <t>指定介護予防支援の提供方法及び内容</t>
    <rPh sb="4" eb="6">
      <t>ヨボウ</t>
    </rPh>
    <phoneticPr fontId="5"/>
  </si>
  <si>
    <t>事業の目的及び運営の方針</t>
    <rPh sb="0" eb="2">
      <t>ジギョウ</t>
    </rPh>
    <rPh sb="3" eb="5">
      <t>モクテキ</t>
    </rPh>
    <rPh sb="5" eb="6">
      <t>オヨ</t>
    </rPh>
    <rPh sb="7" eb="9">
      <t>ウンエイ</t>
    </rPh>
    <rPh sb="10" eb="12">
      <t>ホウシン</t>
    </rPh>
    <phoneticPr fontId="5"/>
  </si>
  <si>
    <t>職員の職種、員数及び職務内容</t>
    <rPh sb="0" eb="2">
      <t>ショクイン</t>
    </rPh>
    <phoneticPr fontId="5"/>
  </si>
  <si>
    <t>営業日及び営業時間</t>
    <phoneticPr fontId="5"/>
  </si>
  <si>
    <t>指定介護予防支援の提供方法、内容及び利用料その他の費用の額</t>
    <rPh sb="0" eb="2">
      <t>シテイ</t>
    </rPh>
    <rPh sb="2" eb="4">
      <t>カイゴ</t>
    </rPh>
    <rPh sb="4" eb="6">
      <t>ヨボウ</t>
    </rPh>
    <rPh sb="6" eb="8">
      <t>シエン</t>
    </rPh>
    <rPh sb="9" eb="11">
      <t>テイキョウ</t>
    </rPh>
    <rPh sb="11" eb="13">
      <t>ホウホウ</t>
    </rPh>
    <phoneticPr fontId="5"/>
  </si>
  <si>
    <t>通常の事業の実施地域</t>
    <phoneticPr fontId="5"/>
  </si>
  <si>
    <t>その他運営に関する重要事項　(「事故発生時の対応」「緊急時の対応」「従業者の秘密保持」「苦情・相談体制」「従業者の研修」等）</t>
    <phoneticPr fontId="5"/>
  </si>
  <si>
    <t>　事業者及び管理者は、事業所の担当職員に対して特定の介護予防サービス事業者等によるサービスを介護予防サービス計画に位置付けるよう指示していない。</t>
    <phoneticPr fontId="5"/>
  </si>
  <si>
    <t>　事業所の担当職員は、利用者に対して特定の介護予防サービス事業者等によるサービスを利用すべき旨の指示等を行っていない。</t>
    <phoneticPr fontId="5"/>
  </si>
  <si>
    <t>　事業者及びその従業者は、利用者に対して特定の介護予防サービス事業者等によるサービスを利用させることの対償として、当該介護予防サービス事業者等からの金品その他の財産上の利益を収受していない。</t>
    <phoneticPr fontId="5"/>
  </si>
  <si>
    <t>　自らが介護予防サービス計画に位置付けた指定介護予防サービス又は地域密着型介護予防サービスに対する苦情の国民健康保険団体連合会への申立てに関して、利用者に対し必要な援助を行っている。</t>
    <phoneticPr fontId="5"/>
  </si>
  <si>
    <t>　提供したサービスに関し、市町村が行う文書等の提出・提示の求め、質問・照会に応じ、利用者からの苦情に関して市町村が行う調査に協力するとともに、指導又は助言を受けた場合は、必要な改善を行い、改善の内容を報告している。</t>
    <phoneticPr fontId="5"/>
  </si>
  <si>
    <t>　提供したサービスに係る利用者からの苦情に関して国民健康保険団体連合会が行う調査に協力するとともに、指導又は助言を受けた場合は、必要な改善を行い、改善の内容を報告している。</t>
    <phoneticPr fontId="5"/>
  </si>
  <si>
    <t>　利用者に対するサービスの提供により賠償すべき事故が発生した場合には、損害賠償を速やかに行っている。</t>
    <phoneticPr fontId="5"/>
  </si>
  <si>
    <t>　事故が発生した場合はその原因を解明し、再発防止対策を講じている。</t>
    <rPh sb="4" eb="6">
      <t>ハッセイ</t>
    </rPh>
    <rPh sb="8" eb="10">
      <t>バアイ</t>
    </rPh>
    <rPh sb="13" eb="15">
      <t>ゲンイン</t>
    </rPh>
    <rPh sb="16" eb="18">
      <t>カイメイ</t>
    </rPh>
    <rPh sb="20" eb="22">
      <t>サイハツ</t>
    </rPh>
    <rPh sb="22" eb="24">
      <t>ボウシ</t>
    </rPh>
    <rPh sb="24" eb="26">
      <t>タイサク</t>
    </rPh>
    <rPh sb="27" eb="28">
      <t>コウ</t>
    </rPh>
    <phoneticPr fontId="5"/>
  </si>
  <si>
    <t>　次に掲げる記録を整備し、記録の種類に応じて定められた期間保存している。</t>
    <rPh sb="13" eb="15">
      <t>キロク</t>
    </rPh>
    <rPh sb="16" eb="18">
      <t>シュルイ</t>
    </rPh>
    <rPh sb="19" eb="20">
      <t>オウ</t>
    </rPh>
    <rPh sb="22" eb="23">
      <t>サダ</t>
    </rPh>
    <rPh sb="27" eb="29">
      <t>キカン</t>
    </rPh>
    <rPh sb="29" eb="31">
      <t>ホゾン</t>
    </rPh>
    <phoneticPr fontId="7"/>
  </si>
  <si>
    <t>　サービスの提供の完結の日（契約終了日）から２年間又は介護給付費の受領の日から５年間のいずれか長い期間保存している。</t>
    <rPh sb="6" eb="8">
      <t>テイキョウ</t>
    </rPh>
    <rPh sb="9" eb="11">
      <t>カンケツ</t>
    </rPh>
    <rPh sb="12" eb="13">
      <t>ヒ</t>
    </rPh>
    <rPh sb="14" eb="16">
      <t>ケイヤク</t>
    </rPh>
    <rPh sb="16" eb="19">
      <t>シュウリョウビ</t>
    </rPh>
    <rPh sb="23" eb="25">
      <t>ネンカン</t>
    </rPh>
    <rPh sb="25" eb="26">
      <t>マタ</t>
    </rPh>
    <rPh sb="27" eb="29">
      <t>カイゴ</t>
    </rPh>
    <rPh sb="29" eb="31">
      <t>キュウフ</t>
    </rPh>
    <rPh sb="31" eb="32">
      <t>ヒ</t>
    </rPh>
    <phoneticPr fontId="5"/>
  </si>
  <si>
    <t>　サービスの提供の完結の日（契約終了日）から２年間保存している。</t>
    <rPh sb="6" eb="8">
      <t>テイキョウ</t>
    </rPh>
    <rPh sb="9" eb="11">
      <t>カンケツ</t>
    </rPh>
    <rPh sb="12" eb="13">
      <t>ヒ</t>
    </rPh>
    <rPh sb="14" eb="16">
      <t>ケイヤク</t>
    </rPh>
    <rPh sb="16" eb="19">
      <t>シュウリョウビ</t>
    </rPh>
    <rPh sb="23" eb="25">
      <t>ネンカン</t>
    </rPh>
    <rPh sb="25" eb="27">
      <t>ホゾン</t>
    </rPh>
    <phoneticPr fontId="5"/>
  </si>
  <si>
    <t>市町村への通知に係る記録</t>
    <phoneticPr fontId="5"/>
  </si>
  <si>
    <t>苦情の内容等の記録</t>
    <phoneticPr fontId="5"/>
  </si>
  <si>
    <t>事故の状況及び事故に際して採った処置についての記録</t>
    <phoneticPr fontId="5"/>
  </si>
  <si>
    <t>　介護給付費の受領の日から５年間保存している。</t>
    <rPh sb="1" eb="3">
      <t>カイゴ</t>
    </rPh>
    <rPh sb="3" eb="5">
      <t>キュウフ</t>
    </rPh>
    <rPh sb="5" eb="6">
      <t>ヒ</t>
    </rPh>
    <rPh sb="7" eb="9">
      <t>ジュリョウ</t>
    </rPh>
    <rPh sb="10" eb="11">
      <t>ヒ</t>
    </rPh>
    <rPh sb="14" eb="15">
      <t>ネン</t>
    </rPh>
    <rPh sb="15" eb="16">
      <t>カン</t>
    </rPh>
    <rPh sb="16" eb="18">
      <t>ホゾン</t>
    </rPh>
    <phoneticPr fontId="5"/>
  </si>
  <si>
    <t>介護給付費の請求、受領等に係る書類</t>
    <phoneticPr fontId="5"/>
  </si>
  <si>
    <t>利用者から支払を受ける利用料の請求、受領等に関する記録</t>
    <phoneticPr fontId="5"/>
  </si>
  <si>
    <t>その他市長が特に必要と認める記録</t>
    <phoneticPr fontId="5"/>
  </si>
  <si>
    <t>介護予防サービス事業者等との連絡調整に関する記録</t>
    <phoneticPr fontId="5"/>
  </si>
  <si>
    <t>・介護予防サービス計画</t>
    <rPh sb="1" eb="3">
      <t>カイゴ</t>
    </rPh>
    <rPh sb="3" eb="5">
      <t>ヨボウ</t>
    </rPh>
    <phoneticPr fontId="7"/>
  </si>
  <si>
    <t>・アセスメントの結果の記録</t>
    <phoneticPr fontId="7"/>
  </si>
  <si>
    <t>・サービス担当者会議等の記録</t>
    <phoneticPr fontId="7"/>
  </si>
  <si>
    <t>・モニタリングの結果の記録</t>
    <phoneticPr fontId="7"/>
  </si>
  <si>
    <t>勤務の体制に関する記録</t>
    <phoneticPr fontId="7"/>
  </si>
  <si>
    <t>個々の利用者ごとに次に掲げる事項を記載した介護予防支援台帳</t>
    <rPh sb="23" eb="25">
      <t>ヨボウ</t>
    </rPh>
    <phoneticPr fontId="5"/>
  </si>
  <si>
    <t>　担当職員は、予防給付の対象となるサービス以外の保健医療サービス又は福祉サービス、当該地域の住民による自発的な活動によるサービス等の利用も含めて介護予防サービス計画上に位置付けるよう努めている。</t>
    <phoneticPr fontId="5"/>
  </si>
  <si>
    <t>　サービスの提供に当たっては、懇切丁寧に行うことを旨とし、利用者又はその家族に対し、サービスの提供方法等について、理解しやすいように説明を行っている。</t>
    <rPh sb="6" eb="8">
      <t>テイキョウ</t>
    </rPh>
    <rPh sb="9" eb="10">
      <t>ア</t>
    </rPh>
    <rPh sb="15" eb="17">
      <t>コンセツ</t>
    </rPh>
    <rPh sb="17" eb="19">
      <t>テイネイ</t>
    </rPh>
    <rPh sb="20" eb="21">
      <t>オコナ</t>
    </rPh>
    <rPh sb="25" eb="26">
      <t>ムネ</t>
    </rPh>
    <rPh sb="29" eb="32">
      <t>リヨウシャ</t>
    </rPh>
    <rPh sb="32" eb="33">
      <t>マタ</t>
    </rPh>
    <rPh sb="36" eb="38">
      <t>カゾク</t>
    </rPh>
    <rPh sb="39" eb="40">
      <t>タイ</t>
    </rPh>
    <rPh sb="47" eb="49">
      <t>テイキョウ</t>
    </rPh>
    <rPh sb="49" eb="50">
      <t>カタ</t>
    </rPh>
    <rPh sb="50" eb="52">
      <t>ホウトウ</t>
    </rPh>
    <rPh sb="57" eb="59">
      <t>リカイ</t>
    </rPh>
    <rPh sb="66" eb="68">
      <t>セツメイ</t>
    </rPh>
    <rPh sb="69" eb="70">
      <t>オコナ</t>
    </rPh>
    <phoneticPr fontId="5"/>
  </si>
  <si>
    <t>　管理者は、担当職員に介護予防サービス計画の作成に関する業務を担当させている。</t>
    <phoneticPr fontId="5"/>
  </si>
  <si>
    <t>　担当職員は、アセスメントに当たっては、利用者の居宅を訪問し、利用者及びその家族に面接して行っており、面接の趣旨を利用者及びその家族に対して十分に説明し、理解を得るようにしている。</t>
    <phoneticPr fontId="5"/>
  </si>
  <si>
    <t>【モニタリング】
　少なくともサービス提供開始月の翌月から起算して３か月に１回及びサービスの評価期間が終了する月並びに利用者の状況に著しい変化があったときは、利用者の居宅を訪問し、利用者に面接している。</t>
    <phoneticPr fontId="7"/>
  </si>
  <si>
    <t>　担当職員は、モニタリングの結果により、必要に応じて介護予防サービス計画の変更、指定介護予防サービス事業者等との連絡調整その他の便宜を提供している。</t>
    <rPh sb="14" eb="16">
      <t>ケッカ</t>
    </rPh>
    <phoneticPr fontId="5"/>
  </si>
  <si>
    <t>※医師の医学的な所見については、主治医意見書による確認のほか、医師の診断書又は担当の介護支援専門員が聴取した医師の所見（居宅サービス計画に記載するもの）により確認する方法で差し支えありません。</t>
    <phoneticPr fontId="7"/>
  </si>
  <si>
    <t>①</t>
    <phoneticPr fontId="7"/>
  </si>
  <si>
    <t>疾病その他の原因により、状態が変動しやすく、日によって又は時間帯によって頻繁にH２７告示第９４号第３１号のイに該当する者（例　パーキンソン病の治療薬によるON・OFF現象）</t>
    <phoneticPr fontId="7"/>
  </si>
  <si>
    <t>②</t>
    <phoneticPr fontId="7"/>
  </si>
  <si>
    <t>疾病その他の原因により、状態が急速に悪化し、短期間のうちにH２７告示第９４号第３１号のイに該当することが確実に見込まれる者（例　がん末期の急速な状態悪化）</t>
    <phoneticPr fontId="7"/>
  </si>
  <si>
    <t>③</t>
    <phoneticPr fontId="7"/>
  </si>
  <si>
    <t>疾病その他の原因により、身体への重大な危険性又は症状の重篤化の回避等医学的判断からH２７告示第９４号第３１号のイに該当すると判断できる者（例　ぜんそく発作等による呼吸不全、心疾患による心不全、嚥下障害による誤嚥性肺炎の回避）</t>
    <phoneticPr fontId="7"/>
  </si>
  <si>
    <t>　利用者が月を通じて介護予防特定施設入居者生活介護又は介護予防小規模多機能型居宅介護（短期利用を除く）若しくは介護予防認知症対応型共同生活介護（短期利用を除く）を受けている場合は、当該月については介護予防支援費を算定していない。</t>
    <rPh sb="1" eb="3">
      <t>リヨウ</t>
    </rPh>
    <rPh sb="3" eb="4">
      <t>モノ</t>
    </rPh>
    <rPh sb="5" eb="6">
      <t>ツキ</t>
    </rPh>
    <rPh sb="7" eb="8">
      <t>ツウ</t>
    </rPh>
    <rPh sb="10" eb="12">
      <t>カイゴ</t>
    </rPh>
    <rPh sb="12" eb="14">
      <t>ヨボウ</t>
    </rPh>
    <rPh sb="14" eb="16">
      <t>トクテイ</t>
    </rPh>
    <rPh sb="16" eb="18">
      <t>シセツ</t>
    </rPh>
    <rPh sb="18" eb="21">
      <t>ニュウキョシャ</t>
    </rPh>
    <rPh sb="21" eb="23">
      <t>セイカツ</t>
    </rPh>
    <rPh sb="23" eb="25">
      <t>カイゴ</t>
    </rPh>
    <rPh sb="25" eb="26">
      <t>マタ</t>
    </rPh>
    <rPh sb="27" eb="29">
      <t>カイゴ</t>
    </rPh>
    <rPh sb="29" eb="31">
      <t>ヨボウ</t>
    </rPh>
    <rPh sb="31" eb="42">
      <t>ショウキボタキノウガタキョタクカイゴ</t>
    </rPh>
    <rPh sb="43" eb="45">
      <t>タンキ</t>
    </rPh>
    <rPh sb="45" eb="47">
      <t>リヨウ</t>
    </rPh>
    <rPh sb="48" eb="49">
      <t>ノゾ</t>
    </rPh>
    <rPh sb="51" eb="52">
      <t>モ</t>
    </rPh>
    <rPh sb="55" eb="57">
      <t>カイゴ</t>
    </rPh>
    <rPh sb="57" eb="59">
      <t>ヨボウ</t>
    </rPh>
    <rPh sb="59" eb="62">
      <t>ニンチショウ</t>
    </rPh>
    <rPh sb="62" eb="65">
      <t>タイオウガタ</t>
    </rPh>
    <rPh sb="65" eb="67">
      <t>キョウドウ</t>
    </rPh>
    <rPh sb="67" eb="69">
      <t>セイカツ</t>
    </rPh>
    <rPh sb="69" eb="71">
      <t>カイゴ</t>
    </rPh>
    <rPh sb="72" eb="74">
      <t>タンキ</t>
    </rPh>
    <rPh sb="74" eb="76">
      <t>リヨウ</t>
    </rPh>
    <rPh sb="77" eb="78">
      <t>ノゾ</t>
    </rPh>
    <rPh sb="81" eb="82">
      <t>ウ</t>
    </rPh>
    <rPh sb="86" eb="88">
      <t>バアイ</t>
    </rPh>
    <rPh sb="90" eb="92">
      <t>トウガイ</t>
    </rPh>
    <rPh sb="92" eb="93">
      <t>ツキ</t>
    </rPh>
    <rPh sb="98" eb="100">
      <t>カイゴ</t>
    </rPh>
    <rPh sb="100" eb="102">
      <t>ヨボウ</t>
    </rPh>
    <rPh sb="102" eb="104">
      <t>シエン</t>
    </rPh>
    <rPh sb="104" eb="105">
      <t>ヒ</t>
    </rPh>
    <rPh sb="106" eb="108">
      <t>サンテイ</t>
    </rPh>
    <phoneticPr fontId="5"/>
  </si>
  <si>
    <t>【介護保険施設との連携】
　担当職員は、介護保険施設等から退院又は退所しようとする要支援者から依頼があった場合には、居宅における生活へ円滑に移行できるよう、あらかじめ、介護予防サービス計画の作成等の援助を行っている。</t>
    <rPh sb="1" eb="3">
      <t>カイゴ</t>
    </rPh>
    <rPh sb="3" eb="5">
      <t>ホケン</t>
    </rPh>
    <rPh sb="5" eb="7">
      <t>シセツ</t>
    </rPh>
    <rPh sb="9" eb="11">
      <t>レンケイ</t>
    </rPh>
    <phoneticPr fontId="5"/>
  </si>
  <si>
    <t>【ショートステイの位置付け】
　担当職員は、介護予防サービス計画に介護予防短期入所生活介護又は介護予防短期入所療養介護を位置付ける場合は、サービスを利用する日数が要支援認定の有効期間のおおむね半数を超えないようにしている。</t>
    <phoneticPr fontId="5"/>
  </si>
  <si>
    <t>【認定審査会の意見等】
　担当職員は、利用者の被保険者証に、認定審査会意見又は介護予防サービス若しくは地域密着型介護予防サービスの種類についての記載がある場合には、利用者にその趣旨を説明し、理解を得た上で、その内容に沿って介護予防サービス計画を作成している。</t>
    <phoneticPr fontId="5"/>
  </si>
  <si>
    <t>【居宅介護支援事業者との連携】
　担当職員は、要支援認定を受けている利用者が要介護認定を受けた場合には、指定居宅介護支援事業者と当該利用者に係る必要な情報を提供する等の連携を図っている。</t>
    <phoneticPr fontId="5"/>
  </si>
  <si>
    <t>【介護保険施設への紹介その他の便宜の提供】
　担当職員は、利用者がその居宅において日常生活を営むことが困難となったと認める場合又は利用者が介護保険施設への入院又は入所を希望する場合には、利用者の要介護認定に係る申請について必要な支援を行い、介護保険施設への紹介その他の便宜の提供を行っている。</t>
    <phoneticPr fontId="5"/>
  </si>
  <si>
    <t>　担当職員は、指定介護予防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等又は薬剤師に提供している。</t>
    <rPh sb="1" eb="3">
      <t>タントウ</t>
    </rPh>
    <rPh sb="3" eb="5">
      <t>ショクイン</t>
    </rPh>
    <rPh sb="9" eb="11">
      <t>カイゴ</t>
    </rPh>
    <rPh sb="11" eb="13">
      <t>ヨボウ</t>
    </rPh>
    <phoneticPr fontId="7"/>
  </si>
  <si>
    <t>　前問において、担当職員は、介護予防サービス計画を作成した際には、当該介護予防サービス計画を主治の医師等に交付している。</t>
    <rPh sb="8" eb="10">
      <t>タントウ</t>
    </rPh>
    <rPh sb="10" eb="12">
      <t>ショクイン</t>
    </rPh>
    <phoneticPr fontId="7"/>
  </si>
  <si>
    <t>　介護予防サービス計画に医療サービスを位置付ける場合にあっては、主治の医師等の指示がある場合に限っており、医療サービス以外の介護予防サービス等を位置付ける場合に主治の医師等の医学的観点からの留意事項が示されているときは、当該留意点を尊重して、介護予防サービス計画に位置付けている。</t>
    <phoneticPr fontId="7"/>
  </si>
  <si>
    <t>【介護予防支援】</t>
    <rPh sb="1" eb="3">
      <t>カイゴ</t>
    </rPh>
    <rPh sb="3" eb="5">
      <t>ヨボウ</t>
    </rPh>
    <rPh sb="5" eb="7">
      <t>シエン</t>
    </rPh>
    <phoneticPr fontId="5"/>
  </si>
  <si>
    <t>（６）　利用料等の受領</t>
    <phoneticPr fontId="5"/>
  </si>
  <si>
    <t xml:space="preserve"> 令和　　　年 　　月　  　日</t>
    <rPh sb="1" eb="3">
      <t>レイワ</t>
    </rPh>
    <phoneticPr fontId="5"/>
  </si>
  <si>
    <t>問5</t>
    <rPh sb="0" eb="1">
      <t>トイ</t>
    </rPh>
    <phoneticPr fontId="5"/>
  </si>
  <si>
    <t>　指定介護予防支援を提供した際にその利用者から支払を受ける利用料（介護予防サービス計画費の支給の対象となる費用に係る対価をいう。）と、介護予防サービス計画費の額との間に、不合理な差額が生じないようにしている。</t>
    <rPh sb="5" eb="7">
      <t>ヨボウ</t>
    </rPh>
    <phoneticPr fontId="5"/>
  </si>
  <si>
    <t>（１３）　運営規程</t>
    <rPh sb="5" eb="7">
      <t>ウンエイ</t>
    </rPh>
    <rPh sb="7" eb="9">
      <t>キテイ</t>
    </rPh>
    <phoneticPr fontId="5"/>
  </si>
  <si>
    <t>（１４）　勤務体制の確保</t>
    <rPh sb="5" eb="7">
      <t>キンム</t>
    </rPh>
    <rPh sb="7" eb="9">
      <t>タイセイ</t>
    </rPh>
    <rPh sb="10" eb="12">
      <t>カクホ</t>
    </rPh>
    <phoneticPr fontId="5"/>
  </si>
  <si>
    <t>【個別サービス計画作成の指導及び報告の聴取】
　担当職員は、介護予防サービス事業者等に対して、介護予防サービス計画に基づき、介護予防訪問看護計画等指定介護予防サービス等基準において位置付けられている計画の作成を指導するとともに、サービスの提供状況や利用者の状況等に関する報告を少なくとも１月に１回、聴取している。</t>
    <phoneticPr fontId="5"/>
  </si>
  <si>
    <t>【担当者に対する個別サービス計画の提出依頼】
　担当職員は、介護予防サービス計画に位置付けた介護予防サービスの事業者に対して、介護予防訪問看護計画等の個別サービス計画の提出を求めている。　　　　　　　　　</t>
    <rPh sb="1" eb="4">
      <t>タントウシャ</t>
    </rPh>
    <rPh sb="24" eb="26">
      <t>タントウ</t>
    </rPh>
    <rPh sb="26" eb="28">
      <t>ショクイン</t>
    </rPh>
    <rPh sb="30" eb="32">
      <t>カイゴ</t>
    </rPh>
    <rPh sb="32" eb="34">
      <t>ヨボウ</t>
    </rPh>
    <rPh sb="46" eb="48">
      <t>カイゴ</t>
    </rPh>
    <rPh sb="48" eb="50">
      <t>ヨボウ</t>
    </rPh>
    <rPh sb="63" eb="65">
      <t>カイゴ</t>
    </rPh>
    <rPh sb="65" eb="67">
      <t>ヨボウ</t>
    </rPh>
    <rPh sb="69" eb="71">
      <t>カンゴ</t>
    </rPh>
    <phoneticPr fontId="7"/>
  </si>
  <si>
    <t>　介護予防サービス計画を変更した場合、全表（１表～３表）について作成し直している（サービス内容への具体的な影響がほとんど認められないような軽微な変更〈例えば時間帯の変更など〉の場合については、原本に修正日・修正内容を明記しつつ、利用者の同意書名・同意日を記載して再交付することで、当該変更記録の箇所の冒頭に変更時点を明記しつつ同一用紙に継続して記載することができる）。</t>
    <rPh sb="1" eb="3">
      <t>カイゴ</t>
    </rPh>
    <rPh sb="3" eb="5">
      <t>ヨボウ</t>
    </rPh>
    <rPh sb="96" eb="98">
      <t>ゲンポン</t>
    </rPh>
    <rPh sb="99" eb="101">
      <t>シュウセイ</t>
    </rPh>
    <rPh sb="101" eb="102">
      <t>ビ</t>
    </rPh>
    <rPh sb="103" eb="105">
      <t>シュウセイ</t>
    </rPh>
    <rPh sb="105" eb="107">
      <t>ナイヨウ</t>
    </rPh>
    <rPh sb="108" eb="110">
      <t>メイキ</t>
    </rPh>
    <rPh sb="114" eb="116">
      <t>リヨウ</t>
    </rPh>
    <rPh sb="116" eb="117">
      <t>シャ</t>
    </rPh>
    <rPh sb="118" eb="120">
      <t>ドウイ</t>
    </rPh>
    <rPh sb="120" eb="122">
      <t>ショメイ</t>
    </rPh>
    <rPh sb="123" eb="125">
      <t>ドウイ</t>
    </rPh>
    <rPh sb="125" eb="126">
      <t>ビ</t>
    </rPh>
    <rPh sb="127" eb="129">
      <t>キサイ</t>
    </rPh>
    <rPh sb="131" eb="134">
      <t>サイコウフ</t>
    </rPh>
    <phoneticPr fontId="5"/>
  </si>
  <si>
    <t>虐待の防止のための措置に関する事項</t>
    <rPh sb="0" eb="2">
      <t>ギャクタイ</t>
    </rPh>
    <rPh sb="3" eb="5">
      <t>ボウシ</t>
    </rPh>
    <rPh sb="9" eb="11">
      <t>ソチ</t>
    </rPh>
    <rPh sb="12" eb="13">
      <t>カン</t>
    </rPh>
    <rPh sb="15" eb="17">
      <t>ジコウ</t>
    </rPh>
    <phoneticPr fontId="7"/>
  </si>
  <si>
    <t>　適切な指定介護予防支援の提供を確保する観点から、職場において行われる性的な言動又は優越的な関係を背景とした言動であって業務上必要かつ相当な範囲を超えたものにより担当職員の就業環境が害されることを防止するための方針の明確化等の必要な措置を講じている。</t>
    <rPh sb="1" eb="3">
      <t>テキセツ</t>
    </rPh>
    <rPh sb="4" eb="6">
      <t>シテイ</t>
    </rPh>
    <rPh sb="6" eb="8">
      <t>カイゴ</t>
    </rPh>
    <rPh sb="8" eb="10">
      <t>ヨボウ</t>
    </rPh>
    <rPh sb="10" eb="12">
      <t>シエン</t>
    </rPh>
    <rPh sb="13" eb="15">
      <t>テイキョウ</t>
    </rPh>
    <rPh sb="16" eb="18">
      <t>カクホ</t>
    </rPh>
    <rPh sb="20" eb="22">
      <t>カンテン</t>
    </rPh>
    <rPh sb="25" eb="27">
      <t>ショクバ</t>
    </rPh>
    <rPh sb="31" eb="32">
      <t>オコナ</t>
    </rPh>
    <rPh sb="35" eb="37">
      <t>セイテキ</t>
    </rPh>
    <rPh sb="38" eb="41">
      <t>ゲンドウマタ</t>
    </rPh>
    <rPh sb="42" eb="45">
      <t>ユウエツテキ</t>
    </rPh>
    <rPh sb="46" eb="48">
      <t>カンケイ</t>
    </rPh>
    <rPh sb="49" eb="51">
      <t>ハイケイ</t>
    </rPh>
    <rPh sb="54" eb="56">
      <t>ゲンドウ</t>
    </rPh>
    <rPh sb="60" eb="63">
      <t>ギョウムジョウ</t>
    </rPh>
    <rPh sb="63" eb="65">
      <t>ヒツヨウ</t>
    </rPh>
    <rPh sb="67" eb="69">
      <t>ソウトウ</t>
    </rPh>
    <rPh sb="70" eb="72">
      <t>ハンイ</t>
    </rPh>
    <rPh sb="73" eb="74">
      <t>コ</t>
    </rPh>
    <rPh sb="81" eb="83">
      <t>タントウ</t>
    </rPh>
    <rPh sb="83" eb="85">
      <t>ショクイン</t>
    </rPh>
    <rPh sb="86" eb="88">
      <t>シュウギョウカ</t>
    </rPh>
    <rPh sb="88" eb="100">
      <t>ンキョウガガイサレルコトヲボウシ</t>
    </rPh>
    <rPh sb="105" eb="107">
      <t>ホウシン</t>
    </rPh>
    <rPh sb="108" eb="112">
      <t>メイカクカトウ</t>
    </rPh>
    <rPh sb="113" eb="115">
      <t>ヒツヨウ</t>
    </rPh>
    <rPh sb="116" eb="118">
      <t>ソチ</t>
    </rPh>
    <rPh sb="119" eb="120">
      <t>コウ</t>
    </rPh>
    <phoneticPr fontId="7"/>
  </si>
  <si>
    <t>問5</t>
    <rPh sb="0" eb="1">
      <t>トイ</t>
    </rPh>
    <phoneticPr fontId="7"/>
  </si>
  <si>
    <t>（１５）業務継続計画の策定</t>
    <rPh sb="4" eb="6">
      <t>ギョウム</t>
    </rPh>
    <rPh sb="6" eb="8">
      <t>ケイゾク</t>
    </rPh>
    <rPh sb="8" eb="10">
      <t>ケイカク</t>
    </rPh>
    <rPh sb="11" eb="13">
      <t>サクテイ</t>
    </rPh>
    <phoneticPr fontId="7"/>
  </si>
  <si>
    <t>　感染症や非常災害の発生時において、利用者に対する指定介護予防支援の提供を継続的に実施するための、及び非常時の体制で早期の業務再開を図るための計画（以下「業務継続計画」という。）を策定し、当該業務継続計画に従い必要な措置を講じている。</t>
    <rPh sb="1" eb="4">
      <t>カンセンショウ</t>
    </rPh>
    <rPh sb="5" eb="9">
      <t>ヒジョウサイガイ</t>
    </rPh>
    <rPh sb="10" eb="13">
      <t>ハッセイジ</t>
    </rPh>
    <rPh sb="18" eb="21">
      <t>リヨウシャ</t>
    </rPh>
    <rPh sb="22" eb="23">
      <t>タイ</t>
    </rPh>
    <rPh sb="25" eb="31">
      <t>シテイカイゴヨボウ</t>
    </rPh>
    <rPh sb="31" eb="33">
      <t>シエン</t>
    </rPh>
    <rPh sb="34" eb="36">
      <t>テイキョウ</t>
    </rPh>
    <rPh sb="37" eb="40">
      <t>ケイゾクテキ</t>
    </rPh>
    <rPh sb="41" eb="43">
      <t>ジッシ</t>
    </rPh>
    <rPh sb="49" eb="50">
      <t>オヨ</t>
    </rPh>
    <rPh sb="66" eb="67">
      <t>ハカ</t>
    </rPh>
    <rPh sb="71" eb="73">
      <t>ケイカク</t>
    </rPh>
    <rPh sb="74" eb="76">
      <t>イカ</t>
    </rPh>
    <rPh sb="77" eb="83">
      <t>ギョウムケイゾクケイカク</t>
    </rPh>
    <rPh sb="90" eb="92">
      <t>サクテイ</t>
    </rPh>
    <rPh sb="94" eb="96">
      <t>トウガイ</t>
    </rPh>
    <rPh sb="96" eb="102">
      <t>ギョウムケイゾクケイカク</t>
    </rPh>
    <rPh sb="103" eb="104">
      <t>シタガ</t>
    </rPh>
    <rPh sb="105" eb="107">
      <t>ヒツヨウ</t>
    </rPh>
    <rPh sb="108" eb="110">
      <t>ソチ</t>
    </rPh>
    <rPh sb="111" eb="112">
      <t>コウ</t>
    </rPh>
    <phoneticPr fontId="7"/>
  </si>
  <si>
    <t>　担当職員に対し、業務継続計画について周知するとともに、必要な研修及び訓練を定期的に実施している。</t>
    <rPh sb="1" eb="3">
      <t>タントウ</t>
    </rPh>
    <rPh sb="3" eb="5">
      <t>ショクイン</t>
    </rPh>
    <rPh sb="6" eb="7">
      <t>タイ</t>
    </rPh>
    <rPh sb="9" eb="15">
      <t>ギョウムケイゾクケイカク</t>
    </rPh>
    <rPh sb="19" eb="21">
      <t>シュウチ</t>
    </rPh>
    <rPh sb="28" eb="30">
      <t>ヒツヨウ</t>
    </rPh>
    <rPh sb="31" eb="34">
      <t>ケンシュウオヨ</t>
    </rPh>
    <rPh sb="35" eb="37">
      <t>クンレン</t>
    </rPh>
    <rPh sb="38" eb="41">
      <t>テイキテキ</t>
    </rPh>
    <rPh sb="42" eb="44">
      <t>ジッシ</t>
    </rPh>
    <phoneticPr fontId="7"/>
  </si>
  <si>
    <t>　定期的業務継続計画の見直しを行い、必要に応じて業務改善計画の変更を行っている。</t>
    <rPh sb="1" eb="4">
      <t>テイキテキ</t>
    </rPh>
    <rPh sb="4" eb="10">
      <t>ギョウムケイゾクケイカク</t>
    </rPh>
    <rPh sb="11" eb="13">
      <t>ミナオ</t>
    </rPh>
    <rPh sb="15" eb="16">
      <t>オコナ</t>
    </rPh>
    <rPh sb="18" eb="20">
      <t>ヒツヨウ</t>
    </rPh>
    <rPh sb="21" eb="22">
      <t>オウ</t>
    </rPh>
    <rPh sb="24" eb="30">
      <t>ギョウムカイゼンケイカク</t>
    </rPh>
    <rPh sb="31" eb="33">
      <t>ヘンコウ</t>
    </rPh>
    <rPh sb="34" eb="35">
      <t>オコナ</t>
    </rPh>
    <phoneticPr fontId="7"/>
  </si>
  <si>
    <t>問1</t>
    <rPh sb="0" eb="1">
      <t>トイ</t>
    </rPh>
    <phoneticPr fontId="7"/>
  </si>
  <si>
    <t>問2</t>
    <rPh sb="0" eb="1">
      <t>トイ</t>
    </rPh>
    <phoneticPr fontId="7"/>
  </si>
  <si>
    <t>問3</t>
    <rPh sb="0" eb="1">
      <t>トイ</t>
    </rPh>
    <phoneticPr fontId="7"/>
  </si>
  <si>
    <t>（１６）　設備及び備品等</t>
    <rPh sb="5" eb="7">
      <t>セツビ</t>
    </rPh>
    <rPh sb="7" eb="8">
      <t>オヨ</t>
    </rPh>
    <rPh sb="9" eb="11">
      <t>ビヒン</t>
    </rPh>
    <rPh sb="11" eb="12">
      <t>トウ</t>
    </rPh>
    <phoneticPr fontId="5"/>
  </si>
  <si>
    <t>（１７）　従業者の健康管理</t>
    <phoneticPr fontId="5"/>
  </si>
  <si>
    <t>（１８）　感染症の予防及びまん延の防止のための措置</t>
    <rPh sb="5" eb="8">
      <t>カンセンショウ</t>
    </rPh>
    <rPh sb="9" eb="12">
      <t>ヨボウオヨ</t>
    </rPh>
    <rPh sb="15" eb="16">
      <t>エン</t>
    </rPh>
    <rPh sb="17" eb="19">
      <t>ボウシ</t>
    </rPh>
    <rPh sb="23" eb="25">
      <t>ソチ</t>
    </rPh>
    <phoneticPr fontId="7"/>
  </si>
  <si>
    <t>　事業所における感染症の予防及びまん延の防止のための対策を検討する委員会（「テレビ電話装置等を活用して行うことができる。）をおおむね6月に１回以上開催するとともに、その結果について、担当職員に周知徹底を図ること。</t>
    <rPh sb="1" eb="4">
      <t>ジギョウショ</t>
    </rPh>
    <rPh sb="8" eb="11">
      <t>カンセンショウ</t>
    </rPh>
    <rPh sb="12" eb="15">
      <t>ヨボウオヨ</t>
    </rPh>
    <rPh sb="18" eb="19">
      <t>エン</t>
    </rPh>
    <rPh sb="41" eb="46">
      <t>デンワソウチトウ</t>
    </rPh>
    <rPh sb="47" eb="49">
      <t>カツヨウ</t>
    </rPh>
    <rPh sb="51" eb="52">
      <t>オコナ</t>
    </rPh>
    <rPh sb="67" eb="68">
      <t>ツキ</t>
    </rPh>
    <rPh sb="70" eb="75">
      <t>カイイジョウカイサイ</t>
    </rPh>
    <rPh sb="84" eb="86">
      <t>ケッカ</t>
    </rPh>
    <rPh sb="91" eb="93">
      <t>タントウ</t>
    </rPh>
    <rPh sb="93" eb="95">
      <t>ショクイン</t>
    </rPh>
    <rPh sb="96" eb="100">
      <t>シュウチテッテイ</t>
    </rPh>
    <rPh sb="101" eb="102">
      <t>ハカ</t>
    </rPh>
    <phoneticPr fontId="7"/>
  </si>
  <si>
    <t>　事業所における感染症の予防及びまん延の防止のための指針を整備している。</t>
    <rPh sb="1" eb="4">
      <t>ジギョウショ</t>
    </rPh>
    <rPh sb="8" eb="11">
      <t>カンセンショウ</t>
    </rPh>
    <rPh sb="12" eb="15">
      <t>ヨボウオヨ</t>
    </rPh>
    <rPh sb="18" eb="19">
      <t>エン</t>
    </rPh>
    <rPh sb="20" eb="22">
      <t>ボウシ</t>
    </rPh>
    <rPh sb="26" eb="28">
      <t>シシン</t>
    </rPh>
    <rPh sb="29" eb="31">
      <t>セイビ</t>
    </rPh>
    <phoneticPr fontId="7"/>
  </si>
  <si>
    <t>　担当職員に対し、感染症の予防及びまん延の防止のための研修及び訓練を定期的に実施している。</t>
    <rPh sb="1" eb="5">
      <t>タントウショクイン</t>
    </rPh>
    <rPh sb="6" eb="7">
      <t>タイ</t>
    </rPh>
    <rPh sb="9" eb="12">
      <t>カンセンショウ</t>
    </rPh>
    <rPh sb="13" eb="16">
      <t>ヨボウオヨ</t>
    </rPh>
    <rPh sb="19" eb="20">
      <t>エン</t>
    </rPh>
    <rPh sb="21" eb="23">
      <t>ボウシ</t>
    </rPh>
    <rPh sb="27" eb="30">
      <t>ケンシュウオヨ</t>
    </rPh>
    <rPh sb="31" eb="33">
      <t>クンレン</t>
    </rPh>
    <rPh sb="34" eb="37">
      <t>テイキテキ</t>
    </rPh>
    <rPh sb="38" eb="40">
      <t>ジッシ</t>
    </rPh>
    <phoneticPr fontId="7"/>
  </si>
  <si>
    <t>問１</t>
    <rPh sb="0" eb="1">
      <t>トイ</t>
    </rPh>
    <phoneticPr fontId="7"/>
  </si>
  <si>
    <t>問２</t>
    <rPh sb="0" eb="1">
      <t>トイ</t>
    </rPh>
    <phoneticPr fontId="7"/>
  </si>
  <si>
    <t>問３</t>
    <rPh sb="0" eb="1">
      <t>トイ</t>
    </rPh>
    <phoneticPr fontId="7"/>
  </si>
  <si>
    <t>（１９）　掲示</t>
    <rPh sb="5" eb="7">
      <t>ケイジ</t>
    </rPh>
    <phoneticPr fontId="5"/>
  </si>
  <si>
    <t>（２２）　介護予防サービス事業者等からの利益収受の禁止等</t>
    <phoneticPr fontId="5"/>
  </si>
  <si>
    <t>（２５）　虐待の防止</t>
    <rPh sb="5" eb="7">
      <t>ギャクタイ</t>
    </rPh>
    <rPh sb="8" eb="10">
      <t>ボウシ</t>
    </rPh>
    <phoneticPr fontId="7"/>
  </si>
  <si>
    <t>　事業所における虐待の防止のための指針を整備している。</t>
    <rPh sb="1" eb="4">
      <t>ジギョウショ</t>
    </rPh>
    <rPh sb="8" eb="10">
      <t>ギャクタイ</t>
    </rPh>
    <rPh sb="11" eb="13">
      <t>ボウシ</t>
    </rPh>
    <rPh sb="17" eb="19">
      <t>シシン</t>
    </rPh>
    <rPh sb="20" eb="22">
      <t>セイビ</t>
    </rPh>
    <phoneticPr fontId="7"/>
  </si>
  <si>
    <t>　事業所における虐待の防止のための対策を検討する委員会（テレビ電話装置等を活用して行うことができる。）を定期的に開催するとともに、その結果について、担当職員に周知徹底を図ること。</t>
    <rPh sb="1" eb="4">
      <t>ジギョウショ</t>
    </rPh>
    <rPh sb="8" eb="10">
      <t>ギャクタイ</t>
    </rPh>
    <rPh sb="11" eb="13">
      <t>ボウシ</t>
    </rPh>
    <rPh sb="17" eb="19">
      <t>タイサク</t>
    </rPh>
    <rPh sb="20" eb="22">
      <t>ケントウ</t>
    </rPh>
    <rPh sb="24" eb="27">
      <t>イインカイ</t>
    </rPh>
    <rPh sb="31" eb="36">
      <t>デンワソウチトウ</t>
    </rPh>
    <rPh sb="37" eb="39">
      <t>カツヨウ</t>
    </rPh>
    <rPh sb="41" eb="42">
      <t>オコナ</t>
    </rPh>
    <rPh sb="52" eb="55">
      <t>テイキテキ</t>
    </rPh>
    <rPh sb="56" eb="58">
      <t>カイサイ</t>
    </rPh>
    <rPh sb="67" eb="69">
      <t>ケッカ</t>
    </rPh>
    <rPh sb="74" eb="78">
      <t>タントウショクイン</t>
    </rPh>
    <rPh sb="79" eb="81">
      <t>シュウチ</t>
    </rPh>
    <rPh sb="81" eb="83">
      <t>テッテイ</t>
    </rPh>
    <rPh sb="84" eb="85">
      <t>ハカ</t>
    </rPh>
    <phoneticPr fontId="7"/>
  </si>
  <si>
    <t>　虐待の防止に関する措置を適切に実施するための担当者を置いている。</t>
    <rPh sb="1" eb="3">
      <t>ギャクタイ</t>
    </rPh>
    <rPh sb="4" eb="6">
      <t>ボウシ</t>
    </rPh>
    <rPh sb="7" eb="8">
      <t>カン</t>
    </rPh>
    <rPh sb="10" eb="12">
      <t>ソチ</t>
    </rPh>
    <rPh sb="13" eb="15">
      <t>テキセツ</t>
    </rPh>
    <rPh sb="16" eb="18">
      <t>ジッシ</t>
    </rPh>
    <rPh sb="23" eb="26">
      <t>タントウシャ</t>
    </rPh>
    <rPh sb="27" eb="28">
      <t>オ</t>
    </rPh>
    <phoneticPr fontId="7"/>
  </si>
  <si>
    <t>問４</t>
    <rPh sb="0" eb="1">
      <t>トイ</t>
    </rPh>
    <phoneticPr fontId="7"/>
  </si>
  <si>
    <t>（２６）　会計の区分</t>
    <phoneticPr fontId="5"/>
  </si>
  <si>
    <t>（２７）記録の整備</t>
    <phoneticPr fontId="7"/>
  </si>
  <si>
    <t>（２８）暴力団排除</t>
    <rPh sb="4" eb="7">
      <t>ボウリョクダン</t>
    </rPh>
    <rPh sb="7" eb="9">
      <t>ハイジョ</t>
    </rPh>
    <phoneticPr fontId="7"/>
  </si>
  <si>
    <t>（２９）　指定介護予防支援の基本取扱方針</t>
    <rPh sb="7" eb="9">
      <t>カイゴ</t>
    </rPh>
    <rPh sb="9" eb="11">
      <t>ヨボウ</t>
    </rPh>
    <rPh sb="11" eb="13">
      <t>シエン</t>
    </rPh>
    <rPh sb="14" eb="16">
      <t>キホン</t>
    </rPh>
    <rPh sb="16" eb="18">
      <t>トリアツカイ</t>
    </rPh>
    <phoneticPr fontId="5"/>
  </si>
  <si>
    <t>（２）　委託連携加算</t>
    <rPh sb="4" eb="6">
      <t>イタク</t>
    </rPh>
    <rPh sb="6" eb="8">
      <t>レンケイ</t>
    </rPh>
    <rPh sb="8" eb="10">
      <t>カサン</t>
    </rPh>
    <phoneticPr fontId="5"/>
  </si>
  <si>
    <t>　介護予防支援事業所が利用者に提供する指定介護予防支援を指定居宅介護支援事業所に委託する際、当該利用者に係る必要な情報を指定居宅介護支援事業所に提供し、当該指定居宅介護支援事業所における介護予防サービス計画の作成等に協力した場合は、当該委託を開始した日の属する月に限り加算している。</t>
    <rPh sb="1" eb="3">
      <t>カイゴ</t>
    </rPh>
    <rPh sb="3" eb="5">
      <t>ヨボウ</t>
    </rPh>
    <rPh sb="5" eb="7">
      <t>シエン</t>
    </rPh>
    <rPh sb="7" eb="10">
      <t>ジギョウショ</t>
    </rPh>
    <rPh sb="15" eb="17">
      <t>テイキョウ</t>
    </rPh>
    <rPh sb="19" eb="27">
      <t>シテイカイゴヨボウシエン</t>
    </rPh>
    <rPh sb="28" eb="30">
      <t>シテイ</t>
    </rPh>
    <rPh sb="30" eb="39">
      <t>キョタクカイゴシエンジギョウショ</t>
    </rPh>
    <rPh sb="40" eb="42">
      <t>イタク</t>
    </rPh>
    <rPh sb="44" eb="45">
      <t>サイ</t>
    </rPh>
    <rPh sb="62" eb="71">
      <t>キョタクカイゴシエンジギョウショ</t>
    </rPh>
    <rPh sb="80" eb="89">
      <t>キョタクカイゴシエンジギョウショ</t>
    </rPh>
    <rPh sb="116" eb="118">
      <t>トウガイ</t>
    </rPh>
    <rPh sb="118" eb="120">
      <t>イタク</t>
    </rPh>
    <rPh sb="121" eb="123">
      <t>カイシ</t>
    </rPh>
    <rPh sb="125" eb="126">
      <t>ヒ</t>
    </rPh>
    <rPh sb="127" eb="128">
      <t>ゾク</t>
    </rPh>
    <rPh sb="130" eb="131">
      <t>ツキ</t>
    </rPh>
    <rPh sb="132" eb="133">
      <t>カギ</t>
    </rPh>
    <phoneticPr fontId="5"/>
  </si>
  <si>
    <t>従業者の勤務の体制及び勤務形態一覧表</t>
    <phoneticPr fontId="10"/>
  </si>
  <si>
    <t>サービス種別</t>
    <rPh sb="4" eb="6">
      <t>シュベツ</t>
    </rPh>
    <phoneticPr fontId="10"/>
  </si>
  <si>
    <t>(</t>
    <phoneticPr fontId="10"/>
  </si>
  <si>
    <t>）</t>
    <phoneticPr fontId="10"/>
  </si>
  <si>
    <t>令和</t>
    <rPh sb="0" eb="2">
      <t>レイワ</t>
    </rPh>
    <phoneticPr fontId="10"/>
  </si>
  <si>
    <t>)</t>
    <phoneticPr fontId="10"/>
  </si>
  <si>
    <t>年</t>
    <rPh sb="0" eb="1">
      <t>ネン</t>
    </rPh>
    <phoneticPr fontId="10"/>
  </si>
  <si>
    <t>月</t>
    <rPh sb="0" eb="1">
      <t>ゲツ</t>
    </rPh>
    <phoneticPr fontId="10"/>
  </si>
  <si>
    <t>事業所名</t>
    <rPh sb="0" eb="3">
      <t>ジギョウショ</t>
    </rPh>
    <rPh sb="3" eb="4">
      <t>メイ</t>
    </rPh>
    <phoneticPr fontId="10"/>
  </si>
  <si>
    <t>(1)</t>
    <phoneticPr fontId="10"/>
  </si>
  <si>
    <t>日</t>
    <rPh sb="0" eb="1">
      <t>ニチ</t>
    </rPh>
    <phoneticPr fontId="10"/>
  </si>
  <si>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0"/>
  </si>
  <si>
    <t>時間/週</t>
    <rPh sb="0" eb="2">
      <t>ジカン</t>
    </rPh>
    <rPh sb="3" eb="4">
      <t>シュウ</t>
    </rPh>
    <phoneticPr fontId="10"/>
  </si>
  <si>
    <t>時間/月</t>
    <rPh sb="0" eb="2">
      <t>ジカン</t>
    </rPh>
    <rPh sb="3" eb="4">
      <t>ツキ</t>
    </rPh>
    <phoneticPr fontId="10"/>
  </si>
  <si>
    <t>当月の日数</t>
    <rPh sb="0" eb="2">
      <t>トウゲツ</t>
    </rPh>
    <rPh sb="3" eb="5">
      <t>ニッスウ</t>
    </rPh>
    <phoneticPr fontId="10"/>
  </si>
  <si>
    <t>人</t>
    <rPh sb="0" eb="1">
      <t>ニン</t>
    </rPh>
    <phoneticPr fontId="10"/>
  </si>
  <si>
    <t>No</t>
    <phoneticPr fontId="10"/>
  </si>
  <si>
    <t>1週目</t>
    <rPh sb="1" eb="2">
      <t>シュウ</t>
    </rPh>
    <rPh sb="2" eb="3">
      <t>メ</t>
    </rPh>
    <phoneticPr fontId="10"/>
  </si>
  <si>
    <t>2週目</t>
    <rPh sb="1" eb="2">
      <t>シュウ</t>
    </rPh>
    <rPh sb="2" eb="3">
      <t>メ</t>
    </rPh>
    <phoneticPr fontId="10"/>
  </si>
  <si>
    <t>3週目</t>
    <rPh sb="1" eb="2">
      <t>シュウ</t>
    </rPh>
    <rPh sb="2" eb="3">
      <t>メ</t>
    </rPh>
    <phoneticPr fontId="10"/>
  </si>
  <si>
    <t>4週目</t>
    <rPh sb="1" eb="2">
      <t>シュウ</t>
    </rPh>
    <rPh sb="2" eb="3">
      <t>メ</t>
    </rPh>
    <phoneticPr fontId="10"/>
  </si>
  <si>
    <t>5週目</t>
    <rPh sb="1" eb="2">
      <t>シュウ</t>
    </rPh>
    <rPh sb="2" eb="3">
      <t>メ</t>
    </rPh>
    <phoneticPr fontId="10"/>
  </si>
  <si>
    <t>管理者</t>
    <rPh sb="0" eb="3">
      <t>カンリシャ</t>
    </rPh>
    <phoneticPr fontId="10"/>
  </si>
  <si>
    <t>B</t>
  </si>
  <si>
    <t>主任介護支援専門員</t>
    <rPh sb="0" eb="2">
      <t>シュニン</t>
    </rPh>
    <rPh sb="2" eb="4">
      <t>カイゴ</t>
    </rPh>
    <rPh sb="4" eb="6">
      <t>シエン</t>
    </rPh>
    <rPh sb="6" eb="9">
      <t>センモンイン</t>
    </rPh>
    <phoneticPr fontId="10"/>
  </si>
  <si>
    <t>厚労　太郎</t>
    <rPh sb="0" eb="2">
      <t>コウロウ</t>
    </rPh>
    <rPh sb="3" eb="5">
      <t>タロウ</t>
    </rPh>
    <phoneticPr fontId="10"/>
  </si>
  <si>
    <t>介護支援専門員</t>
    <rPh sb="0" eb="2">
      <t>カイゴ</t>
    </rPh>
    <rPh sb="2" eb="4">
      <t>シエン</t>
    </rPh>
    <rPh sb="4" eb="7">
      <t>センモンイン</t>
    </rPh>
    <phoneticPr fontId="10"/>
  </si>
  <si>
    <t>A</t>
  </si>
  <si>
    <t>○○　B子</t>
    <rPh sb="4" eb="5">
      <t>コ</t>
    </rPh>
    <phoneticPr fontId="10"/>
  </si>
  <si>
    <t>C</t>
  </si>
  <si>
    <t>勤務形態</t>
    <rPh sb="0" eb="2">
      <t>キンム</t>
    </rPh>
    <rPh sb="2" eb="4">
      <t>ケイタイ</t>
    </rPh>
    <phoneticPr fontId="10"/>
  </si>
  <si>
    <t>勤務時間数合計</t>
    <rPh sb="0" eb="2">
      <t>キンム</t>
    </rPh>
    <rPh sb="2" eb="5">
      <t>ジカンスウ</t>
    </rPh>
    <rPh sb="5" eb="7">
      <t>ゴウケイ</t>
    </rPh>
    <phoneticPr fontId="10"/>
  </si>
  <si>
    <t>常勤換算の対象時間数</t>
    <rPh sb="0" eb="2">
      <t>ジョウキン</t>
    </rPh>
    <rPh sb="2" eb="4">
      <t>カンサン</t>
    </rPh>
    <rPh sb="5" eb="7">
      <t>タイショウ</t>
    </rPh>
    <rPh sb="7" eb="9">
      <t>ジカン</t>
    </rPh>
    <rPh sb="9" eb="10">
      <t>スウ</t>
    </rPh>
    <phoneticPr fontId="10"/>
  </si>
  <si>
    <t>常勤換算方法対象外の</t>
    <rPh sb="0" eb="2">
      <t>ジョウキン</t>
    </rPh>
    <rPh sb="2" eb="4">
      <t>カンサン</t>
    </rPh>
    <rPh sb="4" eb="6">
      <t>ホウホウ</t>
    </rPh>
    <rPh sb="6" eb="9">
      <t>タイショウガイ</t>
    </rPh>
    <phoneticPr fontId="10"/>
  </si>
  <si>
    <t>当月合計</t>
    <rPh sb="0" eb="2">
      <t>トウゲツ</t>
    </rPh>
    <rPh sb="2" eb="4">
      <t>ゴウケイ</t>
    </rPh>
    <phoneticPr fontId="10"/>
  </si>
  <si>
    <t>週平均</t>
    <rPh sb="0" eb="3">
      <t>シュウヘイキン</t>
    </rPh>
    <phoneticPr fontId="10"/>
  </si>
  <si>
    <t>常勤の従業者の人数</t>
    <rPh sb="0" eb="2">
      <t>ジョウキン</t>
    </rPh>
    <rPh sb="3" eb="6">
      <t>ジュウギョウシャ</t>
    </rPh>
    <rPh sb="7" eb="9">
      <t>ニンズウ</t>
    </rPh>
    <phoneticPr fontId="10"/>
  </si>
  <si>
    <t>B</t>
    <phoneticPr fontId="10"/>
  </si>
  <si>
    <t>C</t>
    <phoneticPr fontId="10"/>
  </si>
  <si>
    <t>D</t>
    <phoneticPr fontId="10"/>
  </si>
  <si>
    <t>合計</t>
    <rPh sb="0" eb="2">
      <t>ゴウケイ</t>
    </rPh>
    <phoneticPr fontId="10"/>
  </si>
  <si>
    <t>■ 常勤換算方法による人数</t>
    <rPh sb="2" eb="4">
      <t>ジョウキン</t>
    </rPh>
    <rPh sb="4" eb="6">
      <t>カンサン</t>
    </rPh>
    <rPh sb="6" eb="8">
      <t>ホウホウ</t>
    </rPh>
    <rPh sb="11" eb="13">
      <t>ニンズウ</t>
    </rPh>
    <phoneticPr fontId="10"/>
  </si>
  <si>
    <t>（勤務形態の記号）</t>
    <rPh sb="1" eb="3">
      <t>キンム</t>
    </rPh>
    <rPh sb="3" eb="5">
      <t>ケイタイ</t>
    </rPh>
    <rPh sb="6" eb="8">
      <t>キゴウ</t>
    </rPh>
    <phoneticPr fontId="10"/>
  </si>
  <si>
    <t>常勤換算の</t>
    <rPh sb="0" eb="2">
      <t>ジョウキン</t>
    </rPh>
    <rPh sb="2" eb="4">
      <t>カンサン</t>
    </rPh>
    <phoneticPr fontId="10"/>
  </si>
  <si>
    <t>常勤の従業者が</t>
    <rPh sb="0" eb="2">
      <t>ジョウキン</t>
    </rPh>
    <rPh sb="3" eb="6">
      <t>ジュウギョウシャ</t>
    </rPh>
    <phoneticPr fontId="10"/>
  </si>
  <si>
    <t>記号</t>
    <rPh sb="0" eb="2">
      <t>キゴウ</t>
    </rPh>
    <phoneticPr fontId="10"/>
  </si>
  <si>
    <t>区分</t>
    <rPh sb="0" eb="2">
      <t>クブン</t>
    </rPh>
    <phoneticPr fontId="10"/>
  </si>
  <si>
    <t>常勤換算後の人数</t>
    <rPh sb="0" eb="2">
      <t>ジョウキン</t>
    </rPh>
    <rPh sb="2" eb="4">
      <t>カンサン</t>
    </rPh>
    <rPh sb="4" eb="5">
      <t>ゴ</t>
    </rPh>
    <rPh sb="6" eb="8">
      <t>ニンズウ</t>
    </rPh>
    <phoneticPr fontId="10"/>
  </si>
  <si>
    <t>常勤で専従</t>
    <rPh sb="0" eb="2">
      <t>ジョウキン</t>
    </rPh>
    <rPh sb="3" eb="5">
      <t>センジュウ</t>
    </rPh>
    <phoneticPr fontId="10"/>
  </si>
  <si>
    <t>÷</t>
    <phoneticPr fontId="10"/>
  </si>
  <si>
    <t>＝</t>
    <phoneticPr fontId="10"/>
  </si>
  <si>
    <t>常勤で兼務</t>
    <rPh sb="0" eb="2">
      <t>ジョウキン</t>
    </rPh>
    <rPh sb="3" eb="5">
      <t>ケンム</t>
    </rPh>
    <phoneticPr fontId="10"/>
  </si>
  <si>
    <t>（小数点第2位以下切り捨て）</t>
    <rPh sb="1" eb="4">
      <t>ショウスウテン</t>
    </rPh>
    <rPh sb="4" eb="5">
      <t>ダイ</t>
    </rPh>
    <rPh sb="6" eb="7">
      <t>イ</t>
    </rPh>
    <rPh sb="7" eb="9">
      <t>イカ</t>
    </rPh>
    <rPh sb="9" eb="10">
      <t>キ</t>
    </rPh>
    <rPh sb="11" eb="12">
      <t>ス</t>
    </rPh>
    <phoneticPr fontId="10"/>
  </si>
  <si>
    <t>非常勤で専従</t>
    <rPh sb="0" eb="3">
      <t>ヒジョウキン</t>
    </rPh>
    <rPh sb="4" eb="6">
      <t>センジュウ</t>
    </rPh>
    <phoneticPr fontId="10"/>
  </si>
  <si>
    <t>非常勤で兼務</t>
    <rPh sb="0" eb="3">
      <t>ヒジョウキン</t>
    </rPh>
    <rPh sb="4" eb="6">
      <t>ケンム</t>
    </rPh>
    <phoneticPr fontId="10"/>
  </si>
  <si>
    <t>常勤の従業者の人数</t>
  </si>
  <si>
    <t>常勤換算方法による人数</t>
    <rPh sb="0" eb="2">
      <t>ジョウキン</t>
    </rPh>
    <rPh sb="2" eb="4">
      <t>カンサン</t>
    </rPh>
    <rPh sb="4" eb="6">
      <t>ホウホウ</t>
    </rPh>
    <rPh sb="9" eb="11">
      <t>ニンズウ</t>
    </rPh>
    <phoneticPr fontId="10"/>
  </si>
  <si>
    <t>≪提出不要≫</t>
    <rPh sb="1" eb="3">
      <t>テイシュツ</t>
    </rPh>
    <rPh sb="3" eb="5">
      <t>フヨウ</t>
    </rPh>
    <phoneticPr fontId="10"/>
  </si>
  <si>
    <t>・・・直接入力する必要がある箇所です。</t>
    <rPh sb="3" eb="5">
      <t>チョクセツ</t>
    </rPh>
    <rPh sb="5" eb="7">
      <t>ニュウリョク</t>
    </rPh>
    <rPh sb="9" eb="11">
      <t>ヒツヨウ</t>
    </rPh>
    <rPh sb="14" eb="16">
      <t>カショ</t>
    </rPh>
    <phoneticPr fontId="10"/>
  </si>
  <si>
    <t>・・・プルダウンから選択して入力する必要がある箇所です。</t>
    <rPh sb="10" eb="12">
      <t>センタク</t>
    </rPh>
    <rPh sb="14" eb="16">
      <t>ニュウリョク</t>
    </rPh>
    <rPh sb="18" eb="20">
      <t>ヒツヨウ</t>
    </rPh>
    <rPh sb="23" eb="25">
      <t>カショ</t>
    </rPh>
    <phoneticPr fontId="10"/>
  </si>
  <si>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0"/>
  </si>
  <si>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0"/>
  </si>
  <si>
    <t xml:space="preserve"> 　　 記入の順序は、職種ごとにまとめてください。</t>
    <rPh sb="4" eb="6">
      <t>キニュウ</t>
    </rPh>
    <rPh sb="7" eb="9">
      <t>ジュンジョ</t>
    </rPh>
    <rPh sb="11" eb="13">
      <t>ショクシュ</t>
    </rPh>
    <phoneticPr fontId="10"/>
  </si>
  <si>
    <t>職種名</t>
    <rPh sb="0" eb="2">
      <t>ショクシュ</t>
    </rPh>
    <rPh sb="2" eb="3">
      <t>メイ</t>
    </rPh>
    <phoneticPr fontId="10"/>
  </si>
  <si>
    <t>介護予防支援担当職員</t>
    <rPh sb="0" eb="2">
      <t>カイゴ</t>
    </rPh>
    <rPh sb="2" eb="4">
      <t>ヨボウ</t>
    </rPh>
    <rPh sb="4" eb="6">
      <t>シエン</t>
    </rPh>
    <rPh sb="6" eb="8">
      <t>タントウ</t>
    </rPh>
    <rPh sb="8" eb="10">
      <t>ショクイン</t>
    </rPh>
    <phoneticPr fontId="10"/>
  </si>
  <si>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0"/>
  </si>
  <si>
    <t>（注）常勤・非常勤の区分について</t>
    <rPh sb="1" eb="2">
      <t>チュウ</t>
    </rPh>
    <rPh sb="3" eb="5">
      <t>ジョウキン</t>
    </rPh>
    <rPh sb="6" eb="9">
      <t>ヒジョウキン</t>
    </rPh>
    <rPh sb="10" eb="12">
      <t>クブン</t>
    </rPh>
    <phoneticPr fontId="10"/>
  </si>
  <si>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0"/>
  </si>
  <si>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0"/>
  </si>
  <si>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0"/>
  </si>
  <si>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0"/>
  </si>
  <si>
    <t>１．サービス種別</t>
    <rPh sb="6" eb="8">
      <t>シュベツ</t>
    </rPh>
    <phoneticPr fontId="10"/>
  </si>
  <si>
    <t>No</t>
    <phoneticPr fontId="10"/>
  </si>
  <si>
    <t>サービス種別名</t>
    <rPh sb="4" eb="6">
      <t>シュベツ</t>
    </rPh>
    <rPh sb="6" eb="7">
      <t>メイ</t>
    </rPh>
    <phoneticPr fontId="10"/>
  </si>
  <si>
    <t>２．職種名・資格名称</t>
    <rPh sb="2" eb="4">
      <t>ショクシュ</t>
    </rPh>
    <rPh sb="4" eb="5">
      <t>メイ</t>
    </rPh>
    <rPh sb="6" eb="8">
      <t>シカク</t>
    </rPh>
    <rPh sb="8" eb="10">
      <t>メイショウ</t>
    </rPh>
    <phoneticPr fontId="10"/>
  </si>
  <si>
    <t>資格</t>
    <rPh sb="0" eb="2">
      <t>シカク</t>
    </rPh>
    <phoneticPr fontId="10"/>
  </si>
  <si>
    <t>保健師</t>
    <rPh sb="0" eb="3">
      <t>ホケンシ</t>
    </rPh>
    <phoneticPr fontId="10"/>
  </si>
  <si>
    <t>社会福祉士</t>
    <rPh sb="0" eb="2">
      <t>シャカイ</t>
    </rPh>
    <rPh sb="2" eb="5">
      <t>フクシシ</t>
    </rPh>
    <phoneticPr fontId="10"/>
  </si>
  <si>
    <t>経験ある看護師</t>
    <rPh sb="0" eb="2">
      <t>ケイケン</t>
    </rPh>
    <rPh sb="4" eb="7">
      <t>カンゴシ</t>
    </rPh>
    <phoneticPr fontId="10"/>
  </si>
  <si>
    <t>社会福祉主事（3年以上従事）</t>
    <rPh sb="0" eb="2">
      <t>シャカイ</t>
    </rPh>
    <rPh sb="2" eb="4">
      <t>フクシ</t>
    </rPh>
    <rPh sb="4" eb="6">
      <t>シュジ</t>
    </rPh>
    <rPh sb="8" eb="9">
      <t>ネン</t>
    </rPh>
    <rPh sb="9" eb="11">
      <t>イジョウ</t>
    </rPh>
    <rPh sb="11" eb="13">
      <t>ジュウジ</t>
    </rPh>
    <phoneticPr fontId="10"/>
  </si>
  <si>
    <t>【自治体の皆様へ】</t>
    <rPh sb="1" eb="4">
      <t>ジチタイ</t>
    </rPh>
    <rPh sb="5" eb="7">
      <t>ミナサマ</t>
    </rPh>
    <phoneticPr fontId="10"/>
  </si>
  <si>
    <t>※ INDIRECT関数使用のため、以下のとおりセルに「名前の定義」をしています。</t>
    <rPh sb="10" eb="12">
      <t>カンスウ</t>
    </rPh>
    <rPh sb="12" eb="14">
      <t>シヨウ</t>
    </rPh>
    <rPh sb="18" eb="20">
      <t>イカ</t>
    </rPh>
    <rPh sb="28" eb="30">
      <t>ナマエ</t>
    </rPh>
    <rPh sb="31" eb="33">
      <t>テイギ</t>
    </rPh>
    <phoneticPr fontId="10"/>
  </si>
  <si>
    <t>　12行目・・・「職種」</t>
    <rPh sb="3" eb="5">
      <t>ギョウメ</t>
    </rPh>
    <rPh sb="9" eb="11">
      <t>ショクシュ</t>
    </rPh>
    <phoneticPr fontId="10"/>
  </si>
  <si>
    <t>　C列・・・「管理者」</t>
    <rPh sb="2" eb="3">
      <t>レツ</t>
    </rPh>
    <rPh sb="7" eb="10">
      <t>カンリシャ</t>
    </rPh>
    <phoneticPr fontId="10"/>
  </si>
  <si>
    <t>　D列・・・「介護支援専門員」</t>
    <rPh sb="2" eb="3">
      <t>レツ</t>
    </rPh>
    <rPh sb="7" eb="9">
      <t>カイゴ</t>
    </rPh>
    <rPh sb="9" eb="11">
      <t>シエン</t>
    </rPh>
    <rPh sb="11" eb="14">
      <t>センモンイン</t>
    </rPh>
    <phoneticPr fontId="10"/>
  </si>
  <si>
    <t>　E列・・・「介護予防支援担当職員」</t>
    <rPh sb="2" eb="3">
      <t>レツ</t>
    </rPh>
    <rPh sb="7" eb="9">
      <t>カイゴ</t>
    </rPh>
    <rPh sb="9" eb="11">
      <t>ヨボウ</t>
    </rPh>
    <rPh sb="11" eb="13">
      <t>シエン</t>
    </rPh>
    <rPh sb="13" eb="15">
      <t>タントウ</t>
    </rPh>
    <rPh sb="15" eb="17">
      <t>ショクイン</t>
    </rPh>
    <phoneticPr fontId="10"/>
  </si>
  <si>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0"/>
  </si>
  <si>
    <t>　行が足りない場合は、適宜追加してください。</t>
    <rPh sb="1" eb="2">
      <t>ギョウ</t>
    </rPh>
    <rPh sb="3" eb="4">
      <t>タ</t>
    </rPh>
    <rPh sb="7" eb="9">
      <t>バアイ</t>
    </rPh>
    <rPh sb="11" eb="13">
      <t>テキギ</t>
    </rPh>
    <rPh sb="13" eb="15">
      <t>ツイカ</t>
    </rPh>
    <phoneticPr fontId="10"/>
  </si>
  <si>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0"/>
  </si>
  <si>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0"/>
  </si>
  <si>
    <t>　・「数式」タブ　⇒　「名前の定義」を選択</t>
    <rPh sb="3" eb="5">
      <t>スウシキ</t>
    </rPh>
    <rPh sb="12" eb="14">
      <t>ナマエ</t>
    </rPh>
    <rPh sb="15" eb="17">
      <t>テイギ</t>
    </rPh>
    <rPh sb="19" eb="21">
      <t>センタク</t>
    </rPh>
    <phoneticPr fontId="10"/>
  </si>
  <si>
    <t>　・「名前」に職種名を入力</t>
    <rPh sb="3" eb="5">
      <t>ナマエ</t>
    </rPh>
    <rPh sb="7" eb="9">
      <t>ショクシュ</t>
    </rPh>
    <rPh sb="9" eb="10">
      <t>メイ</t>
    </rPh>
    <rPh sb="11" eb="13">
      <t>ニュウリョク</t>
    </rPh>
    <phoneticPr fontId="10"/>
  </si>
  <si>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0"/>
  </si>
  <si>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0"/>
  </si>
  <si>
    <t>　介護予防支援事業所は、要支援認定を受けている利用者が要介護認定を受けた場合その他利用者からの申出があった場合には、当該利用者に対し、直近の介護予防サービス計画及びその実施状況に関する書類を交付している。</t>
    <rPh sb="1" eb="10">
      <t>カイゴヨボウシエンジギョウショ</t>
    </rPh>
    <phoneticPr fontId="5"/>
  </si>
  <si>
    <t>　担当職員は、利用者の心身又は家族の状況等に応じ、継続的かつ計画的に指定介護予防サービス等の利用が行われるようにしている。</t>
    <rPh sb="7" eb="10">
      <t>リヨウシャ</t>
    </rPh>
    <rPh sb="11" eb="13">
      <t>シンシン</t>
    </rPh>
    <rPh sb="13" eb="14">
      <t>マタ</t>
    </rPh>
    <rPh sb="15" eb="17">
      <t>カゾク</t>
    </rPh>
    <rPh sb="18" eb="20">
      <t>ジョウキョウ</t>
    </rPh>
    <rPh sb="20" eb="21">
      <t>トウ</t>
    </rPh>
    <rPh sb="22" eb="23">
      <t>オウ</t>
    </rPh>
    <phoneticPr fontId="5"/>
  </si>
  <si>
    <t>　担当職員は、利用者の日常生活全般を支援する観点から、地域における指定介護予防サービス事業者等に関するサービス及び住民による自発的な活動によるサービスの内容、利用料等の情報を適正に利用者又はその家族に対して提供している。</t>
    <rPh sb="7" eb="10">
      <t>リヨウシャ</t>
    </rPh>
    <rPh sb="11" eb="13">
      <t>ニチジョウ</t>
    </rPh>
    <rPh sb="13" eb="15">
      <t>セイカツ</t>
    </rPh>
    <rPh sb="15" eb="17">
      <t>ゼンパン</t>
    </rPh>
    <rPh sb="18" eb="20">
      <t>シエン</t>
    </rPh>
    <rPh sb="22" eb="24">
      <t>カンテン</t>
    </rPh>
    <phoneticPr fontId="5"/>
  </si>
  <si>
    <t>　担当職員は、介護予防サービス計画の作成に当たっては、利用者によるサービスの選択に資するよう、利用者から複数の指定介護予防サービス事業者等の紹介の求めがあった場合等には誠実に対応している。　</t>
    <rPh sb="1" eb="3">
      <t>タントウ</t>
    </rPh>
    <rPh sb="3" eb="5">
      <t>ショクイン</t>
    </rPh>
    <rPh sb="7" eb="9">
      <t>カイゴ</t>
    </rPh>
    <rPh sb="9" eb="11">
      <t>ヨボウ</t>
    </rPh>
    <rPh sb="27" eb="30">
      <t>リヨウシャ</t>
    </rPh>
    <rPh sb="38" eb="40">
      <t>センタク</t>
    </rPh>
    <rPh sb="41" eb="42">
      <t>シ</t>
    </rPh>
    <rPh sb="47" eb="50">
      <t>リヨウシャ</t>
    </rPh>
    <rPh sb="57" eb="59">
      <t>カイゴ</t>
    </rPh>
    <rPh sb="59" eb="61">
      <t>ヨボウ</t>
    </rPh>
    <phoneticPr fontId="5"/>
  </si>
  <si>
    <t>健康状態について</t>
    <phoneticPr fontId="5"/>
  </si>
  <si>
    <t>本人・家族の意欲・意向</t>
    <rPh sb="0" eb="2">
      <t>ホンニン</t>
    </rPh>
    <phoneticPr fontId="5"/>
  </si>
  <si>
    <t>【サービス担当者会議】
　担当職員は、サービス担当者会議の開催により、利用者の状況等に関する情報を担当者と共有するとともに、当該介護予防サービス計画の原案の内容について、指定介護予防サービスの担当者から、専門的な見地からの意見を求めている（やむを得ない理由がある場合については、担当者に対する照会も可）。</t>
    <rPh sb="85" eb="87">
      <t>シテイ</t>
    </rPh>
    <rPh sb="87" eb="89">
      <t>カイゴ</t>
    </rPh>
    <rPh sb="89" eb="91">
      <t>ヨボウ</t>
    </rPh>
    <phoneticPr fontId="5"/>
  </si>
  <si>
    <t>【介護予防福祉用具貸与・特定介護予防福祉用具販売の位置付け】
　担当職員は、介護予防サービス計画に介護予防福祉用具貸与又は特定介護予防福祉用具販売を位置づける場合は、サービス担当者会議を開催し、その妥当性を検討し、サービスが必要な理由を介護予防サービス計画に記載している。</t>
    <rPh sb="1" eb="3">
      <t>カイゴ</t>
    </rPh>
    <rPh sb="3" eb="5">
      <t>ヨボウ</t>
    </rPh>
    <rPh sb="12" eb="14">
      <t>トクテイ</t>
    </rPh>
    <rPh sb="14" eb="16">
      <t>カイゴ</t>
    </rPh>
    <rPh sb="16" eb="18">
      <t>ヨボウ</t>
    </rPh>
    <rPh sb="18" eb="20">
      <t>フクシ</t>
    </rPh>
    <rPh sb="20" eb="22">
      <t>ヨウグ</t>
    </rPh>
    <rPh sb="22" eb="24">
      <t>ハンバイ</t>
    </rPh>
    <rPh sb="59" eb="60">
      <t>マタ</t>
    </rPh>
    <rPh sb="61" eb="63">
      <t>トクテイ</t>
    </rPh>
    <rPh sb="63" eb="65">
      <t>カイゴ</t>
    </rPh>
    <rPh sb="65" eb="67">
      <t>ヨボウ</t>
    </rPh>
    <rPh sb="67" eb="69">
      <t>フクシ</t>
    </rPh>
    <rPh sb="69" eb="71">
      <t>ヨウグ</t>
    </rPh>
    <rPh sb="71" eb="73">
      <t>ハンバイ</t>
    </rPh>
    <rPh sb="99" eb="102">
      <t>ダトウセイ</t>
    </rPh>
    <rPh sb="103" eb="105">
      <t>ケントウ</t>
    </rPh>
    <rPh sb="112" eb="114">
      <t>ヒツヨウ</t>
    </rPh>
    <phoneticPr fontId="5"/>
  </si>
  <si>
    <t>【地域ケア会議への協力】
　地域ケア会議から、支援に関する検討を行うための資料又は情報（個別のケアマネジメント事例）の提供の求めがあった場合には、協力している。</t>
    <rPh sb="23" eb="25">
      <t>シエン</t>
    </rPh>
    <rPh sb="26" eb="27">
      <t>カン</t>
    </rPh>
    <rPh sb="29" eb="31">
      <t>ケントウ</t>
    </rPh>
    <rPh sb="32" eb="33">
      <t>オコナ</t>
    </rPh>
    <rPh sb="73" eb="75">
      <t>キョウリョク</t>
    </rPh>
    <phoneticPr fontId="5"/>
  </si>
  <si>
    <t>　事業所において、新規（介護予防ケアマネジメントも含めて過去２か月以上サービスを提供していない場合）に介護予防サービス計画を作成する利用者に対し指定介護予防支援を行った場合に、加算している。</t>
    <rPh sb="1" eb="4">
      <t>ジギョウショ</t>
    </rPh>
    <rPh sb="9" eb="11">
      <t>シンキ</t>
    </rPh>
    <rPh sb="12" eb="14">
      <t>カイゴ</t>
    </rPh>
    <rPh sb="14" eb="16">
      <t>ヨボウ</t>
    </rPh>
    <rPh sb="25" eb="26">
      <t>フク</t>
    </rPh>
    <rPh sb="28" eb="30">
      <t>カコ</t>
    </rPh>
    <rPh sb="32" eb="35">
      <t>ゲツイジョウ</t>
    </rPh>
    <rPh sb="40" eb="42">
      <t>テイキョウ</t>
    </rPh>
    <rPh sb="47" eb="49">
      <t>バアイ</t>
    </rPh>
    <rPh sb="51" eb="53">
      <t>カイゴ</t>
    </rPh>
    <rPh sb="53" eb="55">
      <t>ヨボウ</t>
    </rPh>
    <rPh sb="59" eb="61">
      <t>ケイカク</t>
    </rPh>
    <rPh sb="62" eb="64">
      <t>サクセイ</t>
    </rPh>
    <rPh sb="66" eb="68">
      <t>リヨウ</t>
    </rPh>
    <rPh sb="68" eb="69">
      <t>シャ</t>
    </rPh>
    <rPh sb="70" eb="71">
      <t>タイ</t>
    </rPh>
    <rPh sb="72" eb="74">
      <t>シテイ</t>
    </rPh>
    <rPh sb="74" eb="78">
      <t>カイゴヨボウ</t>
    </rPh>
    <rPh sb="78" eb="80">
      <t>シエン</t>
    </rPh>
    <rPh sb="81" eb="82">
      <t>オコナ</t>
    </rPh>
    <rPh sb="84" eb="86">
      <t>バアイ</t>
    </rPh>
    <rPh sb="88" eb="90">
      <t>カサン</t>
    </rPh>
    <phoneticPr fontId="5"/>
  </si>
  <si>
    <t>＜地域包括支援センターの場合＞</t>
    <rPh sb="1" eb="3">
      <t>チイキ</t>
    </rPh>
    <rPh sb="3" eb="5">
      <t>ホウカツ</t>
    </rPh>
    <rPh sb="5" eb="7">
      <t>シエン</t>
    </rPh>
    <rPh sb="12" eb="14">
      <t>バアイ</t>
    </rPh>
    <phoneticPr fontId="7"/>
  </si>
  <si>
    <t>＜指定居宅介護支援事業所の場合＞</t>
    <rPh sb="1" eb="3">
      <t>シテイ</t>
    </rPh>
    <rPh sb="3" eb="5">
      <t>キョタク</t>
    </rPh>
    <rPh sb="5" eb="7">
      <t>カイゴ</t>
    </rPh>
    <rPh sb="7" eb="9">
      <t>シエン</t>
    </rPh>
    <rPh sb="9" eb="12">
      <t>ジギョウショ</t>
    </rPh>
    <rPh sb="13" eb="15">
      <t>バアイ</t>
    </rPh>
    <phoneticPr fontId="7"/>
  </si>
  <si>
    <t>　他の事業所の職務</t>
    <rPh sb="1" eb="2">
      <t>タ</t>
    </rPh>
    <rPh sb="3" eb="6">
      <t>ジギョウショ</t>
    </rPh>
    <rPh sb="7" eb="9">
      <t>ショクム</t>
    </rPh>
    <phoneticPr fontId="5"/>
  </si>
  <si>
    <t>　事業を行うために必要な広さの区画を有するとともに、サービス提供に必要な設備及び備品等を備えている。（※レイアウトの変更は、変更届の提出が必要）</t>
    <phoneticPr fontId="5"/>
  </si>
  <si>
    <t>身体的拘束等の態様及び時間、その際の利用者の心身の状況並びに緊急やむを得ない理由の記録</t>
    <phoneticPr fontId="7"/>
  </si>
  <si>
    <t>　当該利用者又は他の利用者等の生命又は身体を保護するため緊急やむを得ない場合を除き、身体的拘束その他利用者の行動を制限する行為（身体的拘束等）を行っていない。</t>
    <phoneticPr fontId="7"/>
  </si>
  <si>
    <t>　身体的拘束等を行う場合には、その態様及び時間、その際の利用者の心身の状況並びに緊急やむを得ない理由を記録している。</t>
    <phoneticPr fontId="7"/>
  </si>
  <si>
    <t>【モニタリング】</t>
    <phoneticPr fontId="7"/>
  </si>
  <si>
    <t>※テレビ電話装置を活用して面接を行っている場合は、次のいずれにも該当している。</t>
    <rPh sb="4" eb="6">
      <t>デンワ</t>
    </rPh>
    <rPh sb="6" eb="8">
      <t>ソウチ</t>
    </rPh>
    <rPh sb="9" eb="11">
      <t>カツヨウ</t>
    </rPh>
    <rPh sb="13" eb="15">
      <t>メンセツ</t>
    </rPh>
    <rPh sb="16" eb="17">
      <t>オコナ</t>
    </rPh>
    <rPh sb="21" eb="23">
      <t>バアイ</t>
    </rPh>
    <rPh sb="25" eb="26">
      <t>ツギ</t>
    </rPh>
    <rPh sb="32" eb="34">
      <t>ガイトウ</t>
    </rPh>
    <phoneticPr fontId="7"/>
  </si>
  <si>
    <t>　サービスの提供を開始する月の翌月から起算して3月ごとの期間について、少なくとも連続する2期間に1回、利用者の居宅を訪問している。</t>
    <phoneticPr fontId="7"/>
  </si>
  <si>
    <t>　テレビ電話装置等を活用して面接を行うことについて、文書により、利用者の同意を得ている。</t>
    <phoneticPr fontId="7"/>
  </si>
  <si>
    <t>問19</t>
    <phoneticPr fontId="7"/>
  </si>
  <si>
    <t>　問18の面接は利用者の居宅を訪問することによって行っている。</t>
    <rPh sb="1" eb="2">
      <t>トイ</t>
    </rPh>
    <phoneticPr fontId="7"/>
  </si>
  <si>
    <r>
      <t>問39</t>
    </r>
    <r>
      <rPr>
        <sz val="11"/>
        <color theme="1"/>
        <rFont val="ＭＳ Ｐゴシック"/>
        <family val="2"/>
        <charset val="128"/>
        <scheme val="minor"/>
      </rPr>
      <t/>
    </r>
    <rPh sb="0" eb="1">
      <t>ト</t>
    </rPh>
    <phoneticPr fontId="5"/>
  </si>
  <si>
    <t>　虐待の防止のための対策を検討する委員会（テレビ電話装置等の活用可能）を定期的に開催するとともに、その結果について、従業者に周知徹底を図っている。</t>
    <phoneticPr fontId="7"/>
  </si>
  <si>
    <t>　虐待の防止のための指針を整備している。</t>
    <phoneticPr fontId="7"/>
  </si>
  <si>
    <t>　従業者に対し、虐待の防止のための研修を定期的に実施している。</t>
    <phoneticPr fontId="7"/>
  </si>
  <si>
    <t>　高齢者虐待防止措置を実施するための担当者を設置している。</t>
    <phoneticPr fontId="7"/>
  </si>
  <si>
    <t>　感染症や非常災害の発生時において、利用者に対するサービスの提供を継続的に実施するための、及び非常時の体制で早期の業務再開を図るための計画（業務継続計画）を策定している。</t>
    <phoneticPr fontId="7"/>
  </si>
  <si>
    <t>　業務継続計画に従い必要な措置を講じている。</t>
    <phoneticPr fontId="7"/>
  </si>
  <si>
    <t>（２）　管理者</t>
    <rPh sb="4" eb="7">
      <t>カンリシャ</t>
    </rPh>
    <phoneticPr fontId="5"/>
  </si>
  <si>
    <t>（１）　内容及び手続の説明及び同意</t>
    <rPh sb="4" eb="6">
      <t>ナイヨウ</t>
    </rPh>
    <rPh sb="6" eb="7">
      <t>オヨ</t>
    </rPh>
    <rPh sb="8" eb="10">
      <t>テツヅ</t>
    </rPh>
    <rPh sb="11" eb="13">
      <t>セツメイ</t>
    </rPh>
    <rPh sb="13" eb="14">
      <t>オヨ</t>
    </rPh>
    <rPh sb="15" eb="17">
      <t>ドウイ</t>
    </rPh>
    <phoneticPr fontId="5"/>
  </si>
  <si>
    <t>（３）　受給資格等の確認</t>
    <rPh sb="4" eb="6">
      <t>ジュキュウ</t>
    </rPh>
    <rPh sb="6" eb="8">
      <t>シカク</t>
    </rPh>
    <rPh sb="8" eb="9">
      <t>トウ</t>
    </rPh>
    <rPh sb="10" eb="12">
      <t>カクニン</t>
    </rPh>
    <phoneticPr fontId="5"/>
  </si>
  <si>
    <t>　指定介護予防支援の提供を受けている利用者が次のいずれかに該当する場合は、遅滞なく、意見を付してその旨を市町村に通知している（該当者がいない場合については、当該内容を承知していたら○）。</t>
    <phoneticPr fontId="5"/>
  </si>
  <si>
    <t>（２０）　秘密保持等</t>
    <rPh sb="5" eb="7">
      <t>ヒミツ</t>
    </rPh>
    <rPh sb="7" eb="9">
      <t>ホジ</t>
    </rPh>
    <rPh sb="9" eb="10">
      <t>トウ</t>
    </rPh>
    <phoneticPr fontId="5"/>
  </si>
  <si>
    <t>（２１）　広告</t>
    <rPh sb="5" eb="7">
      <t>コウコク</t>
    </rPh>
    <phoneticPr fontId="5"/>
  </si>
  <si>
    <t>（２３）　苦情処理</t>
    <rPh sb="5" eb="7">
      <t>クジョウ</t>
    </rPh>
    <rPh sb="7" eb="9">
      <t>ショリ</t>
    </rPh>
    <phoneticPr fontId="5"/>
  </si>
  <si>
    <t>（２４）　事故発生時の対応</t>
    <rPh sb="5" eb="7">
      <t>ジコ</t>
    </rPh>
    <rPh sb="7" eb="9">
      <t>ハッセイ</t>
    </rPh>
    <rPh sb="9" eb="10">
      <t>ジ</t>
    </rPh>
    <rPh sb="11" eb="13">
      <t>タイオウ</t>
    </rPh>
    <phoneticPr fontId="5"/>
  </si>
  <si>
    <t>（３０）　指定介護予防支援の具体的取扱方針</t>
    <rPh sb="5" eb="7">
      <t>シテイ</t>
    </rPh>
    <rPh sb="7" eb="9">
      <t>カイゴ</t>
    </rPh>
    <rPh sb="9" eb="11">
      <t>ヨボウ</t>
    </rPh>
    <rPh sb="11" eb="13">
      <t>シエン</t>
    </rPh>
    <rPh sb="14" eb="17">
      <t>グタイテキ</t>
    </rPh>
    <rPh sb="17" eb="19">
      <t>トリアツカイ</t>
    </rPh>
    <rPh sb="19" eb="21">
      <t>ホウシン</t>
    </rPh>
    <phoneticPr fontId="5"/>
  </si>
  <si>
    <t>介護予防支援（地域包括支援センター）</t>
    <rPh sb="0" eb="2">
      <t>カイゴ</t>
    </rPh>
    <rPh sb="2" eb="4">
      <t>ヨボウ</t>
    </rPh>
    <rPh sb="4" eb="6">
      <t>シエン</t>
    </rPh>
    <rPh sb="7" eb="9">
      <t>チイキ</t>
    </rPh>
    <rPh sb="9" eb="11">
      <t>ホウカツ</t>
    </rPh>
    <rPh sb="11" eb="13">
      <t>シエン</t>
    </rPh>
    <phoneticPr fontId="10"/>
  </si>
  <si>
    <t>介護予防支援（指定居宅介護支援事業所）</t>
    <rPh sb="0" eb="2">
      <t>カイゴ</t>
    </rPh>
    <rPh sb="2" eb="4">
      <t>ヨボウ</t>
    </rPh>
    <rPh sb="4" eb="6">
      <t>シエン</t>
    </rPh>
    <rPh sb="7" eb="9">
      <t>シテイ</t>
    </rPh>
    <rPh sb="9" eb="11">
      <t>キョタク</t>
    </rPh>
    <rPh sb="11" eb="13">
      <t>カイゴ</t>
    </rPh>
    <rPh sb="13" eb="15">
      <t>シエン</t>
    </rPh>
    <rPh sb="15" eb="18">
      <t>ジギョウショ</t>
    </rPh>
    <phoneticPr fontId="10"/>
  </si>
  <si>
    <t>従業者の勤務の体制及び勤務形態一覧表　記入方法　（介護予防支援）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カイゴ</t>
    </rPh>
    <rPh sb="27" eb="29">
      <t>ヨボウ</t>
    </rPh>
    <rPh sb="29" eb="31">
      <t>シエン</t>
    </rPh>
    <phoneticPr fontId="7"/>
  </si>
  <si>
    <t>（標準様式1）</t>
    <rPh sb="1" eb="3">
      <t>ヒョウジュン</t>
    </rPh>
    <rPh sb="3" eb="5">
      <t>ヨウシキ</t>
    </rPh>
    <phoneticPr fontId="7"/>
  </si>
  <si>
    <t>(</t>
    <phoneticPr fontId="10"/>
  </si>
  <si>
    <t>）</t>
    <phoneticPr fontId="10"/>
  </si>
  <si>
    <t>４週</t>
  </si>
  <si>
    <t>(2)</t>
    <phoneticPr fontId="10"/>
  </si>
  <si>
    <t>予定</t>
  </si>
  <si>
    <t>(4) 利用者数（新規の場合は推定数）</t>
  </si>
  <si>
    <t>No</t>
    <phoneticPr fontId="10"/>
  </si>
  <si>
    <t>(5) 
職種</t>
    <phoneticPr fontId="7"/>
  </si>
  <si>
    <t>(6)
勤務
形態</t>
    <phoneticPr fontId="7"/>
  </si>
  <si>
    <t>(7)
資格</t>
    <rPh sb="4" eb="6">
      <t>シカク</t>
    </rPh>
    <phoneticPr fontId="10"/>
  </si>
  <si>
    <t>(8) 氏　名</t>
    <phoneticPr fontId="7"/>
  </si>
  <si>
    <t>(9)</t>
    <phoneticPr fontId="10"/>
  </si>
  <si>
    <r>
      <t xml:space="preserve">(11)
</t>
    </r>
    <r>
      <rPr>
        <sz val="11"/>
        <rFont val="HGSｺﾞｼｯｸM"/>
        <family val="3"/>
        <charset val="128"/>
      </rPr>
      <t>週平均
勤務時間数</t>
    </r>
    <rPh sb="6" eb="8">
      <t>ヘイキン</t>
    </rPh>
    <rPh sb="9" eb="11">
      <t>キンム</t>
    </rPh>
    <rPh sb="11" eb="13">
      <t>ジカン</t>
    </rPh>
    <rPh sb="13" eb="14">
      <t>スウ</t>
    </rPh>
    <phoneticPr fontId="7"/>
  </si>
  <si>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7"/>
  </si>
  <si>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10"/>
  </si>
  <si>
    <t>A</t>
    <phoneticPr fontId="10"/>
  </si>
  <si>
    <t>A</t>
    <phoneticPr fontId="10"/>
  </si>
  <si>
    <t>C</t>
    <phoneticPr fontId="10"/>
  </si>
  <si>
    <t>-</t>
    <phoneticPr fontId="10"/>
  </si>
  <si>
    <t>D</t>
    <phoneticPr fontId="10"/>
  </si>
  <si>
    <t>-</t>
    <phoneticPr fontId="10"/>
  </si>
  <si>
    <t>基準：</t>
    <rPh sb="0" eb="2">
      <t>キジュン</t>
    </rPh>
    <phoneticPr fontId="10"/>
  </si>
  <si>
    <t>週</t>
  </si>
  <si>
    <t>＝</t>
    <phoneticPr fontId="10"/>
  </si>
  <si>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10"/>
  </si>
  <si>
    <t>＋</t>
    <phoneticPr fontId="10"/>
  </si>
  <si>
    <t>従業者の勤務の体制及び勤務形態一覧表</t>
    <phoneticPr fontId="10"/>
  </si>
  <si>
    <t>(</t>
    <phoneticPr fontId="10"/>
  </si>
  <si>
    <t>○○○○</t>
    <phoneticPr fontId="10"/>
  </si>
  <si>
    <t>）</t>
    <phoneticPr fontId="10"/>
  </si>
  <si>
    <t>(1)</t>
    <phoneticPr fontId="10"/>
  </si>
  <si>
    <t>(2)</t>
    <phoneticPr fontId="10"/>
  </si>
  <si>
    <t>(5) 
職種</t>
    <phoneticPr fontId="7"/>
  </si>
  <si>
    <t>(6)
勤務
形態</t>
    <phoneticPr fontId="7"/>
  </si>
  <si>
    <t>(8) 氏　名</t>
    <phoneticPr fontId="7"/>
  </si>
  <si>
    <t>(9)</t>
    <phoneticPr fontId="10"/>
  </si>
  <si>
    <t>A</t>
    <phoneticPr fontId="10"/>
  </si>
  <si>
    <t>B</t>
    <phoneticPr fontId="10"/>
  </si>
  <si>
    <t>B</t>
    <phoneticPr fontId="10"/>
  </si>
  <si>
    <t>C</t>
    <phoneticPr fontId="10"/>
  </si>
  <si>
    <t>-</t>
    <phoneticPr fontId="10"/>
  </si>
  <si>
    <t>D</t>
    <phoneticPr fontId="10"/>
  </si>
  <si>
    <t>-</t>
    <phoneticPr fontId="10"/>
  </si>
  <si>
    <t>÷</t>
    <phoneticPr fontId="10"/>
  </si>
  <si>
    <t>＝</t>
    <phoneticPr fontId="10"/>
  </si>
  <si>
    <t>＋</t>
    <phoneticPr fontId="10"/>
  </si>
  <si>
    <t>厚労　太郎</t>
    <phoneticPr fontId="10"/>
  </si>
  <si>
    <t>○○　A郎</t>
    <phoneticPr fontId="10"/>
  </si>
  <si>
    <t>○○　C子</t>
    <phoneticPr fontId="10"/>
  </si>
  <si>
    <t>下記の記入方法に従って、入力してください。</t>
    <rPh sb="0" eb="2">
      <t>カキ</t>
    </rPh>
    <rPh sb="3" eb="5">
      <t>キニュウ</t>
    </rPh>
    <rPh sb="5" eb="7">
      <t>ホウホウ</t>
    </rPh>
    <rPh sb="8" eb="9">
      <t>シタガ</t>
    </rPh>
    <rPh sb="12" eb="14">
      <t>ニュウリョク</t>
    </rPh>
    <phoneticPr fontId="10"/>
  </si>
  <si>
    <t>　(1) 「４週」・「暦月」のいずれかを選択してください。</t>
    <rPh sb="7" eb="8">
      <t>シュウ</t>
    </rPh>
    <rPh sb="11" eb="12">
      <t>レキ</t>
    </rPh>
    <rPh sb="12" eb="13">
      <t>ツキ</t>
    </rPh>
    <rPh sb="20" eb="22">
      <t>センタク</t>
    </rPh>
    <phoneticPr fontId="10"/>
  </si>
  <si>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0"/>
  </si>
  <si>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10"/>
  </si>
  <si>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0"/>
  </si>
  <si>
    <t>No</t>
    <phoneticPr fontId="10"/>
  </si>
  <si>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7"/>
  </si>
  <si>
    <t>A</t>
    <phoneticPr fontId="10"/>
  </si>
  <si>
    <t>C</t>
    <phoneticPr fontId="10"/>
  </si>
  <si>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0"/>
  </si>
  <si>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0"/>
  </si>
  <si>
    <t>　(8) 従業者の氏名を記入してください。</t>
    <rPh sb="5" eb="8">
      <t>ジュウギョウシャ</t>
    </rPh>
    <rPh sb="9" eb="11">
      <t>シメイ</t>
    </rPh>
    <rPh sb="12" eb="14">
      <t>キニュウ</t>
    </rPh>
    <phoneticPr fontId="10"/>
  </si>
  <si>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0"/>
  </si>
  <si>
    <t>　　  ※ 指定基準の確認に際しては、４週分の入力で差し支えありません。</t>
    <phoneticPr fontId="10"/>
  </si>
  <si>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0"/>
  </si>
  <si>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0"/>
  </si>
  <si>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0"/>
  </si>
  <si>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0"/>
  </si>
  <si>
    <t>　　　 その他、特記事項欄としてもご活用ください。</t>
    <rPh sb="6" eb="7">
      <t>タ</t>
    </rPh>
    <rPh sb="8" eb="10">
      <t>トッキ</t>
    </rPh>
    <rPh sb="10" eb="12">
      <t>ジコウ</t>
    </rPh>
    <rPh sb="12" eb="13">
      <t>ラン</t>
    </rPh>
    <rPh sb="18" eb="20">
      <t>カツヨウ</t>
    </rPh>
    <phoneticPr fontId="7"/>
  </si>
  <si>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10"/>
  </si>
  <si>
    <t>　　　　○ 常勤換算方法とは、非常勤の従業者について「事業所の従業者の勤務延時間数を当該事業所において常勤の従業者が勤務すべき時間数で除することにより、</t>
    <phoneticPr fontId="10"/>
  </si>
  <si>
    <t>　　　　　常勤の従業者の員数に換算する方法」であるため、常勤の従業者については常勤換算方法によらず、実人数で計算する。</t>
    <phoneticPr fontId="10"/>
  </si>
  <si>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10"/>
  </si>
  <si>
    <t>　　　　　手入力すること。</t>
    <phoneticPr fontId="10"/>
  </si>
  <si>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0"/>
  </si>
  <si>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0"/>
  </si>
  <si>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0"/>
  </si>
  <si>
    <t>ー</t>
    <phoneticPr fontId="5"/>
  </si>
  <si>
    <t>ー</t>
    <phoneticPr fontId="5"/>
  </si>
  <si>
    <t>ー</t>
    <phoneticPr fontId="5"/>
  </si>
  <si>
    <t>―</t>
    <phoneticPr fontId="5"/>
  </si>
  <si>
    <t>ー</t>
    <phoneticPr fontId="5"/>
  </si>
  <si>
    <t>―</t>
    <phoneticPr fontId="5"/>
  </si>
  <si>
    <t>―</t>
    <phoneticPr fontId="5"/>
  </si>
  <si>
    <t>―</t>
    <phoneticPr fontId="5"/>
  </si>
  <si>
    <t>―</t>
    <phoneticPr fontId="5"/>
  </si>
  <si>
    <t>保健師</t>
    <rPh sb="0" eb="3">
      <t>ホケンシ</t>
    </rPh>
    <phoneticPr fontId="3"/>
  </si>
  <si>
    <t>介護支援専門員</t>
    <rPh sb="0" eb="7">
      <t>カイゴシエンセンモンイン</t>
    </rPh>
    <phoneticPr fontId="3"/>
  </si>
  <si>
    <t>社会福祉士</t>
    <rPh sb="0" eb="5">
      <t>シャカイフクシシ</t>
    </rPh>
    <phoneticPr fontId="3"/>
  </si>
  <si>
    <t>経験ある看護師</t>
    <rPh sb="0" eb="2">
      <t>ケイケン</t>
    </rPh>
    <rPh sb="4" eb="7">
      <t>カンゴシ</t>
    </rPh>
    <phoneticPr fontId="3"/>
  </si>
  <si>
    <t>社会福祉主事（3年以上従事）</t>
    <rPh sb="0" eb="6">
      <t>シャカイフクシシュジ</t>
    </rPh>
    <rPh sb="8" eb="13">
      <t>ネンイジョウジュウジ</t>
    </rPh>
    <phoneticPr fontId="3"/>
  </si>
  <si>
    <t>介護予防支援担当職員</t>
    <phoneticPr fontId="5"/>
  </si>
  <si>
    <t>管理者</t>
    <rPh sb="0" eb="3">
      <t>カンリシャ</t>
    </rPh>
    <phoneticPr fontId="5"/>
  </si>
  <si>
    <t>（１）　従業者の員数</t>
    <rPh sb="4" eb="7">
      <t>ジュウギョウシャ</t>
    </rPh>
    <rPh sb="8" eb="10">
      <t>インズウ</t>
    </rPh>
    <phoneticPr fontId="5"/>
  </si>
  <si>
    <t>＜地域包括支援センターの場合＞
　事業所ごとに次のいずれかの要件を満たす担当職員を１以上配置している。
①保健師　　②介護支援専門員　　③社会福祉士　　④経験ある看護師
⑤高齢者保健福祉に関する相談業務等に3年以上従事した社会福祉主事</t>
    <rPh sb="17" eb="20">
      <t>ジギョウショ</t>
    </rPh>
    <rPh sb="23" eb="24">
      <t>ツギ</t>
    </rPh>
    <rPh sb="30" eb="32">
      <t>ヨウケン</t>
    </rPh>
    <rPh sb="33" eb="34">
      <t>ミ</t>
    </rPh>
    <rPh sb="36" eb="38">
      <t>タントウ</t>
    </rPh>
    <rPh sb="38" eb="40">
      <t>ショクイン</t>
    </rPh>
    <rPh sb="42" eb="44">
      <t>イジョウ</t>
    </rPh>
    <rPh sb="44" eb="46">
      <t>ハイチ</t>
    </rPh>
    <phoneticPr fontId="5"/>
  </si>
  <si>
    <t>＜指定居宅介護支援事業所の場合＞
　事業所ごとに１以上の員数の、必要な担当職員を配置している。
①管理者（主任介護支援専門員）　②介護支援専門員</t>
    <rPh sb="1" eb="3">
      <t>シテイ</t>
    </rPh>
    <rPh sb="3" eb="5">
      <t>キョタク</t>
    </rPh>
    <rPh sb="5" eb="7">
      <t>カイゴ</t>
    </rPh>
    <rPh sb="7" eb="9">
      <t>シエン</t>
    </rPh>
    <rPh sb="9" eb="12">
      <t>ジギョウショ</t>
    </rPh>
    <rPh sb="13" eb="15">
      <t>バアイ</t>
    </rPh>
    <rPh sb="18" eb="21">
      <t>ジギョウショ</t>
    </rPh>
    <rPh sb="25" eb="27">
      <t>イジョウ</t>
    </rPh>
    <rPh sb="28" eb="30">
      <t>インスウ</t>
    </rPh>
    <rPh sb="32" eb="34">
      <t>ヒツヨウ</t>
    </rPh>
    <rPh sb="35" eb="37">
      <t>タントウ</t>
    </rPh>
    <rPh sb="37" eb="39">
      <t>ショクイン</t>
    </rPh>
    <rPh sb="40" eb="42">
      <t>ハイチ</t>
    </rPh>
    <rPh sb="49" eb="52">
      <t>カンリシャ</t>
    </rPh>
    <rPh sb="53" eb="55">
      <t>シュニン</t>
    </rPh>
    <rPh sb="55" eb="57">
      <t>カイゴ</t>
    </rPh>
    <rPh sb="57" eb="59">
      <t>シエン</t>
    </rPh>
    <rPh sb="59" eb="62">
      <t>センモンイン</t>
    </rPh>
    <rPh sb="65" eb="67">
      <t>カイゴ</t>
    </rPh>
    <rPh sb="67" eb="69">
      <t>シエン</t>
    </rPh>
    <rPh sb="69" eb="72">
      <t>センモンイン</t>
    </rPh>
    <phoneticPr fontId="5"/>
  </si>
  <si>
    <t>＜共通＞
　担当職員が事業所に不在となる場合であっても、管理者、その他の従業者等を通じ、利用者が適切に担当職員に連絡が取れるなど利用者の支援に支障が生じないよう体制を整えている。</t>
    <rPh sb="1" eb="3">
      <t>キョウツウ</t>
    </rPh>
    <rPh sb="6" eb="8">
      <t>タントウ</t>
    </rPh>
    <rPh sb="8" eb="10">
      <t>ショクイン</t>
    </rPh>
    <rPh sb="11" eb="14">
      <t>ジギョウショ</t>
    </rPh>
    <rPh sb="15" eb="17">
      <t>フザイ</t>
    </rPh>
    <rPh sb="20" eb="22">
      <t>バアイ</t>
    </rPh>
    <rPh sb="28" eb="31">
      <t>カンリシャ</t>
    </rPh>
    <rPh sb="34" eb="35">
      <t>タ</t>
    </rPh>
    <rPh sb="36" eb="39">
      <t>ジュウギョウシャ</t>
    </rPh>
    <rPh sb="39" eb="40">
      <t>トウ</t>
    </rPh>
    <rPh sb="41" eb="42">
      <t>ツウ</t>
    </rPh>
    <rPh sb="44" eb="47">
      <t>リヨウシャ</t>
    </rPh>
    <rPh sb="48" eb="50">
      <t>テキセツ</t>
    </rPh>
    <rPh sb="51" eb="53">
      <t>タントウ</t>
    </rPh>
    <rPh sb="53" eb="55">
      <t>ショクイン</t>
    </rPh>
    <rPh sb="56" eb="58">
      <t>レンラク</t>
    </rPh>
    <rPh sb="59" eb="60">
      <t>ト</t>
    </rPh>
    <rPh sb="64" eb="66">
      <t>リヨウ</t>
    </rPh>
    <rPh sb="66" eb="67">
      <t>シャ</t>
    </rPh>
    <rPh sb="68" eb="70">
      <t>シエン</t>
    </rPh>
    <rPh sb="71" eb="73">
      <t>シショウ</t>
    </rPh>
    <rPh sb="74" eb="75">
      <t>ショウ</t>
    </rPh>
    <rPh sb="80" eb="82">
      <t>タイセイ</t>
    </rPh>
    <rPh sb="83" eb="84">
      <t>トトノ</t>
    </rPh>
    <phoneticPr fontId="5"/>
  </si>
  <si>
    <t>　常勤専従の管理者を配置している。
※ただし、事業所の管理に支障がない場合は問２の職務との兼務が可能。</t>
    <rPh sb="6" eb="8">
      <t>カンリ</t>
    </rPh>
    <rPh sb="8" eb="9">
      <t>シャ</t>
    </rPh>
    <rPh sb="23" eb="26">
      <t>ジギョウショ</t>
    </rPh>
    <rPh sb="27" eb="29">
      <t>カンリ</t>
    </rPh>
    <rPh sb="30" eb="32">
      <t>シショウ</t>
    </rPh>
    <rPh sb="35" eb="37">
      <t>バアイ</t>
    </rPh>
    <rPh sb="38" eb="39">
      <t>トイ</t>
    </rPh>
    <rPh sb="41" eb="43">
      <t>ショクム</t>
    </rPh>
    <rPh sb="45" eb="47">
      <t>ケンム</t>
    </rPh>
    <phoneticPr fontId="5"/>
  </si>
  <si>
    <t>　サービスの提供の開始に際しては、あらかじめ、利用申込者又はその家族に対し、次の内容について十分説明を行い、理解を得ている。
　①介護予防サービス計画の作成に当たって利用者は複数の指定介護予防サービス
     事業者等の紹介を求めることができること。
　②介護予防サービス原案に位置付けた指定介護予防サービス事業者等の選定理由
     を求めることが可能であること。</t>
    <rPh sb="54" eb="56">
      <t>リカイ</t>
    </rPh>
    <rPh sb="111" eb="113">
      <t>ショウカイ</t>
    </rPh>
    <phoneticPr fontId="7"/>
  </si>
  <si>
    <t>　指定介護予防支援の提供の開始に際し、あらかじめ、利用申込者又はその家族に対し、指定介護予防支援事業者と入院先医療期間との早期からの連携を促進する観点から、利用者が病院又は診療所に入院する必要が生じた場合には、担当職員（指定居宅介護支援事業者である指定介護予防支援事業者の場合にあっては、介護支援専門員）の氏名及び連絡先を当該病院又は診療所に伝えるよう事前に協力を求めている。</t>
    <rPh sb="107" eb="109">
      <t>ショクイン</t>
    </rPh>
    <phoneticPr fontId="7"/>
  </si>
  <si>
    <t>（８）　指定介護予防支援の業務の委託（地域包括支援センターの場合）</t>
    <rPh sb="19" eb="21">
      <t>チイキ</t>
    </rPh>
    <rPh sb="21" eb="23">
      <t>ホウカツ</t>
    </rPh>
    <rPh sb="23" eb="25">
      <t>シエン</t>
    </rPh>
    <rPh sb="30" eb="32">
      <t>バアイ</t>
    </rPh>
    <phoneticPr fontId="5"/>
  </si>
  <si>
    <r>
      <t>　事業所は、その運営について、暴力団、暴力団員等から支配的な影響を</t>
    </r>
    <r>
      <rPr>
        <u/>
        <sz val="11"/>
        <color theme="1"/>
        <rFont val="ＭＳ Ｐゴシック"/>
        <family val="3"/>
        <charset val="128"/>
      </rPr>
      <t>受けていない</t>
    </r>
    <r>
      <rPr>
        <sz val="11"/>
        <color theme="1"/>
        <rFont val="ＭＳ Ｐゴシック"/>
        <family val="3"/>
        <charset val="128"/>
      </rPr>
      <t>。</t>
    </r>
    <rPh sb="1" eb="4">
      <t>ジギョウショ</t>
    </rPh>
    <rPh sb="8" eb="10">
      <t>ウンエイ</t>
    </rPh>
    <rPh sb="15" eb="18">
      <t>ボウリョクダン</t>
    </rPh>
    <rPh sb="19" eb="21">
      <t>ボウリョク</t>
    </rPh>
    <rPh sb="21" eb="23">
      <t>ダンイン</t>
    </rPh>
    <rPh sb="23" eb="24">
      <t>トウ</t>
    </rPh>
    <rPh sb="26" eb="29">
      <t>シハイテキ</t>
    </rPh>
    <rPh sb="30" eb="32">
      <t>エイキョウ</t>
    </rPh>
    <rPh sb="33" eb="34">
      <t>ウ</t>
    </rPh>
    <phoneticPr fontId="7"/>
  </si>
  <si>
    <r>
      <t>問6</t>
    </r>
    <r>
      <rPr>
        <sz val="11"/>
        <color theme="1"/>
        <rFont val="ＭＳ Ｐゴシック"/>
        <family val="2"/>
        <charset val="128"/>
        <scheme val="minor"/>
      </rPr>
      <t/>
    </r>
    <rPh sb="0" eb="1">
      <t>ト</t>
    </rPh>
    <phoneticPr fontId="5"/>
  </si>
  <si>
    <r>
      <t>問7</t>
    </r>
    <r>
      <rPr>
        <sz val="11"/>
        <color theme="1"/>
        <rFont val="ＭＳ Ｐゴシック"/>
        <family val="2"/>
        <charset val="128"/>
        <scheme val="minor"/>
      </rPr>
      <t/>
    </r>
    <rPh sb="0" eb="1">
      <t>ト</t>
    </rPh>
    <phoneticPr fontId="5"/>
  </si>
  <si>
    <r>
      <t>問8</t>
    </r>
    <r>
      <rPr>
        <sz val="11"/>
        <color theme="1"/>
        <rFont val="ＭＳ Ｐゴシック"/>
        <family val="2"/>
        <charset val="128"/>
        <scheme val="minor"/>
      </rPr>
      <t/>
    </r>
    <rPh sb="0" eb="1">
      <t>ト</t>
    </rPh>
    <phoneticPr fontId="5"/>
  </si>
  <si>
    <r>
      <t>問9</t>
    </r>
    <r>
      <rPr>
        <sz val="11"/>
        <color theme="1"/>
        <rFont val="ＭＳ Ｐゴシック"/>
        <family val="2"/>
        <charset val="128"/>
        <scheme val="minor"/>
      </rPr>
      <t/>
    </r>
    <rPh sb="0" eb="1">
      <t>ト</t>
    </rPh>
    <phoneticPr fontId="5"/>
  </si>
  <si>
    <r>
      <t xml:space="preserve">【アセスメント】
　担当職員は、適切な方法により、利用者の有している生活機能や健康状態、その置かれている環境等を把握した上で、次に掲げる領域ごとに利用者が現に抱える問題点を明らかにするとともに、支援すべき総合的な課題を把握している。
</t>
    </r>
    <r>
      <rPr>
        <sz val="10"/>
        <color theme="1"/>
        <rFont val="ＭＳ Ｐゴシック"/>
        <family val="3"/>
        <charset val="128"/>
      </rPr>
      <t>イ　運動及び移動
ロ　家庭生活を含む日常生活
ハ　社会参加並びに対人関係及びコミュニケーション
ニ　健康管理</t>
    </r>
    <phoneticPr fontId="5"/>
  </si>
  <si>
    <r>
      <t>問10</t>
    </r>
    <r>
      <rPr>
        <sz val="11"/>
        <color theme="1"/>
        <rFont val="ＭＳ Ｐゴシック"/>
        <family val="2"/>
        <charset val="128"/>
        <scheme val="minor"/>
      </rPr>
      <t/>
    </r>
    <rPh sb="0" eb="1">
      <t>ト</t>
    </rPh>
    <phoneticPr fontId="5"/>
  </si>
  <si>
    <r>
      <t>問11</t>
    </r>
    <r>
      <rPr>
        <sz val="11"/>
        <color theme="1"/>
        <rFont val="ＭＳ Ｐゴシック"/>
        <family val="2"/>
        <charset val="128"/>
        <scheme val="minor"/>
      </rPr>
      <t/>
    </r>
    <rPh sb="0" eb="1">
      <t>ト</t>
    </rPh>
    <phoneticPr fontId="5"/>
  </si>
  <si>
    <t>問12</t>
    <rPh sb="0" eb="1">
      <t>ト</t>
    </rPh>
    <phoneticPr fontId="5"/>
  </si>
  <si>
    <t>問13</t>
    <rPh sb="0" eb="1">
      <t>ト</t>
    </rPh>
    <phoneticPr fontId="5"/>
  </si>
  <si>
    <r>
      <t>問14</t>
    </r>
    <r>
      <rPr>
        <sz val="11"/>
        <color theme="1"/>
        <rFont val="ＭＳ Ｐゴシック"/>
        <family val="2"/>
        <charset val="128"/>
        <scheme val="minor"/>
      </rPr>
      <t/>
    </r>
    <rPh sb="0" eb="1">
      <t>ト</t>
    </rPh>
    <phoneticPr fontId="5"/>
  </si>
  <si>
    <r>
      <t>問15</t>
    </r>
    <r>
      <rPr>
        <sz val="11"/>
        <color theme="1"/>
        <rFont val="ＭＳ Ｐゴシック"/>
        <family val="2"/>
        <charset val="128"/>
        <scheme val="minor"/>
      </rPr>
      <t/>
    </r>
    <rPh sb="0" eb="1">
      <t>ト</t>
    </rPh>
    <phoneticPr fontId="5"/>
  </si>
  <si>
    <r>
      <t>問16</t>
    </r>
    <r>
      <rPr>
        <sz val="11"/>
        <color theme="1"/>
        <rFont val="ＭＳ Ｐゴシック"/>
        <family val="2"/>
        <charset val="128"/>
        <scheme val="minor"/>
      </rPr>
      <t/>
    </r>
    <rPh sb="0" eb="1">
      <t>ト</t>
    </rPh>
    <phoneticPr fontId="5"/>
  </si>
  <si>
    <r>
      <t>問17</t>
    </r>
    <r>
      <rPr>
        <sz val="11"/>
        <color theme="1"/>
        <rFont val="ＭＳ Ｐゴシック"/>
        <family val="2"/>
        <charset val="128"/>
        <scheme val="minor"/>
      </rPr>
      <t/>
    </r>
    <rPh sb="0" eb="1">
      <t>ト</t>
    </rPh>
    <phoneticPr fontId="5"/>
  </si>
  <si>
    <r>
      <t>問18</t>
    </r>
    <r>
      <rPr>
        <sz val="11"/>
        <color theme="1"/>
        <rFont val="ＭＳ Ｐゴシック"/>
        <family val="2"/>
        <charset val="128"/>
        <scheme val="minor"/>
      </rPr>
      <t/>
    </r>
    <rPh sb="0" eb="1">
      <t>ト</t>
    </rPh>
    <phoneticPr fontId="5"/>
  </si>
  <si>
    <r>
      <t xml:space="preserve">　サービス担当者会議等において、次に掲げる事項について主治の医師、担当者その他の関係者の合意を得ている。
</t>
    </r>
    <r>
      <rPr>
        <sz val="10"/>
        <color theme="1"/>
        <rFont val="ＭＳ Ｐゴシック"/>
        <family val="3"/>
        <charset val="128"/>
      </rPr>
      <t>①利用者の心身の状況が安定していること。
②利用者がテレビ電話装置等を活用して意思疎通を行うことができること。
③担当職員が、テレビ電話装置等を活用したモニタリングでは把握できない情報について、担当者から情報を受けること。</t>
    </r>
    <phoneticPr fontId="7"/>
  </si>
  <si>
    <r>
      <t>問20</t>
    </r>
    <r>
      <rPr>
        <sz val="11"/>
        <color theme="1"/>
        <rFont val="ＭＳ Ｐゴシック"/>
        <family val="2"/>
        <charset val="128"/>
        <scheme val="minor"/>
      </rPr>
      <t/>
    </r>
    <rPh sb="0" eb="1">
      <t>ト</t>
    </rPh>
    <phoneticPr fontId="5"/>
  </si>
  <si>
    <t>【モニタリング】
　利用者の居宅を訪問しない月（問19のテレビ電話装置等を活用して利用者に面接を行う月を除く）においては、可能な限り、指定介護予防通所リハビリテーション事業所等を訪問する等の方法により利用者に面接するよう努めるとともに、面接ができない場合は、電話等により利用者との連絡を実施している。</t>
    <rPh sb="24" eb="25">
      <t>トイ</t>
    </rPh>
    <rPh sb="31" eb="33">
      <t>デンワ</t>
    </rPh>
    <rPh sb="33" eb="35">
      <t>ソウチ</t>
    </rPh>
    <rPh sb="35" eb="36">
      <t>トウ</t>
    </rPh>
    <rPh sb="37" eb="39">
      <t>カツヨウ</t>
    </rPh>
    <rPh sb="41" eb="44">
      <t>リヨウシャ</t>
    </rPh>
    <rPh sb="45" eb="47">
      <t>メンセツ</t>
    </rPh>
    <rPh sb="48" eb="49">
      <t>オコナ</t>
    </rPh>
    <rPh sb="50" eb="51">
      <t>ツキ</t>
    </rPh>
    <rPh sb="52" eb="53">
      <t>ノゾ</t>
    </rPh>
    <rPh sb="87" eb="88">
      <t>トウ</t>
    </rPh>
    <phoneticPr fontId="7"/>
  </si>
  <si>
    <r>
      <t>問21</t>
    </r>
    <r>
      <rPr>
        <sz val="11"/>
        <color theme="1"/>
        <rFont val="ＭＳ Ｐゴシック"/>
        <family val="2"/>
        <charset val="128"/>
        <scheme val="minor"/>
      </rPr>
      <t/>
    </r>
    <rPh sb="0" eb="1">
      <t>ト</t>
    </rPh>
    <phoneticPr fontId="5"/>
  </si>
  <si>
    <t>【モニタリング】
　少なくとも１月に１回、モニタリングの結果を記録している。</t>
    <phoneticPr fontId="7"/>
  </si>
  <si>
    <r>
      <t>問22</t>
    </r>
    <r>
      <rPr>
        <sz val="11"/>
        <color theme="1"/>
        <rFont val="ＭＳ Ｐゴシック"/>
        <family val="2"/>
        <charset val="128"/>
        <scheme val="minor"/>
      </rPr>
      <t/>
    </r>
    <rPh sb="0" eb="1">
      <t>ト</t>
    </rPh>
    <phoneticPr fontId="5"/>
  </si>
  <si>
    <r>
      <t>問23</t>
    </r>
    <r>
      <rPr>
        <sz val="11"/>
        <color theme="1"/>
        <rFont val="ＭＳ Ｐゴシック"/>
        <family val="2"/>
        <charset val="128"/>
        <scheme val="minor"/>
      </rPr>
      <t/>
    </r>
    <rPh sb="0" eb="1">
      <t>ト</t>
    </rPh>
    <phoneticPr fontId="5"/>
  </si>
  <si>
    <r>
      <t>問24</t>
    </r>
    <r>
      <rPr>
        <sz val="11"/>
        <color theme="1"/>
        <rFont val="ＭＳ Ｐゴシック"/>
        <family val="2"/>
        <charset val="128"/>
        <scheme val="minor"/>
      </rPr>
      <t/>
    </r>
    <rPh sb="0" eb="1">
      <t>ト</t>
    </rPh>
    <phoneticPr fontId="5"/>
  </si>
  <si>
    <r>
      <t>問25</t>
    </r>
    <r>
      <rPr>
        <sz val="11"/>
        <color theme="1"/>
        <rFont val="ＭＳ Ｐゴシック"/>
        <family val="2"/>
        <charset val="128"/>
        <scheme val="minor"/>
      </rPr>
      <t/>
    </r>
    <rPh sb="0" eb="1">
      <t>ト</t>
    </rPh>
    <phoneticPr fontId="5"/>
  </si>
  <si>
    <r>
      <t>問26</t>
    </r>
    <r>
      <rPr>
        <sz val="11"/>
        <color theme="1"/>
        <rFont val="ＭＳ Ｐゴシック"/>
        <family val="2"/>
        <charset val="128"/>
        <scheme val="minor"/>
      </rPr>
      <t/>
    </r>
    <rPh sb="0" eb="1">
      <t>ト</t>
    </rPh>
    <phoneticPr fontId="5"/>
  </si>
  <si>
    <r>
      <t xml:space="preserve">【更新、区分変更時のサービス担当者会議】
　担当職員は、次に掲げる場合においては、サービス担当者会議の開催により、介護予防サービス計画の変更の必要性について、担当者から、専門的な見地からの意見を求めるものとする。ただし、やむを得ない理由がある場合については、担当者に対する照会等により意見を求めている。
</t>
    </r>
    <r>
      <rPr>
        <sz val="10"/>
        <color theme="1"/>
        <rFont val="ＭＳ Ｐゴシック"/>
        <family val="3"/>
        <charset val="128"/>
      </rPr>
      <t>イ　要支援認定を受けている利用者が要支援更新認定を受けた場合
ロ　要支援認定を受けている利用者が要支援状態区分の変更の認定を受けた場合</t>
    </r>
    <phoneticPr fontId="5"/>
  </si>
  <si>
    <r>
      <t>問27</t>
    </r>
    <r>
      <rPr>
        <sz val="11"/>
        <color theme="1"/>
        <rFont val="ＭＳ Ｐゴシック"/>
        <family val="2"/>
        <charset val="128"/>
        <scheme val="minor"/>
      </rPr>
      <t/>
    </r>
    <rPh sb="0" eb="1">
      <t>ト</t>
    </rPh>
    <phoneticPr fontId="5"/>
  </si>
  <si>
    <r>
      <t>問28</t>
    </r>
    <r>
      <rPr>
        <sz val="11"/>
        <color theme="1"/>
        <rFont val="ＭＳ Ｐゴシック"/>
        <family val="2"/>
        <charset val="128"/>
        <scheme val="minor"/>
      </rPr>
      <t/>
    </r>
    <rPh sb="0" eb="1">
      <t>ト</t>
    </rPh>
    <phoneticPr fontId="5"/>
  </si>
  <si>
    <r>
      <t>問29</t>
    </r>
    <r>
      <rPr>
        <sz val="11"/>
        <color theme="1"/>
        <rFont val="ＭＳ Ｐゴシック"/>
        <family val="2"/>
        <charset val="128"/>
        <scheme val="minor"/>
      </rPr>
      <t/>
    </r>
    <rPh sb="0" eb="1">
      <t>ト</t>
    </rPh>
    <phoneticPr fontId="5"/>
  </si>
  <si>
    <r>
      <t xml:space="preserve">【医療系サービスの位置付け】
　担当職員は、利用者が介護予防訪問看護、介護予防通所リハビリテーション等の医療サービスの利用を希望している場合その他必要な場合には、利用者の同意を得て主治の医師又は歯科医師の意見を求めている。
</t>
    </r>
    <r>
      <rPr>
        <sz val="10"/>
        <color theme="1"/>
        <rFont val="ＭＳ Ｐゴシック"/>
        <family val="3"/>
        <charset val="128"/>
      </rPr>
      <t>＜主治の医師等の指示の内容について確認すべき項目＞
・ 確認をした日時
・ 確認をした相手（担当者） ※医師本人でなくて可
・ 指示を出している主治の医師名及び医療機関名
・ 指示の出ている期間
・ 指示の内容</t>
    </r>
    <rPh sb="118" eb="119">
      <t>トウ</t>
    </rPh>
    <phoneticPr fontId="5"/>
  </si>
  <si>
    <r>
      <t>問30</t>
    </r>
    <r>
      <rPr>
        <sz val="11"/>
        <color theme="1"/>
        <rFont val="ＭＳ Ｐゴシック"/>
        <family val="2"/>
        <charset val="128"/>
        <scheme val="minor"/>
      </rPr>
      <t/>
    </r>
    <rPh sb="0" eb="1">
      <t>ト</t>
    </rPh>
    <phoneticPr fontId="5"/>
  </si>
  <si>
    <r>
      <t>問31</t>
    </r>
    <r>
      <rPr>
        <sz val="11"/>
        <color theme="1"/>
        <rFont val="ＭＳ Ｐゴシック"/>
        <family val="2"/>
        <charset val="128"/>
        <scheme val="minor"/>
      </rPr>
      <t/>
    </r>
    <rPh sb="0" eb="1">
      <t>ト</t>
    </rPh>
    <phoneticPr fontId="5"/>
  </si>
  <si>
    <r>
      <t>問32</t>
    </r>
    <r>
      <rPr>
        <sz val="11"/>
        <color theme="1"/>
        <rFont val="ＭＳ Ｐゴシック"/>
        <family val="2"/>
        <charset val="128"/>
        <scheme val="minor"/>
      </rPr>
      <t/>
    </r>
    <rPh sb="0" eb="1">
      <t>ト</t>
    </rPh>
    <phoneticPr fontId="5"/>
  </si>
  <si>
    <r>
      <t>問33</t>
    </r>
    <r>
      <rPr>
        <sz val="11"/>
        <color theme="1"/>
        <rFont val="ＭＳ Ｐゴシック"/>
        <family val="2"/>
        <charset val="128"/>
        <scheme val="minor"/>
      </rPr>
      <t/>
    </r>
    <rPh sb="0" eb="1">
      <t>ト</t>
    </rPh>
    <phoneticPr fontId="5"/>
  </si>
  <si>
    <r>
      <t>問34</t>
    </r>
    <r>
      <rPr>
        <sz val="11"/>
        <color theme="1"/>
        <rFont val="ＭＳ Ｐゴシック"/>
        <family val="2"/>
        <charset val="128"/>
        <scheme val="minor"/>
      </rPr>
      <t/>
    </r>
    <rPh sb="0" eb="1">
      <t>ト</t>
    </rPh>
    <phoneticPr fontId="5"/>
  </si>
  <si>
    <t>問35</t>
    <rPh sb="0" eb="1">
      <t>ト</t>
    </rPh>
    <phoneticPr fontId="5"/>
  </si>
  <si>
    <r>
      <t>　</t>
    </r>
    <r>
      <rPr>
        <sz val="11"/>
        <color theme="1"/>
        <rFont val="ＭＳ Ｐゴシック"/>
        <family val="3"/>
        <charset val="128"/>
      </rPr>
      <t>基本調査の結果にかかわらず、軽度者へ福祉用具貸与を行う際は、次の①～③に該当することが医師の医学的な所見に基づき判断され、かつ、サービス担当者会議等を通じた適切なケアマネジメントにより福祉用具貸与が特に必要であることについて、市町村から書面等確実な方法で確認を得ている。</t>
    </r>
    <rPh sb="72" eb="74">
      <t>カイギ</t>
    </rPh>
    <rPh sb="131" eb="132">
      <t>エ</t>
    </rPh>
    <phoneticPr fontId="7"/>
  </si>
  <si>
    <t>問36</t>
    <rPh sb="0" eb="1">
      <t>ト</t>
    </rPh>
    <phoneticPr fontId="5"/>
  </si>
  <si>
    <r>
      <t>問37</t>
    </r>
    <r>
      <rPr>
        <sz val="11"/>
        <color theme="1"/>
        <rFont val="ＭＳ Ｐゴシック"/>
        <family val="2"/>
        <charset val="128"/>
        <scheme val="minor"/>
      </rPr>
      <t/>
    </r>
    <rPh sb="0" eb="1">
      <t>ト</t>
    </rPh>
    <phoneticPr fontId="5"/>
  </si>
  <si>
    <r>
      <t>問38</t>
    </r>
    <r>
      <rPr>
        <sz val="11"/>
        <color theme="1"/>
        <rFont val="ＭＳ Ｐゴシック"/>
        <family val="2"/>
        <charset val="128"/>
        <scheme val="minor"/>
      </rPr>
      <t/>
    </r>
    <rPh sb="0" eb="1">
      <t>ト</t>
    </rPh>
    <phoneticPr fontId="5"/>
  </si>
  <si>
    <t>　介護予防支援費は、利用者に対して指定介護予防支援を行い、かつ、月の末日において「給付管理票」を提出している場合に、所定の単位数を算定している。
※介護予防支援費（Ⅰ）・・・地域包括支援センターの場合
※介護予防支援費（Ⅱ）・・・指定居宅介護支援事業所の場合</t>
    <rPh sb="1" eb="3">
      <t>カイゴ</t>
    </rPh>
    <rPh sb="3" eb="5">
      <t>ヨボウ</t>
    </rPh>
    <rPh sb="5" eb="7">
      <t>シエン</t>
    </rPh>
    <rPh sb="7" eb="8">
      <t>ヒ</t>
    </rPh>
    <rPh sb="10" eb="12">
      <t>リヨウ</t>
    </rPh>
    <rPh sb="12" eb="13">
      <t>シャ</t>
    </rPh>
    <rPh sb="14" eb="15">
      <t>タイ</t>
    </rPh>
    <rPh sb="17" eb="19">
      <t>シテイ</t>
    </rPh>
    <rPh sb="19" eb="21">
      <t>カイゴ</t>
    </rPh>
    <rPh sb="21" eb="23">
      <t>ヨボウ</t>
    </rPh>
    <rPh sb="23" eb="25">
      <t>シエン</t>
    </rPh>
    <rPh sb="26" eb="27">
      <t>オコナ</t>
    </rPh>
    <rPh sb="32" eb="33">
      <t>ツキ</t>
    </rPh>
    <rPh sb="34" eb="36">
      <t>マツジツ</t>
    </rPh>
    <rPh sb="41" eb="46">
      <t>キュウフカンリヒョウ</t>
    </rPh>
    <rPh sb="48" eb="50">
      <t>テイシュツ</t>
    </rPh>
    <rPh sb="54" eb="56">
      <t>バアイ</t>
    </rPh>
    <rPh sb="58" eb="60">
      <t>ショテイ</t>
    </rPh>
    <rPh sb="61" eb="64">
      <t>タンイスウ</t>
    </rPh>
    <rPh sb="65" eb="67">
      <t>サンテイ</t>
    </rPh>
    <rPh sb="74" eb="76">
      <t>カイゴ</t>
    </rPh>
    <rPh sb="76" eb="78">
      <t>ヨボウ</t>
    </rPh>
    <rPh sb="78" eb="80">
      <t>シエン</t>
    </rPh>
    <rPh sb="80" eb="81">
      <t>ヒ</t>
    </rPh>
    <rPh sb="87" eb="89">
      <t>チイキ</t>
    </rPh>
    <rPh sb="89" eb="91">
      <t>ホウカツ</t>
    </rPh>
    <rPh sb="91" eb="93">
      <t>シエン</t>
    </rPh>
    <rPh sb="98" eb="100">
      <t>バアイ</t>
    </rPh>
    <rPh sb="115" eb="117">
      <t>シテイ</t>
    </rPh>
    <rPh sb="117" eb="119">
      <t>キョタク</t>
    </rPh>
    <rPh sb="119" eb="121">
      <t>カイゴ</t>
    </rPh>
    <rPh sb="121" eb="123">
      <t>シエン</t>
    </rPh>
    <rPh sb="123" eb="126">
      <t>ジギョウショ</t>
    </rPh>
    <rPh sb="127" eb="129">
      <t>バアイ</t>
    </rPh>
    <phoneticPr fontId="5"/>
  </si>
  <si>
    <t>　損害賠償保険に加入している。</t>
    <rPh sb="1" eb="3">
      <t>ソンガイ</t>
    </rPh>
    <rPh sb="3" eb="5">
      <t>バイショウ</t>
    </rPh>
    <rPh sb="5" eb="7">
      <t>ホケン</t>
    </rPh>
    <rPh sb="8" eb="10">
      <t>カニュウ</t>
    </rPh>
    <phoneticPr fontId="5"/>
  </si>
  <si>
    <t>令和８年度　運 営 状 況 点 検 書</t>
    <rPh sb="0" eb="2">
      <t>レイワ</t>
    </rPh>
    <rPh sb="3" eb="5">
      <t>ネンド</t>
    </rPh>
    <phoneticPr fontId="5"/>
  </si>
  <si>
    <t>　担当職員に対し、虐待の防止のための研修を定期的に実施するとともに、新規採用時には必ず虐待の防止のための研修を実施している。</t>
    <rPh sb="1" eb="3">
      <t>タントウ</t>
    </rPh>
    <rPh sb="3" eb="5">
      <t>ショクイン</t>
    </rPh>
    <rPh sb="6" eb="7">
      <t>タイ</t>
    </rPh>
    <rPh sb="9" eb="11">
      <t>ギャクタイ</t>
    </rPh>
    <rPh sb="12" eb="14">
      <t>ボウシ</t>
    </rPh>
    <rPh sb="18" eb="20">
      <t>ケンシュウ</t>
    </rPh>
    <rPh sb="21" eb="24">
      <t>テイキテキ</t>
    </rPh>
    <phoneticPr fontId="7"/>
  </si>
  <si>
    <t>（２）　業務継続計画未策定減算　※令和７年３月３１日までの間、減算を適用しない</t>
    <rPh sb="4" eb="6">
      <t>ギョウム</t>
    </rPh>
    <rPh sb="6" eb="8">
      <t>ケイゾク</t>
    </rPh>
    <rPh sb="8" eb="10">
      <t>ケイカク</t>
    </rPh>
    <rPh sb="10" eb="11">
      <t>ミ</t>
    </rPh>
    <rPh sb="11" eb="13">
      <t>サクテイ</t>
    </rPh>
    <rPh sb="13" eb="15">
      <t>ゲンサン</t>
    </rPh>
    <phoneticPr fontId="5"/>
  </si>
  <si>
    <t>　賃金改善を行ったうえで、生産向上や協働化に係る取組として以下のいずれかに該当している。
・ケアプランデータ連携システムの利用
・法人が社会福祉連携推進法人に所属している
※令和８年度特例要件
※問２～４の要件を満たさない場合</t>
    <rPh sb="1" eb="5">
      <t>チンギンカイゼン</t>
    </rPh>
    <rPh sb="6" eb="7">
      <t>オコナ</t>
    </rPh>
    <rPh sb="13" eb="15">
      <t>セイサン</t>
    </rPh>
    <rPh sb="15" eb="17">
      <t>コウジョウ</t>
    </rPh>
    <rPh sb="18" eb="20">
      <t>キョウドウ</t>
    </rPh>
    <rPh sb="20" eb="21">
      <t>カ</t>
    </rPh>
    <rPh sb="22" eb="23">
      <t>カカワ</t>
    </rPh>
    <rPh sb="24" eb="26">
      <t>トリクミ</t>
    </rPh>
    <rPh sb="29" eb="31">
      <t>イカ</t>
    </rPh>
    <rPh sb="37" eb="39">
      <t>ガイトウ</t>
    </rPh>
    <rPh sb="54" eb="56">
      <t>レンケイ</t>
    </rPh>
    <rPh sb="61" eb="63">
      <t>リヨウ</t>
    </rPh>
    <rPh sb="65" eb="67">
      <t>ホウジン</t>
    </rPh>
    <rPh sb="88" eb="90">
      <t>レイワ</t>
    </rPh>
    <rPh sb="91" eb="93">
      <t>ネンド</t>
    </rPh>
    <rPh sb="93" eb="95">
      <t>トクレイ</t>
    </rPh>
    <rPh sb="95" eb="97">
      <t>ヨウケン</t>
    </rPh>
    <rPh sb="99" eb="100">
      <t>トイ</t>
    </rPh>
    <rPh sb="100" eb="101">
      <t>カモン</t>
    </rPh>
    <rPh sb="104" eb="106">
      <t>ヨウケン</t>
    </rPh>
    <rPh sb="107" eb="108">
      <t>ミ</t>
    </rPh>
    <rPh sb="112" eb="114">
      <t>バアイ</t>
    </rPh>
    <phoneticPr fontId="5"/>
  </si>
  <si>
    <t>　キャリアパス要件Ⅰ（任用要件・賃金体系の整備等）の内容を書面で整備し、全ての職員に周知している。</t>
    <phoneticPr fontId="5"/>
  </si>
  <si>
    <t>※周知時期</t>
    <phoneticPr fontId="5"/>
  </si>
  <si>
    <t>（記入してください）</t>
    <rPh sb="1" eb="3">
      <t>キニュウ</t>
    </rPh>
    <phoneticPr fontId="5"/>
  </si>
  <si>
    <t>※周知方法</t>
  </si>
  <si>
    <t>　キャリアパス要件Ⅱ（研修の実施等）を全ての職員に周知している。</t>
    <phoneticPr fontId="5"/>
  </si>
  <si>
    <t>※周知時期</t>
  </si>
  <si>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１以上の取組を実施している。また、「生産性向上（業務改善及び働く環境改善）のための取組」のうち２以上の取組（必須項目を含む）を実施している（ただし、生産性向上推進体制加算を算定している場合を除くほか、小規模事業者は協働化を通じた職場環境の改善に向けた取組のみの実施で可）。</t>
    <rPh sb="172" eb="174">
      <t>コウモク</t>
    </rPh>
    <rPh sb="175" eb="176">
      <t>フク</t>
    </rPh>
    <rPh sb="211" eb="212">
      <t>ノゾ</t>
    </rPh>
    <rPh sb="249" eb="250">
      <t>カ</t>
    </rPh>
    <phoneticPr fontId="5"/>
  </si>
  <si>
    <t>（３）　介護職員等処遇改善加算（令和８年６月以降）</t>
    <phoneticPr fontId="5"/>
  </si>
  <si>
    <t>※問１を満たす又は問２～４を満たすこと。</t>
  </si>
  <si>
    <t>Ⅰ　人員基準について</t>
  </si>
  <si>
    <t>Ⅱ　運営基準について</t>
  </si>
  <si>
    <t>Ⅲ　介護報酬の算定について</t>
  </si>
  <si>
    <t>１ 介護予防支援費</t>
    <phoneticPr fontId="5"/>
  </si>
  <si>
    <t>２　加算　　　※算定していない加算の項目については記載不要です。</t>
    <phoneticPr fontId="7"/>
  </si>
  <si>
    <t>3　減算</t>
    <rPh sb="2" eb="4">
      <t>ゲンサン</t>
    </rPh>
    <phoneticPr fontId="7"/>
  </si>
  <si>
    <t>・勤務形態一覧表</t>
    <rPh sb="1" eb="3">
      <t>キンム</t>
    </rPh>
    <rPh sb="3" eb="5">
      <t>ケイタイ</t>
    </rPh>
    <rPh sb="5" eb="7">
      <t>イチラン</t>
    </rPh>
    <rPh sb="7" eb="8">
      <t>ヒョウ</t>
    </rPh>
    <phoneticPr fontId="5"/>
  </si>
  <si>
    <t>・以下の点検項目について、○×（該当がない場合は「ー」）で記載してください。
・点検した結果×がついたところは基準等の違反となります。速やかに改善を行ってください。</t>
    <phoneticPr fontId="7"/>
  </si>
  <si>
    <t>＜指定居宅介護支援事業所の場合＞
【市町村長に対する情報の提供】
　指定居宅介護支援事業者である指定介護予防支援事業者は、伊勢原市長から情報の提供を求められた場合には、その求めに応じ、情報提供を行っている。</t>
    <rPh sb="1" eb="3">
      <t>シテイ</t>
    </rPh>
    <rPh sb="3" eb="5">
      <t>キョタク</t>
    </rPh>
    <rPh sb="5" eb="7">
      <t>カイゴ</t>
    </rPh>
    <rPh sb="7" eb="9">
      <t>シエン</t>
    </rPh>
    <rPh sb="9" eb="12">
      <t>ジギョウショ</t>
    </rPh>
    <rPh sb="13" eb="15">
      <t>バアイ</t>
    </rPh>
    <rPh sb="18" eb="20">
      <t>シチョウ</t>
    </rPh>
    <rPh sb="20" eb="22">
      <t>ソンチョウ</t>
    </rPh>
    <rPh sb="23" eb="24">
      <t>タイ</t>
    </rPh>
    <rPh sb="26" eb="28">
      <t>ジョウホウ</t>
    </rPh>
    <rPh sb="29" eb="31">
      <t>テイキョウ</t>
    </rPh>
    <rPh sb="61" eb="64">
      <t>イセハラ</t>
    </rPh>
    <rPh sb="92" eb="94">
      <t>ジョウホウ</t>
    </rPh>
    <rPh sb="94" eb="96">
      <t>テイキョウ</t>
    </rPh>
    <rPh sb="97" eb="98">
      <t>オコナ</t>
    </rPh>
    <phoneticPr fontId="5"/>
  </si>
  <si>
    <t>　利用者に対するサービスの提供により事故が発生した場合には速やかに伊勢原市、利用者の家族等に連絡を行うとともに、必要な措置を講じている。</t>
    <rPh sb="33" eb="36">
      <t>イセハラ</t>
    </rPh>
    <rPh sb="36" eb="37">
      <t>シ</t>
    </rPh>
    <phoneticPr fontId="5"/>
  </si>
  <si>
    <t>（１）　高齢者虐待防止措置未実施減算　</t>
    <rPh sb="4" eb="7">
      <t>コウレイシャ</t>
    </rPh>
    <rPh sb="7" eb="9">
      <t>ギャクタイ</t>
    </rPh>
    <rPh sb="9" eb="11">
      <t>ボウシ</t>
    </rPh>
    <rPh sb="11" eb="13">
      <t>ソチ</t>
    </rPh>
    <rPh sb="13" eb="16">
      <t>ミジッシ</t>
    </rPh>
    <rPh sb="16" eb="18">
      <t>ゲンサン</t>
    </rPh>
    <phoneticPr fontId="5"/>
  </si>
  <si>
    <r>
      <t>　重要事項を事業所のウェブサイトに掲載している。
　</t>
    </r>
    <r>
      <rPr>
        <sz val="10"/>
        <color theme="1"/>
        <rFont val="ＭＳ Ｐゴシック"/>
        <family val="3"/>
        <charset val="128"/>
      </rPr>
      <t>※ウェブサイトとは、法人のホームページ等（容易に確認できる場所）又は介護サービス情報公表システムのことをいう。
　※令和７年１月～１２月の介護報酬の支払いを受けた額が１００万円以下の事業所については、努力義務。</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</si>
</sst>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
    <numFmt numFmtId="177" formatCode="0.0"/>
    <numFmt numFmtId="178" formatCode="#,##0.0;[Red]\-#,##0.0"/>
    <numFmt numFmtId="179" formatCode="#,##0.0&quot;人&quot;"/>
    <numFmt numFmtId="180" formatCode="#,##0&quot;人&quot;"/>
    <numFmt numFmtId="181" formatCode="#,##0.0#"/>
    <numFmt numFmtId="182" formatCode="#,##0.##"/>
  </numFmts>
  <fonts count="65" x14ac:knownFonts="1">
    <font>
      <sz val="10.5"/>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明朝"/>
      <family val="1"/>
      <charset val="128"/>
    </font>
    <font>
      <sz val="12"/>
      <name val="ＭＳ Ｐゴシック"/>
      <family val="3"/>
      <charset val="128"/>
    </font>
    <font>
      <sz val="6"/>
      <name val="ＭＳ Ｐゴシック"/>
      <family val="3"/>
      <charset val="128"/>
    </font>
    <font>
      <sz val="16"/>
      <name val="HGSｺﾞｼｯｸM"/>
      <family val="3"/>
      <charset val="128"/>
    </font>
    <font>
      <b/>
      <sz val="16"/>
      <name val="HGSｺﾞｼｯｸM"/>
      <family val="3"/>
      <charset val="128"/>
    </font>
    <font>
      <sz val="6"/>
      <name val="ＭＳ Ｐゴシック"/>
      <family val="2"/>
      <charset val="128"/>
      <scheme val="minor"/>
    </font>
    <font>
      <b/>
      <sz val="14"/>
      <name val="HGSｺﾞｼｯｸM"/>
      <family val="3"/>
      <charset val="128"/>
    </font>
    <font>
      <sz val="14"/>
      <name val="HGSｺﾞｼｯｸM"/>
      <family val="3"/>
      <charset val="128"/>
    </font>
    <font>
      <b/>
      <sz val="12"/>
      <name val="HGSｺﾞｼｯｸM"/>
      <family val="3"/>
      <charset val="128"/>
    </font>
    <font>
      <sz val="12"/>
      <name val="HGSｺﾞｼｯｸM"/>
      <family val="3"/>
      <charset val="128"/>
    </font>
    <font>
      <sz val="11"/>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ＭＳ Ｐゴシック"/>
      <family val="2"/>
      <charset val="128"/>
      <scheme val="minor"/>
    </font>
    <font>
      <sz val="10"/>
      <color theme="1"/>
      <name val="ＭＳ Ｐゴシック"/>
      <family val="3"/>
      <charset val="128"/>
    </font>
    <font>
      <sz val="11"/>
      <color theme="1"/>
      <name val="ＭＳ Ｐゴシック"/>
      <family val="3"/>
      <charset val="128"/>
    </font>
    <font>
      <sz val="14"/>
      <color rgb="FFFF0000"/>
      <name val="HGSｺﾞｼｯｸM"/>
      <family val="3"/>
      <charset val="128"/>
    </font>
    <font>
      <sz val="11"/>
      <color rgb="FF000000"/>
      <name val="ＭＳ Ｐゴシック"/>
      <family val="3"/>
      <charset val="128"/>
      <scheme val="minor"/>
    </font>
    <font>
      <sz val="11"/>
      <color rgb="FF000000"/>
      <name val="Calibri"/>
      <family val="2"/>
    </font>
    <font>
      <b/>
      <sz val="23.5"/>
      <color theme="1"/>
      <name val="ＭＳ Ｐゴシック"/>
      <family val="3"/>
      <charset val="128"/>
    </font>
    <font>
      <sz val="10.5"/>
      <color theme="1"/>
      <name val="ＭＳ Ｐゴシック"/>
      <family val="3"/>
      <charset val="128"/>
    </font>
    <font>
      <sz val="14.5"/>
      <color theme="1"/>
      <name val="ＭＳ Ｐゴシック"/>
      <family val="3"/>
      <charset val="128"/>
    </font>
    <font>
      <sz val="20"/>
      <color theme="1"/>
      <name val="ＭＳ Ｐゴシック"/>
      <family val="3"/>
      <charset val="128"/>
    </font>
    <font>
      <sz val="9.65"/>
      <color theme="1"/>
      <name val="ＭＳ Ｐゴシック"/>
      <family val="3"/>
      <charset val="128"/>
    </font>
    <font>
      <sz val="12"/>
      <color theme="1"/>
      <name val="ＭＳ Ｐゴシック"/>
      <family val="3"/>
      <charset val="128"/>
    </font>
    <font>
      <sz val="16"/>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4"/>
      <color theme="1"/>
      <name val="ＭＳ Ｐゴシック"/>
      <family val="3"/>
      <charset val="128"/>
    </font>
    <font>
      <sz val="11.5"/>
      <color theme="1"/>
      <name val="ＭＳ Ｐゴシック"/>
      <family val="3"/>
      <charset val="128"/>
    </font>
    <font>
      <b/>
      <sz val="11"/>
      <color theme="1"/>
      <name val="ＭＳ Ｐゴシック"/>
      <family val="3"/>
      <charset val="128"/>
    </font>
    <font>
      <sz val="11"/>
      <color theme="1"/>
      <name val="ＭＳ 明朝"/>
      <family val="1"/>
      <charset val="128"/>
    </font>
    <font>
      <sz val="11"/>
      <color theme="1"/>
      <name val="ＭＳ Ｐゴシック"/>
      <family val="3"/>
      <charset val="128"/>
      <scheme val="minor"/>
    </font>
    <font>
      <sz val="11"/>
      <color theme="1"/>
      <name val="ＭＳ Ｐゴシック"/>
      <family val="3"/>
      <charset val="128"/>
      <scheme val="major"/>
    </font>
    <font>
      <sz val="10"/>
      <color theme="1"/>
      <name val="ＭＳ Ｐゴシック"/>
      <family val="3"/>
      <charset val="128"/>
      <scheme val="minor"/>
    </font>
    <font>
      <u/>
      <sz val="11"/>
      <color theme="1"/>
      <name val="ＭＳ Ｐゴシック"/>
      <family val="3"/>
      <charset val="128"/>
    </font>
    <font>
      <b/>
      <sz val="10"/>
      <color theme="1"/>
      <name val="ＭＳ Ｐゴシック"/>
      <family val="3"/>
      <charset val="128"/>
    </font>
    <font>
      <sz val="10"/>
      <color theme="1"/>
      <name val="ＭＳ Ｐ明朝"/>
      <family val="1"/>
      <charset val="128"/>
    </font>
    <font>
      <sz val="11"/>
      <color theme="1"/>
      <name val="ＭＳ Ｐ明朝"/>
      <family val="1"/>
      <charset val="128"/>
    </font>
    <font>
      <sz val="14"/>
      <color theme="1"/>
      <name val="HG丸ｺﾞｼｯｸM-PRO"/>
      <family val="3"/>
      <charset val="128"/>
    </font>
    <font>
      <sz val="10.5"/>
      <color theme="1"/>
      <name val="ＭＳ Ｐ明朝"/>
      <family val="1"/>
      <charset val="128"/>
    </font>
    <font>
      <sz val="9.9"/>
      <color theme="1"/>
      <name val="ＭＳ Ｐゴシック"/>
      <family val="3"/>
      <charset val="128"/>
    </font>
    <font>
      <sz val="9.8000000000000007"/>
      <color theme="1"/>
      <name val="ＭＳ Ｐゴシック"/>
      <family val="3"/>
      <charset val="128"/>
    </font>
    <font>
      <b/>
      <sz val="7"/>
      <color theme="1"/>
      <name val="ＭＳ Ｐゴシック"/>
      <family val="3"/>
      <charset val="128"/>
    </font>
    <font>
      <b/>
      <sz val="11"/>
      <name val="ＭＳ Ｐゴシック"/>
      <family val="3"/>
      <charset val="128"/>
    </font>
    <font>
      <sz val="10"/>
      <name val="ＭＳ ゴシック"/>
      <family val="3"/>
      <charset val="128"/>
    </font>
    <font>
      <sz val="10.5"/>
      <name val="ＭＳ ゴシック"/>
      <family val="3"/>
      <charset val="128"/>
    </font>
    <font>
      <sz val="20"/>
      <name val="ＭＳ ゴシック"/>
      <family val="3"/>
      <charset val="128"/>
    </font>
    <font>
      <sz val="10"/>
      <name val="ＭＳ Ｐ明朝"/>
      <family val="1"/>
      <charset val="128"/>
    </font>
    <font>
      <sz val="10.5"/>
      <name val="ＭＳ Ｐゴシック"/>
      <family val="3"/>
      <charset val="128"/>
    </font>
    <font>
      <sz val="11"/>
      <name val="ＭＳ Ｐゴシック"/>
      <family val="3"/>
      <charset val="128"/>
    </font>
    <font>
      <sz val="18"/>
      <name val="ＭＳ Ｐ明朝"/>
      <family val="1"/>
      <charset val="128"/>
    </font>
    <font>
      <sz val="18"/>
      <color theme="1"/>
      <name val="ＭＳ Ｐゴシック"/>
      <family val="3"/>
      <charset val="128"/>
    </font>
    <font>
      <sz val="18"/>
      <color theme="1"/>
      <name val="ＭＳ Ｐゴシック"/>
      <family val="3"/>
      <charset val="128"/>
      <scheme val="minor"/>
    </font>
    <font>
      <sz val="18"/>
      <color theme="1"/>
      <name val="ＭＳ ゴシック"/>
      <family val="3"/>
      <charset val="128"/>
    </font>
    <font>
      <sz val="18"/>
      <name val="ＭＳ ゴシック"/>
      <family val="3"/>
      <charset val="128"/>
    </font>
    <font>
      <sz val="9"/>
      <name val="ＭＳ Ｐゴシック"/>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rgb="FFCCFFCC"/>
        <bgColor indexed="64"/>
      </patternFill>
    </fill>
    <fill>
      <patternFill patternType="solid">
        <fgColor theme="0"/>
        <bgColor indexed="64"/>
      </patternFill>
    </fill>
    <fill>
      <patternFill patternType="solid">
        <fgColor rgb="FFCCECFF"/>
        <bgColor indexed="64"/>
      </patternFill>
    </fill>
  </fills>
  <borders count="97">
    <border>
      <left/>
      <right/>
      <top/>
      <bottom/>
      <diagonal/>
    </border>
    <border>
      <left/>
      <right/>
      <top style="thin">
        <color indexed="64"/>
      </top>
      <bottom/>
      <diagonal/>
    </border>
    <border>
      <left/>
      <right style="dotted">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bottom style="double">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bottom/>
      <diagonal/>
    </border>
    <border>
      <left style="dotted">
        <color indexed="64"/>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6">
    <xf numFmtId="0" fontId="0" fillId="0" borderId="0"/>
    <xf numFmtId="0" fontId="6" fillId="0" borderId="0" applyBorder="0"/>
    <xf numFmtId="0" fontId="4" fillId="0" borderId="0">
      <alignment vertical="center"/>
    </xf>
    <xf numFmtId="38" fontId="4"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608">
    <xf numFmtId="0" fontId="0" fillId="0" borderId="0" xfId="0"/>
    <xf numFmtId="0" fontId="4" fillId="4" borderId="0" xfId="2" applyFill="1">
      <alignment vertical="center"/>
    </xf>
    <xf numFmtId="0" fontId="4" fillId="4" borderId="18" xfId="2" applyFill="1" applyBorder="1" applyAlignment="1">
      <alignment horizontal="center" vertical="center"/>
    </xf>
    <xf numFmtId="0" fontId="4" fillId="4" borderId="18" xfId="2" applyFill="1" applyBorder="1">
      <alignment vertical="center"/>
    </xf>
    <xf numFmtId="0" fontId="4" fillId="4" borderId="55" xfId="2" applyFill="1" applyBorder="1" applyAlignment="1">
      <alignment horizontal="center" vertical="center"/>
    </xf>
    <xf numFmtId="0" fontId="14" fillId="4" borderId="75" xfId="2" applyFont="1" applyFill="1" applyBorder="1" applyAlignment="1">
      <alignment horizontal="center" vertical="center"/>
    </xf>
    <xf numFmtId="0" fontId="14" fillId="4" borderId="76" xfId="2" applyFont="1" applyFill="1" applyBorder="1" applyAlignment="1">
      <alignment horizontal="center" vertical="center"/>
    </xf>
    <xf numFmtId="0" fontId="14" fillId="4" borderId="77" xfId="2" applyFont="1" applyFill="1" applyBorder="1" applyAlignment="1">
      <alignment horizontal="center" vertical="center"/>
    </xf>
    <xf numFmtId="0" fontId="14" fillId="4" borderId="28" xfId="2" applyFont="1" applyFill="1" applyBorder="1">
      <alignment vertical="center"/>
    </xf>
    <xf numFmtId="0" fontId="14" fillId="4" borderId="25" xfId="2" applyFont="1" applyFill="1" applyBorder="1">
      <alignment vertical="center"/>
    </xf>
    <xf numFmtId="0" fontId="14" fillId="4" borderId="24" xfId="2" applyFont="1" applyFill="1" applyBorder="1">
      <alignment vertical="center"/>
    </xf>
    <xf numFmtId="0" fontId="4" fillId="4" borderId="25" xfId="2" applyFill="1" applyBorder="1">
      <alignment vertical="center"/>
    </xf>
    <xf numFmtId="0" fontId="4" fillId="4" borderId="27" xfId="2" applyFill="1" applyBorder="1">
      <alignment vertical="center"/>
    </xf>
    <xf numFmtId="0" fontId="14" fillId="4" borderId="22" xfId="2" applyFont="1" applyFill="1" applyBorder="1">
      <alignment vertical="center"/>
    </xf>
    <xf numFmtId="0" fontId="14" fillId="4" borderId="23" xfId="2" applyFont="1" applyFill="1" applyBorder="1">
      <alignment vertical="center"/>
    </xf>
    <xf numFmtId="0" fontId="14" fillId="4" borderId="5" xfId="2" applyFont="1" applyFill="1" applyBorder="1">
      <alignment vertical="center"/>
    </xf>
    <xf numFmtId="0" fontId="4" fillId="4" borderId="20" xfId="2" applyFill="1" applyBorder="1">
      <alignment vertical="center"/>
    </xf>
    <xf numFmtId="0" fontId="14" fillId="4" borderId="18" xfId="2" applyFont="1" applyFill="1" applyBorder="1">
      <alignment vertical="center"/>
    </xf>
    <xf numFmtId="0" fontId="14" fillId="4" borderId="21" xfId="2" applyFont="1" applyFill="1" applyBorder="1">
      <alignment vertical="center"/>
    </xf>
    <xf numFmtId="0" fontId="14" fillId="4" borderId="31" xfId="2" applyFont="1" applyFill="1" applyBorder="1">
      <alignment vertical="center"/>
    </xf>
    <xf numFmtId="0" fontId="14" fillId="4" borderId="17" xfId="2" applyFont="1" applyFill="1" applyBorder="1">
      <alignment vertical="center"/>
    </xf>
    <xf numFmtId="0" fontId="14" fillId="4" borderId="14" xfId="2" applyFont="1" applyFill="1" applyBorder="1">
      <alignment vertical="center"/>
    </xf>
    <xf numFmtId="0" fontId="4" fillId="4" borderId="14" xfId="2" applyFill="1" applyBorder="1">
      <alignment vertical="center"/>
    </xf>
    <xf numFmtId="0" fontId="4" fillId="4" borderId="16" xfId="2" applyFill="1" applyBorder="1">
      <alignment vertical="center"/>
    </xf>
    <xf numFmtId="0" fontId="21" fillId="0" borderId="0" xfId="0" applyFont="1" applyAlignment="1">
      <alignment vertical="center"/>
    </xf>
    <xf numFmtId="0" fontId="2" fillId="4" borderId="18" xfId="2" applyFont="1" applyFill="1" applyBorder="1">
      <alignment vertical="center"/>
    </xf>
    <xf numFmtId="0" fontId="8" fillId="0" borderId="0" xfId="4" applyFont="1">
      <alignment vertical="center"/>
    </xf>
    <xf numFmtId="0" fontId="8" fillId="0" borderId="0" xfId="4" applyFont="1" applyAlignment="1">
      <alignment horizontal="left" vertical="center"/>
    </xf>
    <xf numFmtId="0" fontId="9" fillId="0" borderId="0" xfId="4" applyFont="1" applyAlignment="1">
      <alignment horizontal="left" vertical="center"/>
    </xf>
    <xf numFmtId="0" fontId="9" fillId="0" borderId="0" xfId="4" applyFont="1" applyAlignment="1">
      <alignment horizontal="right" vertical="center"/>
    </xf>
    <xf numFmtId="0" fontId="11" fillId="0" borderId="0" xfId="4" applyFont="1" applyAlignment="1">
      <alignment horizontal="left" vertical="center"/>
    </xf>
    <xf numFmtId="0" fontId="9" fillId="0" borderId="0" xfId="4" applyFont="1">
      <alignment vertical="center"/>
    </xf>
    <xf numFmtId="0" fontId="11" fillId="0" borderId="0" xfId="4" applyFont="1" applyAlignment="1">
      <alignment horizontal="right" vertical="center"/>
    </xf>
    <xf numFmtId="0" fontId="11" fillId="4" borderId="0" xfId="4" applyFont="1" applyFill="1" applyAlignment="1">
      <alignment horizontal="center" vertical="center"/>
    </xf>
    <xf numFmtId="0" fontId="11" fillId="4" borderId="0" xfId="4" applyFont="1" applyFill="1" applyAlignment="1">
      <alignment horizontal="right" vertical="center"/>
    </xf>
    <xf numFmtId="0" fontId="11" fillId="4" borderId="0" xfId="4" applyFont="1" applyFill="1">
      <alignment vertical="center"/>
    </xf>
    <xf numFmtId="0" fontId="11" fillId="0" borderId="0" xfId="4" applyFont="1">
      <alignment vertical="center"/>
    </xf>
    <xf numFmtId="0" fontId="9" fillId="0" borderId="0" xfId="4" applyFont="1" applyAlignment="1">
      <alignment horizontal="center" vertical="center"/>
    </xf>
    <xf numFmtId="0" fontId="8" fillId="0" borderId="0" xfId="4" quotePrefix="1" applyFont="1" applyAlignment="1">
      <alignment horizontal="center" vertical="center"/>
    </xf>
    <xf numFmtId="0" fontId="8" fillId="4" borderId="0" xfId="4" applyFont="1" applyFill="1">
      <alignment vertical="center"/>
    </xf>
    <xf numFmtId="0" fontId="9" fillId="4" borderId="0" xfId="4" applyFont="1" applyFill="1" applyAlignment="1">
      <alignment horizontal="right" vertical="center"/>
    </xf>
    <xf numFmtId="0" fontId="9" fillId="4" borderId="0" xfId="4" applyFont="1" applyFill="1">
      <alignment vertical="center"/>
    </xf>
    <xf numFmtId="0" fontId="9" fillId="4" borderId="0" xfId="4" applyFont="1" applyFill="1" applyAlignment="1">
      <alignment horizontal="center" vertical="center"/>
    </xf>
    <xf numFmtId="0" fontId="8" fillId="4" borderId="0" xfId="4" applyFont="1" applyFill="1" applyAlignment="1">
      <alignment horizontal="center" vertical="center"/>
    </xf>
    <xf numFmtId="0" fontId="12" fillId="4" borderId="0" xfId="4" applyFont="1" applyFill="1" applyAlignment="1">
      <alignment horizontal="centerContinuous" vertical="center"/>
    </xf>
    <xf numFmtId="0" fontId="8" fillId="4" borderId="0" xfId="4" applyFont="1" applyFill="1" applyAlignment="1">
      <alignment horizontal="centerContinuous" vertical="center"/>
    </xf>
    <xf numFmtId="0" fontId="12" fillId="0" borderId="0" xfId="4" applyFont="1">
      <alignment vertical="center"/>
    </xf>
    <xf numFmtId="0" fontId="8" fillId="0" borderId="0" xfId="4" applyFont="1" applyAlignment="1">
      <alignment horizontal="center" vertical="center"/>
    </xf>
    <xf numFmtId="0" fontId="8" fillId="0" borderId="0" xfId="4" applyFont="1" applyAlignment="1">
      <alignment horizontal="right" vertical="center"/>
    </xf>
    <xf numFmtId="20" fontId="8" fillId="4" borderId="0" xfId="4" applyNumberFormat="1" applyFont="1" applyFill="1">
      <alignment vertical="center"/>
    </xf>
    <xf numFmtId="20" fontId="8" fillId="4" borderId="0" xfId="4" applyNumberFormat="1" applyFont="1" applyFill="1" applyAlignment="1">
      <alignment horizontal="center" vertical="center"/>
    </xf>
    <xf numFmtId="177" fontId="8" fillId="4" borderId="0" xfId="4" applyNumberFormat="1" applyFont="1" applyFill="1">
      <alignment vertical="center"/>
    </xf>
    <xf numFmtId="0" fontId="8" fillId="4" borderId="0" xfId="4" applyFont="1" applyFill="1" applyAlignment="1">
      <alignment horizontal="left" vertical="center"/>
    </xf>
    <xf numFmtId="0" fontId="12" fillId="0" borderId="0" xfId="4" applyFont="1" applyAlignment="1">
      <alignment horizontal="left" vertical="center"/>
    </xf>
    <xf numFmtId="0" fontId="14" fillId="0" borderId="0" xfId="4" applyFont="1">
      <alignment vertical="center"/>
    </xf>
    <xf numFmtId="0" fontId="14" fillId="0" borderId="0" xfId="4" applyFont="1" applyAlignment="1">
      <alignment horizontal="left" vertical="center"/>
    </xf>
    <xf numFmtId="0" fontId="14" fillId="0" borderId="0" xfId="4" applyFont="1" applyAlignment="1">
      <alignment horizontal="right" vertical="center"/>
    </xf>
    <xf numFmtId="0" fontId="12" fillId="0" borderId="22" xfId="4" applyFont="1" applyBorder="1" applyAlignment="1">
      <alignment horizontal="center" vertical="center"/>
    </xf>
    <xf numFmtId="0" fontId="12" fillId="0" borderId="18" xfId="4" applyFont="1" applyBorder="1" applyAlignment="1">
      <alignment horizontal="center" vertical="center"/>
    </xf>
    <xf numFmtId="0" fontId="12" fillId="0" borderId="20" xfId="4" applyFont="1" applyBorder="1" applyAlignment="1">
      <alignment horizontal="center" vertical="center"/>
    </xf>
    <xf numFmtId="0" fontId="8" fillId="0" borderId="20" xfId="4" applyFont="1" applyBorder="1" applyAlignment="1">
      <alignment horizontal="center" vertical="center"/>
    </xf>
    <xf numFmtId="0" fontId="12" fillId="0" borderId="17" xfId="4" applyFont="1" applyBorder="1" applyAlignment="1">
      <alignment horizontal="center" vertical="center" wrapText="1"/>
    </xf>
    <xf numFmtId="0" fontId="12" fillId="0" borderId="14" xfId="4" applyFont="1" applyBorder="1" applyAlignment="1">
      <alignment horizontal="center" vertical="center" wrapText="1"/>
    </xf>
    <xf numFmtId="0" fontId="12" fillId="0" borderId="16" xfId="4" applyFont="1" applyBorder="1" applyAlignment="1">
      <alignment horizontal="center" vertical="center" wrapText="1"/>
    </xf>
    <xf numFmtId="0" fontId="8" fillId="0" borderId="14" xfId="4" applyFont="1" applyBorder="1" applyAlignment="1">
      <alignment horizontal="center" vertical="center" wrapText="1"/>
    </xf>
    <xf numFmtId="0" fontId="8" fillId="0" borderId="86" xfId="4" applyFont="1" applyBorder="1">
      <alignment vertical="center"/>
    </xf>
    <xf numFmtId="181" fontId="8" fillId="3" borderId="66" xfId="4" applyNumberFormat="1" applyFont="1" applyFill="1" applyBorder="1" applyAlignment="1" applyProtection="1">
      <alignment horizontal="center" vertical="center" shrinkToFit="1"/>
      <protection locked="0"/>
    </xf>
    <xf numFmtId="181" fontId="8" fillId="3" borderId="67" xfId="4" applyNumberFormat="1" applyFont="1" applyFill="1" applyBorder="1" applyAlignment="1" applyProtection="1">
      <alignment horizontal="center" vertical="center" shrinkToFit="1"/>
      <protection locked="0"/>
    </xf>
    <xf numFmtId="181" fontId="8" fillId="3" borderId="68" xfId="4" applyNumberFormat="1" applyFont="1" applyFill="1" applyBorder="1" applyAlignment="1" applyProtection="1">
      <alignment horizontal="center" vertical="center" shrinkToFit="1"/>
      <protection locked="0"/>
    </xf>
    <xf numFmtId="0" fontId="8" fillId="0" borderId="70" xfId="4" applyFont="1" applyBorder="1">
      <alignment vertical="center"/>
    </xf>
    <xf numFmtId="181" fontId="8" fillId="3" borderId="71" xfId="4" applyNumberFormat="1" applyFont="1" applyFill="1" applyBorder="1" applyAlignment="1" applyProtection="1">
      <alignment horizontal="center" vertical="center" shrinkToFit="1"/>
      <protection locked="0"/>
    </xf>
    <xf numFmtId="181" fontId="8" fillId="3" borderId="72" xfId="4" applyNumberFormat="1" applyFont="1" applyFill="1" applyBorder="1" applyAlignment="1" applyProtection="1">
      <alignment horizontal="center" vertical="center" shrinkToFit="1"/>
      <protection locked="0"/>
    </xf>
    <xf numFmtId="181" fontId="8" fillId="3" borderId="73" xfId="4" applyNumberFormat="1" applyFont="1" applyFill="1" applyBorder="1" applyAlignment="1" applyProtection="1">
      <alignment horizontal="center" vertical="center" shrinkToFit="1"/>
      <protection locked="0"/>
    </xf>
    <xf numFmtId="0" fontId="8" fillId="0" borderId="88" xfId="4" applyFont="1" applyBorder="1">
      <alignment vertical="center"/>
    </xf>
    <xf numFmtId="181" fontId="8" fillId="3" borderId="17" xfId="4" applyNumberFormat="1" applyFont="1" applyFill="1" applyBorder="1" applyAlignment="1" applyProtection="1">
      <alignment horizontal="center" vertical="center" shrinkToFit="1"/>
      <protection locked="0"/>
    </xf>
    <xf numFmtId="181" fontId="8" fillId="3" borderId="14" xfId="4" applyNumberFormat="1" applyFont="1" applyFill="1" applyBorder="1" applyAlignment="1" applyProtection="1">
      <alignment horizontal="center" vertical="center" shrinkToFit="1"/>
      <protection locked="0"/>
    </xf>
    <xf numFmtId="181" fontId="8" fillId="3" borderId="16" xfId="4" applyNumberFormat="1" applyFont="1" applyFill="1" applyBorder="1" applyAlignment="1" applyProtection="1">
      <alignment horizontal="center" vertical="center" shrinkToFit="1"/>
      <protection locked="0"/>
    </xf>
    <xf numFmtId="0" fontId="13" fillId="0" borderId="0" xfId="4" applyFont="1">
      <alignment vertical="center"/>
    </xf>
    <xf numFmtId="0" fontId="14" fillId="0" borderId="0" xfId="4" applyFont="1" applyAlignment="1">
      <alignment vertical="center" shrinkToFit="1"/>
    </xf>
    <xf numFmtId="0" fontId="15" fillId="0" borderId="0" xfId="4" applyFont="1" applyAlignment="1">
      <alignment vertical="center" shrinkToFit="1"/>
    </xf>
    <xf numFmtId="0" fontId="12" fillId="4" borderId="0" xfId="4" applyFont="1" applyFill="1">
      <alignment vertical="center"/>
    </xf>
    <xf numFmtId="0" fontId="12" fillId="0" borderId="0" xfId="4" applyFont="1" applyAlignment="1">
      <alignment horizontal="centerContinuous" vertical="center"/>
    </xf>
    <xf numFmtId="180" fontId="12" fillId="4" borderId="0" xfId="4" applyNumberFormat="1" applyFont="1" applyFill="1" applyAlignment="1">
      <alignment horizontal="center" vertical="center"/>
    </xf>
    <xf numFmtId="182" fontId="12" fillId="0" borderId="0" xfId="4" applyNumberFormat="1" applyFont="1">
      <alignment vertical="center"/>
    </xf>
    <xf numFmtId="0" fontId="12" fillId="4" borderId="0" xfId="4" applyFont="1" applyFill="1" applyAlignment="1">
      <alignment horizontal="center" vertical="center"/>
    </xf>
    <xf numFmtId="178" fontId="12" fillId="4" borderId="0" xfId="5" applyNumberFormat="1" applyFont="1" applyFill="1" applyBorder="1" applyAlignment="1" applyProtection="1">
      <alignment horizontal="right" vertical="center"/>
    </xf>
    <xf numFmtId="178" fontId="12" fillId="4" borderId="0" xfId="5" applyNumberFormat="1" applyFont="1" applyFill="1" applyBorder="1" applyAlignment="1" applyProtection="1">
      <alignment vertical="center"/>
    </xf>
    <xf numFmtId="177" fontId="12" fillId="4" borderId="0" xfId="4" applyNumberFormat="1" applyFont="1" applyFill="1">
      <alignment vertical="center"/>
    </xf>
    <xf numFmtId="0" fontId="12" fillId="0" borderId="0" xfId="4" applyFont="1" applyAlignment="1">
      <alignment horizontal="right" vertical="center"/>
    </xf>
    <xf numFmtId="0" fontId="23" fillId="0" borderId="0" xfId="4" applyFont="1">
      <alignment vertical="center"/>
    </xf>
    <xf numFmtId="0" fontId="12" fillId="4" borderId="0" xfId="4" applyFont="1" applyFill="1" applyAlignment="1">
      <alignment horizontal="left" vertical="center"/>
    </xf>
    <xf numFmtId="0" fontId="12" fillId="0" borderId="0" xfId="4" applyFont="1" applyAlignment="1">
      <alignment horizontal="center" vertical="center"/>
    </xf>
    <xf numFmtId="0" fontId="12" fillId="0" borderId="0" xfId="4" applyFont="1" applyAlignment="1">
      <alignment vertical="center" wrapText="1"/>
    </xf>
    <xf numFmtId="0" fontId="12" fillId="0" borderId="0" xfId="4" applyFont="1" applyAlignment="1">
      <alignment horizontal="justify" vertical="center" wrapText="1"/>
    </xf>
    <xf numFmtId="0" fontId="14" fillId="0" borderId="0" xfId="4" applyFont="1" applyAlignment="1">
      <alignment vertical="center" wrapText="1"/>
    </xf>
    <xf numFmtId="0" fontId="14" fillId="0" borderId="0" xfId="4" applyFont="1" applyAlignment="1">
      <alignment horizontal="justify" vertical="center" wrapText="1"/>
    </xf>
    <xf numFmtId="0" fontId="8" fillId="0" borderId="0" xfId="4" applyFont="1" applyProtection="1">
      <alignment vertical="center"/>
      <protection locked="0"/>
    </xf>
    <xf numFmtId="0" fontId="9" fillId="0" borderId="0" xfId="4" applyFont="1" applyAlignment="1" applyProtection="1">
      <alignment horizontal="right" vertical="center"/>
      <protection locked="0"/>
    </xf>
    <xf numFmtId="0" fontId="9" fillId="0" borderId="0" xfId="4" applyFont="1" applyProtection="1">
      <alignment vertical="center"/>
      <protection locked="0"/>
    </xf>
    <xf numFmtId="0" fontId="14" fillId="0" borderId="0" xfId="4" applyFont="1" applyAlignment="1" applyProtection="1">
      <alignment horizontal="right" vertical="center"/>
      <protection locked="0"/>
    </xf>
    <xf numFmtId="0" fontId="14" fillId="0" borderId="0" xfId="4" applyFont="1" applyProtection="1">
      <alignment vertical="center"/>
      <protection locked="0"/>
    </xf>
    <xf numFmtId="0" fontId="14" fillId="0" borderId="52" xfId="4" applyFont="1" applyBorder="1">
      <alignment vertical="center"/>
    </xf>
    <xf numFmtId="0" fontId="14" fillId="0" borderId="0" xfId="4" applyFont="1" applyAlignment="1" applyProtection="1">
      <alignment horizontal="left" vertical="center"/>
      <protection locked="0"/>
    </xf>
    <xf numFmtId="0" fontId="14" fillId="0" borderId="0" xfId="4" applyFont="1" applyAlignment="1" applyProtection="1">
      <alignment vertical="center" wrapText="1"/>
      <protection locked="0"/>
    </xf>
    <xf numFmtId="0" fontId="14" fillId="0" borderId="0" xfId="4" applyFont="1" applyAlignment="1" applyProtection="1">
      <alignment horizontal="justify" vertical="center" wrapText="1"/>
      <protection locked="0"/>
    </xf>
    <xf numFmtId="0" fontId="2" fillId="4" borderId="0" xfId="4" applyFill="1">
      <alignment vertical="center"/>
    </xf>
    <xf numFmtId="0" fontId="11" fillId="4" borderId="0" xfId="4" applyFont="1" applyFill="1" applyAlignment="1">
      <alignment horizontal="left" vertical="center"/>
    </xf>
    <xf numFmtId="0" fontId="14" fillId="4" borderId="0" xfId="4" applyFont="1" applyFill="1" applyAlignment="1">
      <alignment horizontal="left" vertical="center"/>
    </xf>
    <xf numFmtId="0" fontId="14" fillId="4" borderId="0" xfId="4" applyFont="1" applyFill="1">
      <alignment vertical="center"/>
    </xf>
    <xf numFmtId="0" fontId="14" fillId="3" borderId="18" xfId="4" applyFont="1" applyFill="1" applyBorder="1" applyAlignment="1">
      <alignment horizontal="left" vertical="center"/>
    </xf>
    <xf numFmtId="0" fontId="14" fillId="5" borderId="18" xfId="4" applyFont="1" applyFill="1" applyBorder="1" applyAlignment="1">
      <alignment horizontal="left" vertical="center"/>
    </xf>
    <xf numFmtId="0" fontId="16" fillId="4" borderId="0" xfId="4" applyFont="1" applyFill="1" applyAlignment="1">
      <alignment horizontal="left" vertical="center"/>
    </xf>
    <xf numFmtId="0" fontId="14" fillId="4" borderId="18" xfId="4" applyFont="1" applyFill="1" applyBorder="1" applyAlignment="1">
      <alignment horizontal="center" vertical="center"/>
    </xf>
    <xf numFmtId="0" fontId="14" fillId="4" borderId="18" xfId="4" applyFont="1" applyFill="1" applyBorder="1" applyAlignment="1">
      <alignment horizontal="left" vertical="center"/>
    </xf>
    <xf numFmtId="0" fontId="17" fillId="4" borderId="0" xfId="4" applyFont="1" applyFill="1" applyAlignment="1">
      <alignment horizontal="left" vertical="center"/>
    </xf>
    <xf numFmtId="0" fontId="14" fillId="4" borderId="0" xfId="4" applyFont="1" applyFill="1" applyAlignment="1">
      <alignment horizontal="left" vertical="center" wrapText="1"/>
    </xf>
    <xf numFmtId="0" fontId="17" fillId="4" borderId="0" xfId="4" applyFont="1" applyFill="1">
      <alignment vertical="center"/>
    </xf>
    <xf numFmtId="0" fontId="13" fillId="4" borderId="0" xfId="4" applyFont="1" applyFill="1">
      <alignment vertical="center"/>
    </xf>
    <xf numFmtId="0" fontId="17" fillId="4" borderId="0" xfId="4" applyFont="1" applyFill="1" applyAlignment="1">
      <alignment vertical="center" shrinkToFit="1"/>
    </xf>
    <xf numFmtId="0" fontId="20" fillId="4" borderId="0" xfId="4" applyFont="1" applyFill="1" applyAlignment="1">
      <alignment vertical="center" shrinkToFit="1"/>
    </xf>
    <xf numFmtId="0" fontId="14" fillId="4" borderId="0" xfId="4" applyFont="1" applyFill="1" applyAlignment="1">
      <alignment vertical="center" wrapText="1"/>
    </xf>
    <xf numFmtId="0" fontId="14" fillId="4" borderId="0" xfId="4" applyFont="1" applyFill="1" applyAlignment="1">
      <alignment vertical="center" textRotation="90"/>
    </xf>
    <xf numFmtId="0" fontId="24" fillId="4" borderId="0" xfId="4" applyFont="1" applyFill="1" applyAlignment="1">
      <alignment horizontal="left" vertical="center"/>
    </xf>
    <xf numFmtId="0" fontId="24" fillId="0" borderId="0" xfId="4" applyFont="1" applyAlignment="1">
      <alignment horizontal="left" vertical="center"/>
    </xf>
    <xf numFmtId="0" fontId="2" fillId="4" borderId="76" xfId="2" applyFont="1" applyFill="1" applyBorder="1" applyAlignment="1">
      <alignment horizontal="center" vertical="center"/>
    </xf>
    <xf numFmtId="0" fontId="2" fillId="4" borderId="78" xfId="2" applyFont="1" applyFill="1" applyBorder="1" applyAlignment="1">
      <alignment horizontal="center" vertical="center"/>
    </xf>
    <xf numFmtId="0" fontId="27" fillId="0" borderId="0" xfId="0" applyFont="1"/>
    <xf numFmtId="0" fontId="22" fillId="0" borderId="0" xfId="0" applyFont="1"/>
    <xf numFmtId="0" fontId="27" fillId="0" borderId="1" xfId="0" applyFont="1" applyBorder="1" applyAlignment="1">
      <alignment horizontal="left" vertical="center"/>
    </xf>
    <xf numFmtId="0" fontId="27" fillId="0" borderId="2" xfId="0" applyFont="1" applyBorder="1" applyAlignment="1">
      <alignment horizontal="left" vertical="center"/>
    </xf>
    <xf numFmtId="0" fontId="30" fillId="0" borderId="1" xfId="0" applyFont="1" applyBorder="1" applyAlignment="1">
      <alignment horizontal="left" vertical="center"/>
    </xf>
    <xf numFmtId="0" fontId="27" fillId="0" borderId="1" xfId="0" applyFont="1" applyBorder="1"/>
    <xf numFmtId="0" fontId="31" fillId="0" borderId="0" xfId="0" applyFont="1" applyAlignment="1">
      <alignment horizontal="center" vertical="center"/>
    </xf>
    <xf numFmtId="0" fontId="22" fillId="0" borderId="0" xfId="0" applyFont="1" applyAlignment="1">
      <alignment horizontal="center" vertical="center"/>
    </xf>
    <xf numFmtId="0" fontId="32" fillId="0" borderId="0" xfId="0" applyFont="1" applyAlignment="1">
      <alignment horizontal="left" vertical="center"/>
    </xf>
    <xf numFmtId="0" fontId="21" fillId="0" borderId="0" xfId="0" applyFont="1" applyAlignment="1">
      <alignment horizontal="left" vertical="center"/>
    </xf>
    <xf numFmtId="0" fontId="35" fillId="0" borderId="0" xfId="0" applyFont="1" applyAlignment="1">
      <alignment vertical="center"/>
    </xf>
    <xf numFmtId="0" fontId="22" fillId="0" borderId="0" xfId="0" applyFont="1" applyAlignment="1">
      <alignment vertical="center"/>
    </xf>
    <xf numFmtId="0" fontId="21" fillId="0" borderId="0" xfId="0" applyFont="1" applyAlignment="1">
      <alignment horizontal="center" vertical="center"/>
    </xf>
    <xf numFmtId="0" fontId="37" fillId="0" borderId="0" xfId="0" applyFont="1" applyAlignment="1">
      <alignment horizontal="center" vertical="center"/>
    </xf>
    <xf numFmtId="0" fontId="27" fillId="0" borderId="0" xfId="0" applyFont="1" applyAlignment="1">
      <alignment vertical="center"/>
    </xf>
    <xf numFmtId="0" fontId="36" fillId="0" borderId="0" xfId="0" applyFont="1" applyAlignment="1">
      <alignment horizontal="left" vertical="center"/>
    </xf>
    <xf numFmtId="0" fontId="38" fillId="0" borderId="0" xfId="0" applyFont="1" applyAlignment="1">
      <alignment vertical="center"/>
    </xf>
    <xf numFmtId="0" fontId="22" fillId="0" borderId="6" xfId="0" applyFont="1" applyBorder="1" applyAlignment="1">
      <alignment horizontal="left" vertical="center" wrapText="1"/>
    </xf>
    <xf numFmtId="0" fontId="22" fillId="0" borderId="8" xfId="0" applyFont="1" applyBorder="1" applyAlignment="1">
      <alignment horizontal="left" vertical="center"/>
    </xf>
    <xf numFmtId="0" fontId="22" fillId="0" borderId="8" xfId="0" applyFont="1" applyBorder="1" applyAlignment="1">
      <alignment horizontal="left" vertical="center" wrapText="1"/>
    </xf>
    <xf numFmtId="0" fontId="22" fillId="0" borderId="9" xfId="0" applyFont="1" applyBorder="1" applyAlignment="1">
      <alignment horizontal="left" vertical="center" wrapText="1"/>
    </xf>
    <xf numFmtId="0" fontId="22" fillId="0" borderId="6" xfId="0" applyFont="1" applyBorder="1" applyAlignment="1">
      <alignment vertical="center" wrapText="1"/>
    </xf>
    <xf numFmtId="0" fontId="22" fillId="0" borderId="0" xfId="0" applyFont="1" applyAlignment="1">
      <alignment horizontal="left" vertical="center" wrapText="1"/>
    </xf>
    <xf numFmtId="0" fontId="22" fillId="0" borderId="0" xfId="0" applyFont="1" applyAlignment="1">
      <alignment horizontal="center" vertical="center" wrapText="1"/>
    </xf>
    <xf numFmtId="0" fontId="22" fillId="0" borderId="5" xfId="0" applyFont="1" applyBorder="1" applyAlignment="1">
      <alignment vertical="center" wrapText="1"/>
    </xf>
    <xf numFmtId="0" fontId="22" fillId="0" borderId="0" xfId="0" applyFont="1" applyAlignment="1">
      <alignment vertical="center" wrapText="1"/>
    </xf>
    <xf numFmtId="0" fontId="21" fillId="0" borderId="0" xfId="0" applyFont="1" applyAlignment="1">
      <alignment horizontal="left" vertical="center" wrapText="1"/>
    </xf>
    <xf numFmtId="0" fontId="21" fillId="0" borderId="0" xfId="0" applyFont="1" applyAlignment="1">
      <alignment horizontal="right" vertical="center"/>
    </xf>
    <xf numFmtId="0" fontId="22" fillId="0" borderId="29" xfId="0" applyFont="1" applyBorder="1" applyAlignment="1">
      <alignment horizontal="center" vertical="center"/>
    </xf>
    <xf numFmtId="0" fontId="21" fillId="0" borderId="0" xfId="0" applyFont="1"/>
    <xf numFmtId="0" fontId="21" fillId="0" borderId="6" xfId="0" applyFont="1" applyBorder="1" applyAlignment="1">
      <alignment horizontal="center" vertical="center"/>
    </xf>
    <xf numFmtId="0" fontId="21" fillId="0" borderId="0" xfId="0" applyFont="1" applyAlignment="1">
      <alignment horizontal="center" wrapText="1"/>
    </xf>
    <xf numFmtId="0" fontId="21" fillId="0" borderId="5" xfId="0" applyFont="1" applyBorder="1" applyAlignment="1">
      <alignment horizontal="center" wrapText="1"/>
    </xf>
    <xf numFmtId="0" fontId="21" fillId="0" borderId="8" xfId="0" applyFont="1" applyBorder="1" applyAlignment="1">
      <alignment horizontal="left" vertical="center"/>
    </xf>
    <xf numFmtId="0" fontId="21" fillId="0" borderId="8" xfId="0" applyFont="1" applyBorder="1"/>
    <xf numFmtId="0" fontId="21" fillId="0" borderId="8" xfId="0" applyFont="1" applyBorder="1" applyAlignment="1">
      <alignment horizontal="center" wrapText="1"/>
    </xf>
    <xf numFmtId="0" fontId="22" fillId="0" borderId="18" xfId="0" applyFont="1" applyBorder="1" applyAlignment="1">
      <alignment horizontal="center" vertical="center"/>
    </xf>
    <xf numFmtId="0" fontId="22" fillId="0" borderId="1" xfId="0" applyFont="1" applyBorder="1" applyAlignment="1">
      <alignment horizontal="center" vertical="center"/>
    </xf>
    <xf numFmtId="0" fontId="21" fillId="0" borderId="1" xfId="0" applyFont="1" applyBorder="1" applyAlignment="1">
      <alignment horizontal="left" vertical="center"/>
    </xf>
    <xf numFmtId="0" fontId="21" fillId="0" borderId="1" xfId="0" applyFont="1" applyBorder="1" applyAlignment="1">
      <alignment horizontal="center" vertical="center"/>
    </xf>
    <xf numFmtId="0" fontId="21" fillId="0" borderId="6" xfId="0" applyFont="1" applyBorder="1" applyAlignment="1">
      <alignment horizontal="center" vertical="top" wrapText="1"/>
    </xf>
    <xf numFmtId="0" fontId="21" fillId="0" borderId="5" xfId="0" applyFont="1" applyBorder="1" applyAlignment="1">
      <alignment horizontal="center" vertical="top" wrapText="1"/>
    </xf>
    <xf numFmtId="0" fontId="21" fillId="0" borderId="0" xfId="0" applyFont="1" applyAlignment="1">
      <alignment horizontal="center" vertical="top"/>
    </xf>
    <xf numFmtId="0" fontId="21" fillId="0" borderId="0" xfId="0" applyFont="1" applyAlignment="1">
      <alignment vertical="top"/>
    </xf>
    <xf numFmtId="0" fontId="38" fillId="0" borderId="0" xfId="0" applyFont="1" applyAlignment="1">
      <alignment horizontal="left" vertical="center"/>
    </xf>
    <xf numFmtId="0" fontId="21" fillId="0" borderId="0" xfId="0" applyFont="1" applyAlignment="1">
      <alignment horizontal="left" vertical="top" wrapText="1"/>
    </xf>
    <xf numFmtId="0" fontId="21" fillId="0" borderId="1" xfId="0" applyFont="1" applyBorder="1"/>
    <xf numFmtId="0" fontId="39" fillId="0" borderId="0" xfId="0" applyFont="1" applyAlignment="1">
      <alignment horizontal="left" vertical="center" wrapText="1"/>
    </xf>
    <xf numFmtId="0" fontId="22" fillId="0" borderId="0" xfId="0" applyFont="1" applyAlignment="1">
      <alignment horizontal="left" vertical="center"/>
    </xf>
    <xf numFmtId="0" fontId="21" fillId="0" borderId="6" xfId="0" applyFont="1" applyBorder="1" applyAlignment="1">
      <alignment vertical="center"/>
    </xf>
    <xf numFmtId="0" fontId="21" fillId="0" borderId="4" xfId="0" applyFont="1" applyBorder="1" applyAlignment="1">
      <alignment vertical="center"/>
    </xf>
    <xf numFmtId="0" fontId="42" fillId="0" borderId="0" xfId="0" applyFont="1" applyAlignment="1">
      <alignment vertical="center"/>
    </xf>
    <xf numFmtId="0" fontId="42" fillId="0" borderId="0" xfId="0" applyFont="1" applyAlignment="1">
      <alignment vertical="center" wrapText="1"/>
    </xf>
    <xf numFmtId="0" fontId="42" fillId="0" borderId="4" xfId="0" applyFont="1" applyBorder="1" applyAlignment="1">
      <alignment vertical="center" wrapText="1"/>
    </xf>
    <xf numFmtId="0" fontId="21" fillId="0" borderId="5" xfId="0" applyFont="1" applyBorder="1" applyAlignment="1">
      <alignment horizontal="center" vertical="center"/>
    </xf>
    <xf numFmtId="0" fontId="42" fillId="0" borderId="8" xfId="0" applyFont="1" applyBorder="1" applyAlignment="1">
      <alignment vertical="center"/>
    </xf>
    <xf numFmtId="0" fontId="42" fillId="0" borderId="8" xfId="0" applyFont="1" applyBorder="1" applyAlignment="1">
      <alignment vertical="center" wrapText="1"/>
    </xf>
    <xf numFmtId="0" fontId="42" fillId="0" borderId="9" xfId="0" applyFont="1" applyBorder="1" applyAlignment="1">
      <alignment vertical="center" wrapText="1"/>
    </xf>
    <xf numFmtId="0" fontId="21" fillId="0" borderId="30" xfId="0" applyFont="1" applyBorder="1" applyAlignment="1">
      <alignment vertical="center"/>
    </xf>
    <xf numFmtId="0" fontId="21" fillId="0" borderId="8" xfId="0" applyFont="1" applyBorder="1" applyAlignment="1">
      <alignment vertical="center"/>
    </xf>
    <xf numFmtId="0" fontId="21" fillId="0" borderId="9" xfId="0" applyFont="1" applyBorder="1" applyAlignment="1">
      <alignment vertical="center"/>
    </xf>
    <xf numFmtId="0" fontId="21" fillId="0" borderId="23" xfId="0" applyFont="1" applyBorder="1" applyAlignment="1">
      <alignment vertical="center"/>
    </xf>
    <xf numFmtId="0" fontId="40" fillId="0" borderId="0" xfId="0" applyFont="1" applyAlignment="1">
      <alignment horizontal="center" vertical="center" wrapText="1"/>
    </xf>
    <xf numFmtId="0" fontId="40" fillId="0" borderId="0" xfId="0" applyFont="1" applyAlignment="1">
      <alignment vertical="center"/>
    </xf>
    <xf numFmtId="176" fontId="21" fillId="0" borderId="6" xfId="0" applyNumberFormat="1" applyFont="1" applyBorder="1" applyAlignment="1">
      <alignment horizontal="center" vertical="center" shrinkToFit="1"/>
    </xf>
    <xf numFmtId="0" fontId="21" fillId="0" borderId="0" xfId="0" applyFont="1" applyAlignment="1">
      <alignment vertical="center" wrapText="1"/>
    </xf>
    <xf numFmtId="0" fontId="21" fillId="0" borderId="4" xfId="0" applyFont="1" applyBorder="1" applyAlignment="1">
      <alignment vertical="center" wrapText="1"/>
    </xf>
    <xf numFmtId="0" fontId="21" fillId="0" borderId="4" xfId="0" applyFont="1" applyBorder="1" applyAlignment="1">
      <alignment horizontal="left" vertical="center" wrapText="1"/>
    </xf>
    <xf numFmtId="176" fontId="21" fillId="0" borderId="5" xfId="0" applyNumberFormat="1" applyFont="1" applyBorder="1" applyAlignment="1">
      <alignment horizontal="center" vertical="center" shrinkToFit="1"/>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27" fillId="0" borderId="0" xfId="0" applyFont="1" applyAlignment="1">
      <alignment horizontal="left"/>
    </xf>
    <xf numFmtId="0" fontId="22" fillId="0" borderId="32" xfId="0" applyFont="1" applyBorder="1" applyAlignment="1">
      <alignment vertical="center"/>
    </xf>
    <xf numFmtId="0" fontId="22" fillId="0" borderId="1" xfId="0" applyFont="1" applyBorder="1" applyAlignment="1">
      <alignment vertical="center" wrapText="1"/>
    </xf>
    <xf numFmtId="0" fontId="22" fillId="0" borderId="3" xfId="0" applyFont="1" applyBorder="1" applyAlignment="1">
      <alignment vertical="center" wrapText="1"/>
    </xf>
    <xf numFmtId="0" fontId="22" fillId="0" borderId="4" xfId="0" applyFont="1" applyBorder="1" applyAlignment="1">
      <alignment horizontal="center" vertical="center" wrapText="1"/>
    </xf>
    <xf numFmtId="0" fontId="21" fillId="0" borderId="6" xfId="0" applyFont="1" applyBorder="1" applyAlignment="1">
      <alignment vertical="top" wrapText="1"/>
    </xf>
    <xf numFmtId="0" fontId="31" fillId="0" borderId="0" xfId="0" applyFont="1" applyAlignment="1">
      <alignment vertical="center"/>
    </xf>
    <xf numFmtId="0" fontId="27" fillId="0" borderId="0" xfId="0" applyFont="1" applyAlignment="1">
      <alignment horizontal="left" vertical="center" wrapText="1"/>
    </xf>
    <xf numFmtId="0" fontId="45" fillId="0" borderId="0" xfId="0" applyFont="1"/>
    <xf numFmtId="0" fontId="46" fillId="0" borderId="0" xfId="0" applyFont="1"/>
    <xf numFmtId="0" fontId="48" fillId="0" borderId="0" xfId="0" applyFont="1"/>
    <xf numFmtId="0" fontId="22" fillId="0" borderId="10" xfId="0" applyFont="1" applyBorder="1" applyAlignment="1">
      <alignment horizontal="right" vertical="top"/>
    </xf>
    <xf numFmtId="0" fontId="22" fillId="0" borderId="10" xfId="0" applyFont="1" applyBorder="1" applyAlignment="1">
      <alignment vertical="center"/>
    </xf>
    <xf numFmtId="0" fontId="22" fillId="0" borderId="10" xfId="0" applyFont="1" applyBorder="1" applyAlignment="1">
      <alignment horizontal="right" vertical="center"/>
    </xf>
    <xf numFmtId="0" fontId="22" fillId="0" borderId="12" xfId="0" applyFont="1" applyBorder="1"/>
    <xf numFmtId="0" fontId="22" fillId="0" borderId="7" xfId="0" applyFont="1" applyBorder="1"/>
    <xf numFmtId="0" fontId="44" fillId="0" borderId="0" xfId="0" applyFont="1" applyAlignment="1">
      <alignment horizontal="left" vertical="center"/>
    </xf>
    <xf numFmtId="0" fontId="44" fillId="0" borderId="0" xfId="0" applyFont="1" applyAlignment="1">
      <alignment vertical="center"/>
    </xf>
    <xf numFmtId="0" fontId="27" fillId="0" borderId="0" xfId="0" applyFont="1" applyAlignment="1">
      <alignment horizontal="center" vertical="center"/>
    </xf>
    <xf numFmtId="0" fontId="22" fillId="0" borderId="0" xfId="0" applyFont="1" applyAlignment="1">
      <alignment horizontal="left"/>
    </xf>
    <xf numFmtId="0" fontId="27" fillId="0" borderId="0" xfId="0" applyFont="1" applyAlignment="1">
      <alignment horizontal="left" vertical="center"/>
    </xf>
    <xf numFmtId="0" fontId="49" fillId="0" borderId="0" xfId="0" applyFont="1" applyAlignment="1">
      <alignment horizontal="left" vertical="center"/>
    </xf>
    <xf numFmtId="0" fontId="50" fillId="0" borderId="0" xfId="0" applyFont="1" applyAlignment="1">
      <alignment horizontal="left" vertical="center"/>
    </xf>
    <xf numFmtId="0" fontId="51" fillId="0" borderId="0" xfId="0" applyFont="1" applyAlignment="1">
      <alignment horizontal="left" vertical="center"/>
    </xf>
    <xf numFmtId="0" fontId="52" fillId="0" borderId="0" xfId="2" applyFont="1">
      <alignment vertical="center"/>
    </xf>
    <xf numFmtId="0" fontId="53" fillId="0" borderId="0" xfId="2" applyFont="1">
      <alignment vertical="center"/>
    </xf>
    <xf numFmtId="0" fontId="53" fillId="0" borderId="0" xfId="2" applyFont="1" applyAlignment="1">
      <alignment horizontal="center" vertical="center"/>
    </xf>
    <xf numFmtId="0" fontId="54" fillId="0" borderId="0" xfId="2" applyFont="1" applyAlignment="1"/>
    <xf numFmtId="0" fontId="55" fillId="0" borderId="0" xfId="2" applyFont="1">
      <alignment vertical="center"/>
    </xf>
    <xf numFmtId="0" fontId="56" fillId="0" borderId="0" xfId="2" applyFont="1" applyAlignment="1"/>
    <xf numFmtId="0" fontId="57" fillId="0" borderId="0" xfId="2" applyFont="1" applyAlignment="1">
      <alignment vertical="top"/>
    </xf>
    <xf numFmtId="0" fontId="58" fillId="0" borderId="0" xfId="2" applyFont="1">
      <alignment vertical="center"/>
    </xf>
    <xf numFmtId="0" fontId="58" fillId="0" borderId="0" xfId="2" applyFont="1" applyAlignment="1"/>
    <xf numFmtId="0" fontId="60" fillId="0" borderId="0" xfId="0" applyFont="1"/>
    <xf numFmtId="0" fontId="60" fillId="0" borderId="1" xfId="0" applyFont="1" applyBorder="1"/>
    <xf numFmtId="0" fontId="60" fillId="0" borderId="3" xfId="0" applyFont="1" applyBorder="1"/>
    <xf numFmtId="0" fontId="60" fillId="0" borderId="0" xfId="0" applyFont="1" applyAlignment="1">
      <alignment horizontal="left" vertical="center"/>
    </xf>
    <xf numFmtId="0" fontId="60" fillId="0" borderId="4" xfId="0" applyFont="1" applyBorder="1" applyAlignment="1">
      <alignment horizontal="left" vertical="center"/>
    </xf>
    <xf numFmtId="0" fontId="60" fillId="0" borderId="0" xfId="0" applyFont="1" applyAlignment="1">
      <alignment vertical="center"/>
    </xf>
    <xf numFmtId="0" fontId="60" fillId="0" borderId="0" xfId="0" applyFont="1" applyAlignment="1">
      <alignment horizontal="center" vertical="center"/>
    </xf>
    <xf numFmtId="0" fontId="60" fillId="0" borderId="0" xfId="0" applyFont="1" applyAlignment="1">
      <alignment horizontal="right" vertical="center"/>
    </xf>
    <xf numFmtId="0" fontId="60" fillId="0" borderId="1" xfId="0" applyFont="1" applyBorder="1" applyAlignment="1">
      <alignment horizontal="center" vertical="center"/>
    </xf>
    <xf numFmtId="0" fontId="60" fillId="0" borderId="0" xfId="0" applyFont="1" applyAlignment="1">
      <alignment vertical="center" wrapText="1"/>
    </xf>
    <xf numFmtId="0" fontId="63" fillId="0" borderId="0" xfId="2" applyFont="1">
      <alignment vertical="center"/>
    </xf>
    <xf numFmtId="0" fontId="59" fillId="0" borderId="0" xfId="2" applyFont="1" applyAlignment="1"/>
    <xf numFmtId="0" fontId="62" fillId="0" borderId="0" xfId="0" applyFont="1" applyAlignment="1">
      <alignment vertical="center"/>
    </xf>
    <xf numFmtId="0" fontId="60" fillId="0" borderId="11" xfId="0" applyFont="1" applyBorder="1"/>
    <xf numFmtId="0" fontId="60" fillId="0" borderId="7" xfId="0" applyFont="1" applyBorder="1"/>
    <xf numFmtId="0" fontId="60" fillId="0" borderId="13" xfId="0" applyFont="1" applyBorder="1"/>
    <xf numFmtId="0" fontId="60" fillId="0" borderId="0" xfId="0" applyFont="1" applyAlignment="1">
      <alignment horizontal="left"/>
    </xf>
    <xf numFmtId="0" fontId="22" fillId="0" borderId="7" xfId="0" applyFont="1" applyBorder="1" applyAlignment="1">
      <alignment vertical="center"/>
    </xf>
    <xf numFmtId="0" fontId="58" fillId="0" borderId="6" xfId="0" applyFont="1" applyBorder="1" applyAlignment="1">
      <alignment horizontal="left" vertical="center" wrapText="1"/>
    </xf>
    <xf numFmtId="0" fontId="58" fillId="0" borderId="5" xfId="0" applyFont="1" applyBorder="1" applyAlignment="1">
      <alignment horizontal="left" vertical="center" wrapText="1"/>
    </xf>
    <xf numFmtId="0" fontId="58" fillId="0" borderId="6" xfId="2" applyFont="1" applyBorder="1" applyAlignment="1">
      <alignment vertical="center" wrapText="1"/>
    </xf>
    <xf numFmtId="0" fontId="58" fillId="0" borderId="18" xfId="2" applyFont="1" applyBorder="1" applyAlignment="1">
      <alignment horizontal="center" vertical="center" shrinkToFit="1"/>
    </xf>
    <xf numFmtId="0" fontId="22" fillId="0" borderId="0" xfId="0" applyFont="1" applyAlignment="1">
      <alignment vertical="center" wrapText="1"/>
    </xf>
    <xf numFmtId="0" fontId="38" fillId="0" borderId="0" xfId="0" applyFont="1" applyAlignment="1">
      <alignment vertical="center"/>
    </xf>
    <xf numFmtId="0" fontId="22" fillId="0" borderId="18" xfId="0" applyFont="1" applyBorder="1" applyAlignment="1">
      <alignment horizontal="left" vertical="center" wrapText="1"/>
    </xf>
    <xf numFmtId="0" fontId="60" fillId="0" borderId="18" xfId="0" applyFont="1" applyBorder="1" applyAlignment="1">
      <alignment horizontal="center" vertical="center"/>
    </xf>
    <xf numFmtId="0" fontId="22" fillId="0" borderId="29" xfId="0" applyFont="1" applyBorder="1" applyAlignment="1">
      <alignment horizontal="center" vertical="center"/>
    </xf>
    <xf numFmtId="0" fontId="22" fillId="0" borderId="23" xfId="0" applyFont="1" applyBorder="1" applyAlignment="1">
      <alignment horizontal="center" vertical="center"/>
    </xf>
    <xf numFmtId="0" fontId="22" fillId="0" borderId="18" xfId="0" applyFont="1" applyBorder="1" applyAlignment="1">
      <alignment horizontal="center" vertical="center"/>
    </xf>
    <xf numFmtId="0" fontId="60" fillId="0" borderId="32" xfId="0" applyFont="1" applyBorder="1" applyAlignment="1">
      <alignment horizontal="left" vertical="center"/>
    </xf>
    <xf numFmtId="0" fontId="60" fillId="0" borderId="1" xfId="0" applyFont="1" applyBorder="1" applyAlignment="1">
      <alignment horizontal="left" vertical="center"/>
    </xf>
    <xf numFmtId="0" fontId="60" fillId="0" borderId="3" xfId="0" applyFont="1" applyBorder="1" applyAlignment="1">
      <alignment horizontal="left" vertical="center"/>
    </xf>
    <xf numFmtId="0" fontId="60" fillId="0" borderId="5" xfId="0" applyFont="1" applyBorder="1" applyAlignment="1">
      <alignment horizontal="left" vertical="center"/>
    </xf>
    <xf numFmtId="0" fontId="60" fillId="0" borderId="8" xfId="0" applyFont="1" applyBorder="1" applyAlignment="1">
      <alignment horizontal="left" vertical="center"/>
    </xf>
    <xf numFmtId="0" fontId="60" fillId="0" borderId="9" xfId="0" applyFont="1" applyBorder="1" applyAlignment="1">
      <alignment horizontal="left" vertical="center"/>
    </xf>
    <xf numFmtId="0" fontId="22" fillId="0" borderId="32" xfId="0" applyFont="1" applyBorder="1" applyAlignment="1">
      <alignment horizontal="left" vertical="center" wrapText="1"/>
    </xf>
    <xf numFmtId="0" fontId="22" fillId="0" borderId="1" xfId="0" applyFont="1" applyBorder="1" applyAlignment="1">
      <alignment horizontal="left" vertical="center" wrapText="1"/>
    </xf>
    <xf numFmtId="0" fontId="22" fillId="0" borderId="3" xfId="0" applyFont="1" applyBorder="1" applyAlignment="1">
      <alignment horizontal="left" vertical="center" wrapText="1"/>
    </xf>
    <xf numFmtId="0" fontId="22" fillId="0" borderId="5" xfId="0" applyFont="1" applyBorder="1" applyAlignment="1">
      <alignment horizontal="left" vertical="center" wrapText="1"/>
    </xf>
    <xf numFmtId="0" fontId="22" fillId="0" borderId="8" xfId="0" applyFont="1" applyBorder="1" applyAlignment="1">
      <alignment horizontal="left" vertical="center" wrapText="1"/>
    </xf>
    <xf numFmtId="0" fontId="22" fillId="0" borderId="9" xfId="0" applyFont="1" applyBorder="1" applyAlignment="1">
      <alignment horizontal="left" vertical="center" wrapText="1"/>
    </xf>
    <xf numFmtId="0" fontId="60" fillId="0" borderId="32" xfId="0" applyFont="1" applyBorder="1" applyAlignment="1">
      <alignment horizontal="center" vertical="center"/>
    </xf>
    <xf numFmtId="0" fontId="60" fillId="0" borderId="1" xfId="0" applyFont="1" applyBorder="1" applyAlignment="1">
      <alignment horizontal="center" vertical="center"/>
    </xf>
    <xf numFmtId="0" fontId="60" fillId="0" borderId="3" xfId="0" applyFont="1" applyBorder="1" applyAlignment="1">
      <alignment horizontal="center" vertical="center"/>
    </xf>
    <xf numFmtId="0" fontId="60" fillId="0" borderId="5" xfId="0" applyFont="1" applyBorder="1" applyAlignment="1">
      <alignment horizontal="center" vertical="center"/>
    </xf>
    <xf numFmtId="0" fontId="60" fillId="0" borderId="8" xfId="0" applyFont="1" applyBorder="1" applyAlignment="1">
      <alignment horizontal="center" vertical="center"/>
    </xf>
    <xf numFmtId="0" fontId="60" fillId="0" borderId="9" xfId="0" applyFont="1" applyBorder="1" applyAlignment="1">
      <alignment horizontal="center" vertical="center"/>
    </xf>
    <xf numFmtId="0" fontId="22" fillId="0" borderId="23" xfId="0" applyFont="1" applyBorder="1" applyAlignment="1">
      <alignment horizontal="left" vertical="center" wrapText="1"/>
    </xf>
    <xf numFmtId="0" fontId="60" fillId="0" borderId="80" xfId="0" applyFont="1" applyBorder="1" applyAlignment="1">
      <alignment horizontal="left" vertical="center"/>
    </xf>
    <xf numFmtId="0" fontId="60" fillId="0" borderId="81" xfId="0" applyFont="1" applyBorder="1" applyAlignment="1">
      <alignment horizontal="left" vertical="center"/>
    </xf>
    <xf numFmtId="0" fontId="60" fillId="0" borderId="82" xfId="0" applyFont="1" applyBorder="1" applyAlignment="1">
      <alignment horizontal="left" vertical="center"/>
    </xf>
    <xf numFmtId="0" fontId="60" fillId="0" borderId="83" xfId="0" applyFont="1" applyBorder="1" applyAlignment="1">
      <alignment horizontal="left" vertical="center"/>
    </xf>
    <xf numFmtId="0" fontId="60" fillId="0" borderId="84" xfId="0" applyFont="1" applyBorder="1" applyAlignment="1">
      <alignment horizontal="left" vertical="center"/>
    </xf>
    <xf numFmtId="0" fontId="60" fillId="0" borderId="85" xfId="0" applyFont="1" applyBorder="1" applyAlignment="1">
      <alignment horizontal="left" vertical="center"/>
    </xf>
    <xf numFmtId="0" fontId="22" fillId="0" borderId="18" xfId="0" applyFont="1" applyBorder="1" applyAlignment="1">
      <alignment vertical="center" wrapText="1"/>
    </xf>
    <xf numFmtId="0" fontId="22" fillId="0" borderId="18" xfId="0" applyFont="1" applyBorder="1" applyAlignment="1">
      <alignment vertical="center"/>
    </xf>
    <xf numFmtId="0" fontId="29" fillId="0" borderId="18" xfId="0" applyFont="1" applyBorder="1" applyAlignment="1">
      <alignment horizontal="center" vertical="center" wrapText="1"/>
    </xf>
    <xf numFmtId="0" fontId="21" fillId="0" borderId="0" xfId="0" applyFont="1" applyAlignment="1">
      <alignment vertical="center" wrapText="1"/>
    </xf>
    <xf numFmtId="0" fontId="21" fillId="0" borderId="4" xfId="0" applyFont="1" applyBorder="1" applyAlignment="1">
      <alignment vertical="center" wrapText="1"/>
    </xf>
    <xf numFmtId="0" fontId="40" fillId="0" borderId="29" xfId="0" applyFont="1" applyBorder="1" applyAlignment="1">
      <alignment horizontal="center" vertical="center" wrapText="1"/>
    </xf>
    <xf numFmtId="0" fontId="40" fillId="0" borderId="23" xfId="0" applyFont="1" applyBorder="1" applyAlignment="1">
      <alignment horizontal="center" vertical="center" wrapText="1"/>
    </xf>
    <xf numFmtId="0" fontId="40" fillId="0" borderId="32" xfId="0" applyFont="1" applyBorder="1" applyAlignment="1">
      <alignment horizontal="left" vertical="center" wrapText="1"/>
    </xf>
    <xf numFmtId="0" fontId="40" fillId="0" borderId="1" xfId="0" applyFont="1" applyBorder="1" applyAlignment="1">
      <alignment horizontal="left" vertical="center" wrapText="1"/>
    </xf>
    <xf numFmtId="0" fontId="40" fillId="0" borderId="3" xfId="0" applyFont="1" applyBorder="1" applyAlignment="1">
      <alignment horizontal="left" vertical="center" wrapText="1"/>
    </xf>
    <xf numFmtId="0" fontId="40" fillId="0" borderId="5" xfId="0" applyFont="1" applyBorder="1" applyAlignment="1">
      <alignment horizontal="left" vertical="center" wrapText="1"/>
    </xf>
    <xf numFmtId="0" fontId="40" fillId="0" borderId="8" xfId="0" applyFont="1" applyBorder="1" applyAlignment="1">
      <alignment horizontal="left" vertical="center" wrapText="1"/>
    </xf>
    <xf numFmtId="0" fontId="40" fillId="0" borderId="9" xfId="0" applyFont="1" applyBorder="1" applyAlignment="1">
      <alignment horizontal="left" vertical="center" wrapText="1"/>
    </xf>
    <xf numFmtId="0" fontId="60" fillId="0" borderId="32" xfId="0" applyFont="1" applyBorder="1" applyAlignment="1">
      <alignment horizontal="center" vertical="center" wrapText="1"/>
    </xf>
    <xf numFmtId="0" fontId="60" fillId="0" borderId="1" xfId="0" applyFont="1" applyBorder="1" applyAlignment="1">
      <alignment horizontal="center" vertical="center" wrapText="1"/>
    </xf>
    <xf numFmtId="0" fontId="60" fillId="0" borderId="3" xfId="0" applyFont="1" applyBorder="1" applyAlignment="1">
      <alignment horizontal="center" vertical="center" wrapText="1"/>
    </xf>
    <xf numFmtId="0" fontId="60" fillId="0" borderId="5" xfId="0" applyFont="1" applyBorder="1" applyAlignment="1">
      <alignment horizontal="center" vertical="center" wrapText="1"/>
    </xf>
    <xf numFmtId="0" fontId="60" fillId="0" borderId="8" xfId="0" applyFont="1" applyBorder="1" applyAlignment="1">
      <alignment horizontal="center" vertical="center" wrapText="1"/>
    </xf>
    <xf numFmtId="0" fontId="60" fillId="0" borderId="9" xfId="0" applyFont="1" applyBorder="1" applyAlignment="1">
      <alignment horizontal="center" vertical="center" wrapText="1"/>
    </xf>
    <xf numFmtId="0" fontId="40" fillId="0" borderId="18" xfId="0" applyFont="1" applyBorder="1" applyAlignment="1">
      <alignment horizontal="center" vertical="center" wrapText="1"/>
    </xf>
    <xf numFmtId="0" fontId="60" fillId="0" borderId="18" xfId="0" applyFont="1" applyBorder="1" applyAlignment="1">
      <alignment horizontal="center" vertical="center" wrapText="1"/>
    </xf>
    <xf numFmtId="0" fontId="22" fillId="0" borderId="30" xfId="0" applyFont="1" applyBorder="1" applyAlignment="1">
      <alignment horizontal="center" vertical="center"/>
    </xf>
    <xf numFmtId="0" fontId="62" fillId="0" borderId="32" xfId="0" applyFont="1" applyBorder="1" applyAlignment="1">
      <alignment horizontal="center" vertical="center"/>
    </xf>
    <xf numFmtId="0" fontId="62" fillId="0" borderId="1" xfId="0" applyFont="1" applyBorder="1" applyAlignment="1">
      <alignment horizontal="center" vertical="center"/>
    </xf>
    <xf numFmtId="0" fontId="62" fillId="0" borderId="3" xfId="0" applyFont="1" applyBorder="1" applyAlignment="1">
      <alignment horizontal="center" vertical="center"/>
    </xf>
    <xf numFmtId="0" fontId="62" fillId="0" borderId="6" xfId="0" applyFont="1" applyBorder="1" applyAlignment="1">
      <alignment horizontal="center" vertical="center"/>
    </xf>
    <xf numFmtId="0" fontId="62" fillId="0" borderId="0" xfId="0" applyFont="1" applyAlignment="1">
      <alignment horizontal="center" vertical="center"/>
    </xf>
    <xf numFmtId="0" fontId="62" fillId="0" borderId="4" xfId="0" applyFont="1" applyBorder="1" applyAlignment="1">
      <alignment horizontal="center" vertical="center"/>
    </xf>
    <xf numFmtId="0" fontId="62" fillId="0" borderId="5" xfId="0" applyFont="1" applyBorder="1" applyAlignment="1">
      <alignment horizontal="center" vertical="center"/>
    </xf>
    <xf numFmtId="0" fontId="62" fillId="0" borderId="8" xfId="0" applyFont="1" applyBorder="1" applyAlignment="1">
      <alignment horizontal="center" vertical="center"/>
    </xf>
    <xf numFmtId="0" fontId="62" fillId="0" borderId="9" xfId="0" applyFont="1" applyBorder="1" applyAlignment="1">
      <alignment horizontal="center" vertical="center"/>
    </xf>
    <xf numFmtId="0" fontId="60" fillId="0" borderId="6" xfId="0" applyFont="1" applyBorder="1" applyAlignment="1">
      <alignment horizontal="center" vertical="center" wrapText="1"/>
    </xf>
    <xf numFmtId="0" fontId="60" fillId="0" borderId="0" xfId="0" applyFont="1" applyAlignment="1">
      <alignment horizontal="center" vertical="center" wrapText="1"/>
    </xf>
    <xf numFmtId="0" fontId="60" fillId="0" borderId="4" xfId="0" applyFont="1" applyBorder="1" applyAlignment="1">
      <alignment horizontal="center" vertical="center" wrapText="1"/>
    </xf>
    <xf numFmtId="0" fontId="21" fillId="0" borderId="0" xfId="0" applyFont="1" applyAlignment="1">
      <alignment horizontal="left" vertical="top" wrapText="1"/>
    </xf>
    <xf numFmtId="0" fontId="21" fillId="0" borderId="4" xfId="0" applyFont="1" applyBorder="1" applyAlignment="1">
      <alignment horizontal="left" vertical="top" wrapText="1"/>
    </xf>
    <xf numFmtId="0" fontId="39" fillId="0" borderId="18" xfId="0" applyFont="1" applyBorder="1" applyAlignment="1">
      <alignment horizontal="left" vertical="center" wrapText="1"/>
    </xf>
    <xf numFmtId="0" fontId="39" fillId="0" borderId="1" xfId="0" applyFont="1" applyBorder="1" applyAlignment="1">
      <alignment horizontal="left" vertical="center" wrapText="1"/>
    </xf>
    <xf numFmtId="0" fontId="39" fillId="0" borderId="3" xfId="0" applyFont="1" applyBorder="1" applyAlignment="1">
      <alignment horizontal="left" vertical="center" wrapText="1"/>
    </xf>
    <xf numFmtId="0" fontId="39" fillId="0" borderId="6" xfId="0" applyFont="1" applyBorder="1" applyAlignment="1">
      <alignment horizontal="left" vertical="center" wrapText="1"/>
    </xf>
    <xf numFmtId="0" fontId="39" fillId="0" borderId="0" xfId="0" applyFont="1" applyAlignment="1">
      <alignment horizontal="left" vertical="center" wrapText="1"/>
    </xf>
    <xf numFmtId="0" fontId="39" fillId="0" borderId="4" xfId="0" applyFont="1" applyBorder="1" applyAlignment="1">
      <alignment horizontal="left" vertical="center" wrapText="1"/>
    </xf>
    <xf numFmtId="0" fontId="60" fillId="0" borderId="6" xfId="0" applyFont="1" applyBorder="1" applyAlignment="1">
      <alignment horizontal="center" vertical="center"/>
    </xf>
    <xf numFmtId="0" fontId="60" fillId="0" borderId="0" xfId="0" applyFont="1" applyAlignment="1">
      <alignment horizontal="center" vertical="center"/>
    </xf>
    <xf numFmtId="0" fontId="60" fillId="0" borderId="4" xfId="0" applyFont="1" applyBorder="1" applyAlignment="1">
      <alignment horizontal="center" vertical="center"/>
    </xf>
    <xf numFmtId="0" fontId="21" fillId="0" borderId="6" xfId="0" applyFont="1" applyBorder="1" applyAlignment="1">
      <alignment horizontal="left" vertical="center" wrapText="1"/>
    </xf>
    <xf numFmtId="0" fontId="21" fillId="0" borderId="0" xfId="0" applyFont="1" applyAlignment="1">
      <alignment horizontal="left" vertical="center" wrapText="1"/>
    </xf>
    <xf numFmtId="0" fontId="21" fillId="0" borderId="32" xfId="0" applyFont="1" applyBorder="1" applyAlignment="1">
      <alignment horizontal="left" vertical="center" wrapText="1"/>
    </xf>
    <xf numFmtId="0" fontId="21" fillId="0" borderId="1"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40" fillId="0" borderId="29" xfId="0" applyFont="1" applyBorder="1" applyAlignment="1">
      <alignment horizontal="left" vertical="center" wrapText="1"/>
    </xf>
    <xf numFmtId="0" fontId="40" fillId="0" borderId="18" xfId="0" applyFont="1" applyBorder="1" applyAlignment="1">
      <alignment horizontal="left" vertical="center" wrapText="1"/>
    </xf>
    <xf numFmtId="0" fontId="22" fillId="0" borderId="32" xfId="0" applyFont="1" applyBorder="1" applyAlignment="1">
      <alignment horizontal="left" vertical="center"/>
    </xf>
    <xf numFmtId="0" fontId="22" fillId="0" borderId="1" xfId="0" applyFont="1" applyBorder="1" applyAlignment="1">
      <alignment horizontal="left" vertical="center"/>
    </xf>
    <xf numFmtId="0" fontId="22" fillId="0" borderId="3" xfId="0" applyFont="1" applyBorder="1" applyAlignment="1">
      <alignment horizontal="left" vertical="center"/>
    </xf>
    <xf numFmtId="0" fontId="22" fillId="0" borderId="5" xfId="0" applyFont="1" applyBorder="1" applyAlignment="1">
      <alignment horizontal="left" vertical="center"/>
    </xf>
    <xf numFmtId="0" fontId="22" fillId="0" borderId="8" xfId="0" applyFont="1" applyBorder="1" applyAlignment="1">
      <alignment horizontal="left" vertical="center"/>
    </xf>
    <xf numFmtId="0" fontId="22" fillId="0" borderId="9" xfId="0" applyFont="1" applyBorder="1" applyAlignment="1">
      <alignment horizontal="left" vertical="center"/>
    </xf>
    <xf numFmtId="0" fontId="22" fillId="0" borderId="6" xfId="0" applyFont="1" applyBorder="1" applyAlignment="1">
      <alignment horizontal="left" vertical="center" wrapText="1"/>
    </xf>
    <xf numFmtId="0" fontId="22" fillId="0" borderId="0" xfId="0" applyFont="1" applyAlignment="1">
      <alignment horizontal="left" vertical="center" wrapText="1"/>
    </xf>
    <xf numFmtId="0" fontId="22" fillId="0" borderId="4" xfId="0" applyFont="1" applyBorder="1" applyAlignment="1">
      <alignment horizontal="left" vertical="center" wrapText="1"/>
    </xf>
    <xf numFmtId="0" fontId="40" fillId="0" borderId="30" xfId="0" applyFont="1" applyBorder="1" applyAlignment="1">
      <alignment horizontal="center" vertical="center" wrapText="1"/>
    </xf>
    <xf numFmtId="0" fontId="61" fillId="0" borderId="18" xfId="0" applyFont="1" applyBorder="1" applyAlignment="1">
      <alignment horizontal="center" vertical="center"/>
    </xf>
    <xf numFmtId="0" fontId="21" fillId="0" borderId="0" xfId="0" applyFont="1" applyAlignment="1">
      <alignment horizontal="left" vertical="center" shrinkToFit="1"/>
    </xf>
    <xf numFmtId="0" fontId="21" fillId="0" borderId="4" xfId="0" applyFont="1" applyBorder="1" applyAlignment="1">
      <alignment horizontal="left" vertical="center" shrinkToFit="1"/>
    </xf>
    <xf numFmtId="0" fontId="60" fillId="0" borderId="23" xfId="0" applyFont="1" applyBorder="1" applyAlignment="1">
      <alignment horizontal="center" vertical="center"/>
    </xf>
    <xf numFmtId="0" fontId="21" fillId="0" borderId="8" xfId="0" applyFont="1" applyBorder="1" applyAlignment="1">
      <alignment horizontal="left" vertical="top" wrapText="1"/>
    </xf>
    <xf numFmtId="0" fontId="21" fillId="0" borderId="9" xfId="0" applyFont="1" applyBorder="1" applyAlignment="1">
      <alignment horizontal="left" vertical="top" wrapText="1"/>
    </xf>
    <xf numFmtId="0" fontId="39" fillId="0" borderId="5" xfId="0" applyFont="1" applyBorder="1" applyAlignment="1">
      <alignment horizontal="left" vertical="center" wrapText="1"/>
    </xf>
    <xf numFmtId="0" fontId="39" fillId="0" borderId="8" xfId="0" applyFont="1" applyBorder="1" applyAlignment="1">
      <alignment horizontal="left" vertical="center" wrapText="1"/>
    </xf>
    <xf numFmtId="0" fontId="39" fillId="0" borderId="9" xfId="0" applyFont="1" applyBorder="1" applyAlignment="1">
      <alignment horizontal="left" vertical="center" wrapText="1"/>
    </xf>
    <xf numFmtId="0" fontId="21" fillId="0" borderId="0" xfId="0" applyFont="1" applyAlignment="1">
      <alignment horizontal="left" vertical="top" shrinkToFit="1"/>
    </xf>
    <xf numFmtId="0" fontId="21" fillId="0" borderId="4" xfId="0" applyFont="1" applyBorder="1" applyAlignment="1">
      <alignment horizontal="left" vertical="top" shrinkToFit="1"/>
    </xf>
    <xf numFmtId="0" fontId="41" fillId="0" borderId="32" xfId="0" applyFont="1" applyBorder="1" applyAlignment="1">
      <alignment horizontal="left" vertical="center" wrapText="1"/>
    </xf>
    <xf numFmtId="0" fontId="41" fillId="0" borderId="1" xfId="0" applyFont="1" applyBorder="1" applyAlignment="1">
      <alignment horizontal="left" vertical="center" wrapText="1"/>
    </xf>
    <xf numFmtId="0" fontId="41" fillId="0" borderId="3" xfId="0" applyFont="1" applyBorder="1" applyAlignment="1">
      <alignment horizontal="left" vertical="center" wrapText="1"/>
    </xf>
    <xf numFmtId="0" fontId="41" fillId="0" borderId="5" xfId="0" applyFont="1" applyBorder="1" applyAlignment="1">
      <alignment horizontal="left" vertical="center" wrapText="1"/>
    </xf>
    <xf numFmtId="0" fontId="41" fillId="0" borderId="8" xfId="0" applyFont="1" applyBorder="1" applyAlignment="1">
      <alignment horizontal="left" vertical="center" wrapText="1"/>
    </xf>
    <xf numFmtId="0" fontId="41" fillId="0" borderId="9" xfId="0" applyFont="1" applyBorder="1" applyAlignment="1">
      <alignment horizontal="left" vertical="center" wrapText="1"/>
    </xf>
    <xf numFmtId="0" fontId="26" fillId="0" borderId="0" xfId="0" applyFont="1" applyAlignment="1">
      <alignment horizontal="center" vertical="center"/>
    </xf>
    <xf numFmtId="0" fontId="28" fillId="0" borderId="0" xfId="0" applyFont="1" applyAlignment="1">
      <alignment horizontal="center" vertical="center"/>
    </xf>
    <xf numFmtId="0" fontId="30" fillId="0" borderId="32" xfId="0" applyFont="1" applyBorder="1" applyAlignment="1">
      <alignment horizontal="left" vertical="center"/>
    </xf>
    <xf numFmtId="0" fontId="30" fillId="0" borderId="1" xfId="0" applyFont="1" applyBorder="1" applyAlignment="1">
      <alignment horizontal="left" vertical="center"/>
    </xf>
    <xf numFmtId="0" fontId="31" fillId="0" borderId="6" xfId="0" applyFont="1" applyBorder="1" applyAlignment="1">
      <alignment horizontal="center" vertical="center"/>
    </xf>
    <xf numFmtId="0" fontId="31" fillId="0" borderId="0" xfId="0" applyFont="1" applyAlignment="1">
      <alignment horizontal="center" vertical="center"/>
    </xf>
    <xf numFmtId="0" fontId="31" fillId="0" borderId="33" xfId="0" applyFont="1" applyBorder="1" applyAlignment="1">
      <alignment horizontal="center" vertical="center"/>
    </xf>
    <xf numFmtId="0" fontId="31" fillId="0" borderId="5" xfId="0" applyFont="1" applyBorder="1" applyAlignment="1">
      <alignment horizontal="center" vertical="center"/>
    </xf>
    <xf numFmtId="0" fontId="31" fillId="0" borderId="8" xfId="0" applyFont="1" applyBorder="1" applyAlignment="1">
      <alignment horizontal="center" vertical="center"/>
    </xf>
    <xf numFmtId="0" fontId="31" fillId="0" borderId="34" xfId="0" applyFont="1" applyBorder="1" applyAlignment="1">
      <alignment horizontal="center" vertical="center"/>
    </xf>
    <xf numFmtId="0" fontId="32" fillId="0" borderId="35" xfId="0" applyFont="1" applyBorder="1" applyAlignment="1">
      <alignment horizontal="left" vertical="center"/>
    </xf>
    <xf numFmtId="0" fontId="32" fillId="0" borderId="0" xfId="0" applyFont="1" applyAlignment="1">
      <alignment horizontal="left" vertical="center"/>
    </xf>
    <xf numFmtId="0" fontId="32" fillId="0" borderId="4" xfId="0" applyFont="1" applyBorder="1" applyAlignment="1">
      <alignment horizontal="left" vertical="center"/>
    </xf>
    <xf numFmtId="0" fontId="32" fillId="0" borderId="36" xfId="0" applyFont="1" applyBorder="1" applyAlignment="1">
      <alignment horizontal="left" vertical="center"/>
    </xf>
    <xf numFmtId="0" fontId="32" fillId="0" borderId="8" xfId="0" applyFont="1" applyBorder="1" applyAlignment="1">
      <alignment horizontal="left" vertical="center"/>
    </xf>
    <xf numFmtId="0" fontId="32" fillId="0" borderId="9" xfId="0" applyFont="1" applyBorder="1" applyAlignment="1">
      <alignment horizontal="left" vertical="center"/>
    </xf>
    <xf numFmtId="0" fontId="22" fillId="0" borderId="18"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8" xfId="0" applyFont="1" applyBorder="1" applyAlignment="1">
      <alignment horizontal="center" vertical="center"/>
    </xf>
    <xf numFmtId="0" fontId="27" fillId="0" borderId="32" xfId="0" applyFont="1" applyBorder="1" applyAlignment="1">
      <alignment horizontal="center" vertical="center"/>
    </xf>
    <xf numFmtId="0" fontId="27" fillId="0" borderId="1" xfId="0" applyFont="1" applyBorder="1" applyAlignment="1">
      <alignment horizontal="center" vertical="center"/>
    </xf>
    <xf numFmtId="0" fontId="27" fillId="0" borderId="3" xfId="0" applyFont="1" applyBorder="1" applyAlignment="1">
      <alignment horizontal="center" vertical="center"/>
    </xf>
    <xf numFmtId="0" fontId="27" fillId="0" borderId="6" xfId="0" applyFont="1" applyBorder="1" applyAlignment="1">
      <alignment horizontal="center" vertical="center"/>
    </xf>
    <xf numFmtId="0" fontId="27" fillId="0" borderId="0" xfId="0" applyFont="1" applyAlignment="1">
      <alignment horizontal="center" vertic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21" fillId="0" borderId="32" xfId="0" applyFont="1" applyBorder="1" applyAlignment="1">
      <alignment horizontal="left" vertical="center"/>
    </xf>
    <xf numFmtId="0" fontId="21" fillId="0" borderId="1" xfId="0" applyFont="1" applyBorder="1" applyAlignment="1">
      <alignment horizontal="left" vertical="center"/>
    </xf>
    <xf numFmtId="0" fontId="27" fillId="0" borderId="6" xfId="0" applyFont="1" applyBorder="1" applyAlignment="1">
      <alignment horizontal="left" vertical="center"/>
    </xf>
    <xf numFmtId="0" fontId="27" fillId="0" borderId="0" xfId="0" applyFont="1" applyAlignment="1">
      <alignment horizontal="left" vertical="center"/>
    </xf>
    <xf numFmtId="0" fontId="27" fillId="0" borderId="4" xfId="0" applyFont="1" applyBorder="1" applyAlignment="1">
      <alignment horizontal="left" vertical="center"/>
    </xf>
    <xf numFmtId="0" fontId="27" fillId="0" borderId="5" xfId="0" applyFont="1" applyBorder="1" applyAlignment="1">
      <alignment horizontal="left" vertical="center"/>
    </xf>
    <xf numFmtId="0" fontId="27" fillId="0" borderId="8" xfId="0" applyFont="1" applyBorder="1" applyAlignment="1">
      <alignment horizontal="left" vertical="center"/>
    </xf>
    <xf numFmtId="0" fontId="27" fillId="0" borderId="9" xfId="0" applyFont="1" applyBorder="1" applyAlignment="1">
      <alignment horizontal="left" vertical="center"/>
    </xf>
    <xf numFmtId="0" fontId="21" fillId="0" borderId="32" xfId="0" applyFont="1" applyBorder="1" applyAlignment="1">
      <alignment horizontal="center" vertical="center"/>
    </xf>
    <xf numFmtId="0" fontId="21" fillId="0" borderId="1" xfId="0" applyFont="1" applyBorder="1" applyAlignment="1">
      <alignment horizontal="center" vertical="center"/>
    </xf>
    <xf numFmtId="0" fontId="21" fillId="0" borderId="3" xfId="0" applyFont="1" applyBorder="1" applyAlignment="1">
      <alignment horizontal="center" vertical="center"/>
    </xf>
    <xf numFmtId="0" fontId="21" fillId="0" borderId="6" xfId="0" applyFont="1" applyBorder="1" applyAlignment="1">
      <alignment horizontal="center" vertical="center"/>
    </xf>
    <xf numFmtId="0" fontId="21" fillId="0" borderId="0" xfId="0" applyFont="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36" fillId="0" borderId="0" xfId="0" applyFont="1" applyAlignment="1">
      <alignment horizontal="center" vertical="center"/>
    </xf>
    <xf numFmtId="0" fontId="29" fillId="0" borderId="0" xfId="0" applyFont="1" applyAlignment="1">
      <alignment horizontal="center" vertical="center"/>
    </xf>
    <xf numFmtId="0" fontId="60" fillId="0" borderId="40" xfId="0" applyFont="1" applyBorder="1" applyAlignment="1">
      <alignment horizontal="center" vertical="center"/>
    </xf>
    <xf numFmtId="0" fontId="40" fillId="0" borderId="21" xfId="0" applyFont="1" applyBorder="1" applyAlignment="1">
      <alignment horizontal="left" vertical="top" wrapText="1"/>
    </xf>
    <xf numFmtId="0" fontId="40" fillId="0" borderId="31" xfId="0" applyFont="1" applyBorder="1" applyAlignment="1">
      <alignment horizontal="left" vertical="top" wrapText="1"/>
    </xf>
    <xf numFmtId="0" fontId="40" fillId="0" borderId="19" xfId="0" applyFont="1" applyBorder="1" applyAlignment="1">
      <alignment horizontal="left" vertical="top"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47" fillId="0" borderId="37" xfId="0" applyFont="1" applyBorder="1" applyAlignment="1">
      <alignment horizontal="center" vertical="center"/>
    </xf>
    <xf numFmtId="0" fontId="47" fillId="0" borderId="38" xfId="0" applyFont="1" applyBorder="1" applyAlignment="1">
      <alignment horizontal="center" vertical="center"/>
    </xf>
    <xf numFmtId="0" fontId="47" fillId="0" borderId="39" xfId="0" applyFont="1" applyBorder="1" applyAlignment="1">
      <alignment horizontal="center" vertical="center"/>
    </xf>
    <xf numFmtId="0" fontId="29" fillId="0" borderId="32" xfId="0" applyFont="1" applyBorder="1" applyAlignment="1">
      <alignment horizontal="left" vertical="center"/>
    </xf>
    <xf numFmtId="0" fontId="29" fillId="0" borderId="1" xfId="0" applyFont="1" applyBorder="1" applyAlignment="1">
      <alignment horizontal="left" vertical="center"/>
    </xf>
    <xf numFmtId="0" fontId="29" fillId="0" borderId="3" xfId="0" applyFont="1" applyBorder="1" applyAlignment="1">
      <alignment horizontal="left" vertical="center"/>
    </xf>
    <xf numFmtId="0" fontId="29" fillId="0" borderId="5" xfId="0" applyFont="1" applyBorder="1" applyAlignment="1">
      <alignment horizontal="left" vertical="center"/>
    </xf>
    <xf numFmtId="0" fontId="29" fillId="0" borderId="8" xfId="0" applyFont="1" applyBorder="1" applyAlignment="1">
      <alignment horizontal="left" vertical="center"/>
    </xf>
    <xf numFmtId="0" fontId="29" fillId="0" borderId="9" xfId="0" applyFont="1" applyBorder="1" applyAlignment="1">
      <alignment horizontal="left" vertical="center"/>
    </xf>
    <xf numFmtId="0" fontId="31" fillId="0" borderId="32" xfId="0" applyFont="1" applyBorder="1" applyAlignment="1">
      <alignment horizontal="center" vertical="center" textRotation="255"/>
    </xf>
    <xf numFmtId="0" fontId="31" fillId="0" borderId="3" xfId="0" applyFont="1" applyBorder="1" applyAlignment="1">
      <alignment horizontal="center" vertical="center" textRotation="255"/>
    </xf>
    <xf numFmtId="0" fontId="31" fillId="0" borderId="6" xfId="0" applyFont="1" applyBorder="1" applyAlignment="1">
      <alignment horizontal="center" vertical="center" textRotation="255"/>
    </xf>
    <xf numFmtId="0" fontId="31" fillId="0" borderId="4" xfId="0" applyFont="1" applyBorder="1" applyAlignment="1">
      <alignment horizontal="center" vertical="center" textRotation="255"/>
    </xf>
    <xf numFmtId="0" fontId="31" fillId="0" borderId="5" xfId="0" applyFont="1" applyBorder="1" applyAlignment="1">
      <alignment horizontal="center" vertical="center" textRotation="255"/>
    </xf>
    <xf numFmtId="0" fontId="31" fillId="0" borderId="9" xfId="0" applyFont="1" applyBorder="1" applyAlignment="1">
      <alignment horizontal="center" vertical="center" textRotation="255"/>
    </xf>
    <xf numFmtId="0" fontId="33" fillId="0" borderId="32" xfId="0" applyFont="1" applyBorder="1" applyAlignment="1">
      <alignment horizontal="center" vertical="center"/>
    </xf>
    <xf numFmtId="0" fontId="33" fillId="0" borderId="1" xfId="0" applyFont="1" applyBorder="1" applyAlignment="1">
      <alignment horizontal="center" vertical="center"/>
    </xf>
    <xf numFmtId="0" fontId="33" fillId="0" borderId="3" xfId="0" applyFont="1" applyBorder="1" applyAlignment="1">
      <alignment horizontal="center" vertical="center"/>
    </xf>
    <xf numFmtId="0" fontId="33" fillId="0" borderId="5" xfId="0" applyFont="1" applyBorder="1" applyAlignment="1">
      <alignment horizontal="center" vertical="center"/>
    </xf>
    <xf numFmtId="0" fontId="33" fillId="0" borderId="8" xfId="0" applyFont="1" applyBorder="1" applyAlignment="1">
      <alignment horizontal="center" vertical="center"/>
    </xf>
    <xf numFmtId="0" fontId="33" fillId="0" borderId="9" xfId="0" applyFont="1" applyBorder="1" applyAlignment="1">
      <alignment horizontal="center" vertical="center"/>
    </xf>
    <xf numFmtId="0" fontId="21" fillId="0" borderId="46" xfId="0" applyFont="1" applyBorder="1" applyAlignment="1">
      <alignment horizontal="center" vertical="center"/>
    </xf>
    <xf numFmtId="0" fontId="21" fillId="0" borderId="43" xfId="0" applyFont="1" applyBorder="1" applyAlignment="1">
      <alignment horizontal="center" vertical="center"/>
    </xf>
    <xf numFmtId="0" fontId="21" fillId="0" borderId="44" xfId="0" applyFont="1" applyBorder="1" applyAlignment="1">
      <alignment horizontal="center" vertical="center"/>
    </xf>
    <xf numFmtId="0" fontId="21" fillId="0" borderId="45" xfId="0" applyFont="1" applyBorder="1" applyAlignment="1">
      <alignment horizontal="center" vertical="center"/>
    </xf>
    <xf numFmtId="0" fontId="21" fillId="0" borderId="41" xfId="0" applyFont="1" applyBorder="1" applyAlignment="1">
      <alignment horizontal="center" vertical="center"/>
    </xf>
    <xf numFmtId="0" fontId="21" fillId="0" borderId="42" xfId="0" applyFont="1" applyBorder="1" applyAlignment="1">
      <alignment horizontal="center" vertical="center"/>
    </xf>
    <xf numFmtId="0" fontId="34" fillId="0" borderId="32" xfId="0" applyFont="1" applyBorder="1" applyAlignment="1">
      <alignment horizontal="left" vertical="center"/>
    </xf>
    <xf numFmtId="0" fontId="34" fillId="0" borderId="1" xfId="0" applyFont="1" applyBorder="1" applyAlignment="1">
      <alignment horizontal="left" vertical="center"/>
    </xf>
    <xf numFmtId="0" fontId="34" fillId="0" borderId="3" xfId="0" applyFont="1" applyBorder="1" applyAlignment="1">
      <alignment horizontal="left" vertical="center"/>
    </xf>
    <xf numFmtId="0" fontId="34" fillId="0" borderId="45" xfId="0" applyFont="1" applyBorder="1" applyAlignment="1">
      <alignment horizontal="left" vertical="center"/>
    </xf>
    <xf numFmtId="0" fontId="34" fillId="0" borderId="41" xfId="0" applyFont="1" applyBorder="1" applyAlignment="1">
      <alignment horizontal="left" vertical="center"/>
    </xf>
    <xf numFmtId="0" fontId="34" fillId="0" borderId="42" xfId="0" applyFont="1" applyBorder="1" applyAlignment="1">
      <alignment horizontal="left" vertical="center"/>
    </xf>
    <xf numFmtId="0" fontId="35" fillId="0" borderId="46" xfId="0" applyFont="1" applyBorder="1" applyAlignment="1">
      <alignment horizontal="left" vertical="center"/>
    </xf>
    <xf numFmtId="0" fontId="35" fillId="0" borderId="43" xfId="0" applyFont="1" applyBorder="1" applyAlignment="1">
      <alignment horizontal="left" vertical="center"/>
    </xf>
    <xf numFmtId="0" fontId="35" fillId="0" borderId="44" xfId="0" applyFont="1" applyBorder="1" applyAlignment="1">
      <alignment horizontal="left" vertical="center"/>
    </xf>
    <xf numFmtId="0" fontId="35" fillId="0" borderId="6" xfId="0" applyFont="1" applyBorder="1" applyAlignment="1">
      <alignment horizontal="left" vertical="center"/>
    </xf>
    <xf numFmtId="0" fontId="35" fillId="0" borderId="0" xfId="0" applyFont="1" applyAlignment="1">
      <alignment horizontal="left" vertical="center"/>
    </xf>
    <xf numFmtId="0" fontId="35" fillId="0" borderId="4" xfId="0" applyFont="1" applyBorder="1" applyAlignment="1">
      <alignment horizontal="left" vertical="center"/>
    </xf>
    <xf numFmtId="0" fontId="35" fillId="0" borderId="5" xfId="0" applyFont="1" applyBorder="1" applyAlignment="1">
      <alignment horizontal="left" vertical="center"/>
    </xf>
    <xf numFmtId="0" fontId="35" fillId="0" borderId="8" xfId="0" applyFont="1" applyBorder="1" applyAlignment="1">
      <alignment horizontal="left" vertical="center"/>
    </xf>
    <xf numFmtId="0" fontId="35" fillId="0" borderId="9" xfId="0" applyFont="1" applyBorder="1" applyAlignment="1">
      <alignment horizontal="left" vertical="center"/>
    </xf>
    <xf numFmtId="0" fontId="61" fillId="0" borderId="21" xfId="0" applyFont="1" applyBorder="1" applyAlignment="1">
      <alignment horizontal="center" vertical="center"/>
    </xf>
    <xf numFmtId="0" fontId="61" fillId="0" borderId="31" xfId="0" applyFont="1" applyBorder="1" applyAlignment="1">
      <alignment horizontal="center" vertical="center"/>
    </xf>
    <xf numFmtId="0" fontId="61" fillId="0" borderId="19" xfId="0" applyFont="1" applyBorder="1" applyAlignment="1">
      <alignment horizontal="center" vertical="center"/>
    </xf>
    <xf numFmtId="0" fontId="21" fillId="0" borderId="6" xfId="0" applyFont="1" applyBorder="1" applyAlignment="1">
      <alignment horizontal="center" vertical="top"/>
    </xf>
    <xf numFmtId="0" fontId="21" fillId="0" borderId="5" xfId="0" applyFont="1" applyBorder="1" applyAlignment="1">
      <alignment horizontal="center" vertical="top"/>
    </xf>
    <xf numFmtId="0" fontId="22" fillId="0" borderId="18" xfId="0" applyFont="1" applyBorder="1" applyAlignment="1">
      <alignment horizontal="left" vertical="center"/>
    </xf>
    <xf numFmtId="0" fontId="58" fillId="0" borderId="18" xfId="0" applyFont="1" applyBorder="1" applyAlignment="1">
      <alignment horizontal="left" vertical="center" wrapText="1"/>
    </xf>
    <xf numFmtId="0" fontId="59" fillId="0" borderId="18" xfId="2" applyFont="1" applyBorder="1" applyAlignment="1">
      <alignment horizontal="center" vertical="center"/>
    </xf>
    <xf numFmtId="0" fontId="58" fillId="0" borderId="29" xfId="2" applyFont="1" applyBorder="1" applyAlignment="1">
      <alignment horizontal="center" vertical="center" shrinkToFit="1"/>
    </xf>
    <xf numFmtId="0" fontId="58" fillId="0" borderId="30" xfId="2" applyFont="1" applyBorder="1" applyAlignment="1">
      <alignment horizontal="center" vertical="center" shrinkToFit="1"/>
    </xf>
    <xf numFmtId="0" fontId="58" fillId="0" borderId="32" xfId="2" applyFont="1" applyBorder="1" applyAlignment="1">
      <alignment horizontal="left" vertical="center" wrapText="1"/>
    </xf>
    <xf numFmtId="0" fontId="58" fillId="0" borderId="1" xfId="2" applyFont="1" applyBorder="1" applyAlignment="1">
      <alignment horizontal="left" vertical="center" wrapText="1"/>
    </xf>
    <xf numFmtId="0" fontId="58" fillId="0" borderId="3" xfId="2" applyFont="1" applyBorder="1" applyAlignment="1">
      <alignment horizontal="left" vertical="center" wrapText="1"/>
    </xf>
    <xf numFmtId="0" fontId="58" fillId="0" borderId="91" xfId="0" applyFont="1" applyBorder="1" applyAlignment="1">
      <alignment horizontal="center" vertical="center" wrapText="1"/>
    </xf>
    <xf numFmtId="0" fontId="58" fillId="0" borderId="92" xfId="0" applyFont="1" applyBorder="1" applyAlignment="1">
      <alignment horizontal="center" vertical="center" wrapText="1"/>
    </xf>
    <xf numFmtId="0" fontId="64" fillId="0" borderId="91" xfId="0" applyFont="1" applyBorder="1" applyAlignment="1">
      <alignment horizontal="left" vertical="top" wrapText="1"/>
    </xf>
    <xf numFmtId="0" fontId="64" fillId="0" borderId="92" xfId="0" applyFont="1" applyBorder="1" applyAlignment="1">
      <alignment horizontal="left" vertical="top" wrapText="1"/>
    </xf>
    <xf numFmtId="0" fontId="64" fillId="0" borderId="93" xfId="0" applyFont="1" applyBorder="1" applyAlignment="1">
      <alignment horizontal="left" vertical="top" wrapText="1"/>
    </xf>
    <xf numFmtId="0" fontId="58" fillId="0" borderId="94" xfId="0" applyFont="1" applyBorder="1" applyAlignment="1">
      <alignment horizontal="center" vertical="center" wrapText="1"/>
    </xf>
    <xf numFmtId="0" fontId="58" fillId="0" borderId="95" xfId="0" applyFont="1" applyBorder="1" applyAlignment="1">
      <alignment horizontal="center" vertical="center" wrapText="1"/>
    </xf>
    <xf numFmtId="0" fontId="64" fillId="0" borderId="94" xfId="0" applyFont="1" applyBorder="1" applyAlignment="1">
      <alignment horizontal="left" vertical="top" wrapText="1"/>
    </xf>
    <xf numFmtId="0" fontId="64" fillId="0" borderId="95" xfId="0" applyFont="1" applyBorder="1" applyAlignment="1">
      <alignment horizontal="left" vertical="top" wrapText="1"/>
    </xf>
    <xf numFmtId="0" fontId="64" fillId="0" borderId="96" xfId="0" applyFont="1" applyBorder="1" applyAlignment="1">
      <alignment horizontal="left" vertical="top" wrapText="1"/>
    </xf>
    <xf numFmtId="0" fontId="58" fillId="0" borderId="23" xfId="2" applyFont="1" applyBorder="1" applyAlignment="1">
      <alignment horizontal="center" vertical="center" shrinkToFit="1"/>
    </xf>
    <xf numFmtId="0" fontId="58" fillId="0" borderId="5" xfId="2" applyFont="1" applyBorder="1" applyAlignment="1">
      <alignment horizontal="left" vertical="center" wrapText="1"/>
    </xf>
    <xf numFmtId="0" fontId="58" fillId="0" borderId="8" xfId="2" applyFont="1" applyBorder="1" applyAlignment="1">
      <alignment horizontal="left" vertical="center" wrapText="1"/>
    </xf>
    <xf numFmtId="0" fontId="58" fillId="0" borderId="9" xfId="2" applyFont="1" applyBorder="1" applyAlignment="1">
      <alignment horizontal="left" vertical="center" wrapText="1"/>
    </xf>
    <xf numFmtId="0" fontId="12" fillId="0" borderId="8" xfId="4" applyFont="1" applyBorder="1" applyAlignment="1">
      <alignment horizontal="center" vertical="center"/>
    </xf>
    <xf numFmtId="0" fontId="12" fillId="0" borderId="21" xfId="4" applyFont="1" applyBorder="1" applyAlignment="1">
      <alignment horizontal="center" vertical="center"/>
    </xf>
    <xf numFmtId="0" fontId="12" fillId="0" borderId="31" xfId="4" applyFont="1" applyBorder="1" applyAlignment="1">
      <alignment horizontal="center" vertical="center"/>
    </xf>
    <xf numFmtId="0" fontId="12" fillId="0" borderId="19" xfId="4" applyFont="1" applyBorder="1" applyAlignment="1">
      <alignment horizontal="center" vertical="center"/>
    </xf>
    <xf numFmtId="177" fontId="12" fillId="0" borderId="21" xfId="4" applyNumberFormat="1" applyFont="1" applyBorder="1" applyAlignment="1">
      <alignment horizontal="center" vertical="center"/>
    </xf>
    <xf numFmtId="177" fontId="12" fillId="0" borderId="31" xfId="4" applyNumberFormat="1" applyFont="1" applyBorder="1" applyAlignment="1">
      <alignment horizontal="center" vertical="center"/>
    </xf>
    <xf numFmtId="177" fontId="12" fillId="0" borderId="19" xfId="4" applyNumberFormat="1" applyFont="1" applyBorder="1" applyAlignment="1">
      <alignment horizontal="center" vertical="center"/>
    </xf>
    <xf numFmtId="179" fontId="12" fillId="4" borderId="21" xfId="4" applyNumberFormat="1" applyFont="1" applyFill="1" applyBorder="1" applyAlignment="1">
      <alignment horizontal="center" vertical="center"/>
    </xf>
    <xf numFmtId="179" fontId="12" fillId="4" borderId="31" xfId="4" applyNumberFormat="1" applyFont="1" applyFill="1" applyBorder="1" applyAlignment="1">
      <alignment horizontal="center" vertical="center"/>
    </xf>
    <xf numFmtId="179" fontId="12" fillId="4" borderId="19" xfId="4" applyNumberFormat="1" applyFont="1" applyFill="1" applyBorder="1" applyAlignment="1">
      <alignment horizontal="center" vertical="center"/>
    </xf>
    <xf numFmtId="0" fontId="12" fillId="3" borderId="21" xfId="4" applyFont="1" applyFill="1" applyBorder="1" applyAlignment="1" applyProtection="1">
      <alignment horizontal="center" vertical="center"/>
      <protection locked="0"/>
    </xf>
    <xf numFmtId="0" fontId="12" fillId="3" borderId="19" xfId="4" applyFont="1" applyFill="1" applyBorder="1" applyAlignment="1" applyProtection="1">
      <alignment horizontal="center" vertical="center"/>
      <protection locked="0"/>
    </xf>
    <xf numFmtId="182" fontId="12" fillId="0" borderId="21" xfId="4" applyNumberFormat="1" applyFont="1" applyBorder="1" applyAlignment="1">
      <alignment horizontal="center" vertical="center"/>
    </xf>
    <xf numFmtId="182" fontId="12" fillId="0" borderId="31" xfId="4" applyNumberFormat="1" applyFont="1" applyBorder="1" applyAlignment="1">
      <alignment horizontal="center" vertical="center"/>
    </xf>
    <xf numFmtId="182" fontId="12" fillId="0" borderId="19" xfId="4" applyNumberFormat="1" applyFont="1" applyBorder="1" applyAlignment="1">
      <alignment horizontal="center" vertical="center"/>
    </xf>
    <xf numFmtId="178" fontId="12" fillId="4" borderId="0" xfId="4" applyNumberFormat="1" applyFont="1" applyFill="1" applyAlignment="1">
      <alignment horizontal="center" vertical="center"/>
    </xf>
    <xf numFmtId="0" fontId="12" fillId="4" borderId="0" xfId="4" applyFont="1" applyFill="1" applyAlignment="1">
      <alignment horizontal="center" vertical="center"/>
    </xf>
    <xf numFmtId="0" fontId="12" fillId="4" borderId="0" xfId="4" applyFont="1" applyFill="1" applyAlignment="1">
      <alignment horizontal="right" vertical="center"/>
    </xf>
    <xf numFmtId="182" fontId="12" fillId="0" borderId="21" xfId="4" applyNumberFormat="1" applyFont="1" applyBorder="1" applyAlignment="1">
      <alignment horizontal="right" vertical="center"/>
    </xf>
    <xf numFmtId="182" fontId="12" fillId="0" borderId="19" xfId="4" applyNumberFormat="1" applyFont="1" applyBorder="1" applyAlignment="1">
      <alignment horizontal="right" vertical="center"/>
    </xf>
    <xf numFmtId="182" fontId="12" fillId="0" borderId="21" xfId="5" applyNumberFormat="1" applyFont="1" applyFill="1" applyBorder="1" applyAlignment="1" applyProtection="1">
      <alignment horizontal="right" vertical="center"/>
    </xf>
    <xf numFmtId="182" fontId="12" fillId="0" borderId="19" xfId="5" applyNumberFormat="1" applyFont="1" applyFill="1" applyBorder="1" applyAlignment="1" applyProtection="1">
      <alignment horizontal="right" vertical="center"/>
    </xf>
    <xf numFmtId="182" fontId="12" fillId="3" borderId="21" xfId="4" applyNumberFormat="1" applyFont="1" applyFill="1" applyBorder="1" applyAlignment="1" applyProtection="1">
      <alignment horizontal="right" vertical="center"/>
      <protection locked="0"/>
    </xf>
    <xf numFmtId="182" fontId="12" fillId="3" borderId="19" xfId="4" applyNumberFormat="1" applyFont="1" applyFill="1" applyBorder="1" applyAlignment="1" applyProtection="1">
      <alignment horizontal="right" vertical="center"/>
      <protection locked="0"/>
    </xf>
    <xf numFmtId="182" fontId="12" fillId="3" borderId="21" xfId="5" applyNumberFormat="1" applyFont="1" applyFill="1" applyBorder="1" applyAlignment="1" applyProtection="1">
      <alignment horizontal="right" vertical="center"/>
      <protection locked="0"/>
    </xf>
    <xf numFmtId="182" fontId="12" fillId="3" borderId="19" xfId="5" applyNumberFormat="1" applyFont="1" applyFill="1" applyBorder="1" applyAlignment="1" applyProtection="1">
      <alignment horizontal="right" vertical="center"/>
      <protection locked="0"/>
    </xf>
    <xf numFmtId="0" fontId="12" fillId="0" borderId="0" xfId="4" applyFont="1" applyAlignment="1">
      <alignment horizontal="center" vertical="center"/>
    </xf>
    <xf numFmtId="0" fontId="14" fillId="0" borderId="0" xfId="4" applyFont="1" applyAlignment="1">
      <alignment horizontal="center" vertical="center" wrapText="1"/>
    </xf>
    <xf numFmtId="0" fontId="8" fillId="3" borderId="58" xfId="4" applyFont="1" applyFill="1" applyBorder="1" applyAlignment="1" applyProtection="1">
      <alignment horizontal="left" vertical="center" wrapText="1"/>
      <protection locked="0"/>
    </xf>
    <xf numFmtId="0" fontId="8" fillId="3" borderId="31" xfId="4" applyFont="1" applyFill="1" applyBorder="1" applyAlignment="1" applyProtection="1">
      <alignment horizontal="left" vertical="center" wrapText="1"/>
      <protection locked="0"/>
    </xf>
    <xf numFmtId="0" fontId="8" fillId="3" borderId="59" xfId="4" applyFont="1" applyFill="1" applyBorder="1" applyAlignment="1" applyProtection="1">
      <alignment horizontal="left" vertical="center" wrapText="1"/>
      <protection locked="0"/>
    </xf>
    <xf numFmtId="0" fontId="14" fillId="2" borderId="74" xfId="4" applyFont="1" applyFill="1" applyBorder="1" applyAlignment="1" applyProtection="1">
      <alignment horizontal="center" vertical="center" wrapText="1"/>
      <protection locked="0"/>
    </xf>
    <xf numFmtId="0" fontId="14" fillId="2" borderId="15" xfId="4" applyFont="1" applyFill="1" applyBorder="1" applyAlignment="1" applyProtection="1">
      <alignment horizontal="center" vertical="center" wrapText="1"/>
      <protection locked="0"/>
    </xf>
    <xf numFmtId="0" fontId="8" fillId="2" borderId="89" xfId="4" applyFont="1" applyFill="1" applyBorder="1" applyAlignment="1" applyProtection="1">
      <alignment horizontal="center" vertical="center" wrapText="1"/>
      <protection locked="0"/>
    </xf>
    <xf numFmtId="0" fontId="8" fillId="2" borderId="15" xfId="4" applyFont="1" applyFill="1" applyBorder="1" applyAlignment="1" applyProtection="1">
      <alignment horizontal="center" vertical="center" wrapText="1"/>
      <protection locked="0"/>
    </xf>
    <xf numFmtId="0" fontId="8" fillId="2" borderId="89" xfId="4" applyFont="1" applyFill="1" applyBorder="1" applyAlignment="1" applyProtection="1">
      <alignment horizontal="center" vertical="center" shrinkToFit="1"/>
      <protection locked="0"/>
    </xf>
    <xf numFmtId="0" fontId="8" fillId="2" borderId="79" xfId="4" applyFont="1" applyFill="1" applyBorder="1" applyAlignment="1" applyProtection="1">
      <alignment horizontal="center" vertical="center" shrinkToFit="1"/>
      <protection locked="0"/>
    </xf>
    <xf numFmtId="0" fontId="8" fillId="2" borderId="15" xfId="4" applyFont="1" applyFill="1" applyBorder="1" applyAlignment="1" applyProtection="1">
      <alignment horizontal="center" vertical="center" shrinkToFit="1"/>
      <protection locked="0"/>
    </xf>
    <xf numFmtId="0" fontId="8" fillId="3" borderId="89" xfId="4" applyFont="1" applyFill="1" applyBorder="1" applyAlignment="1" applyProtection="1">
      <alignment horizontal="center" vertical="center" wrapText="1"/>
      <protection locked="0"/>
    </xf>
    <xf numFmtId="0" fontId="8" fillId="3" borderId="79" xfId="4" applyFont="1" applyFill="1" applyBorder="1" applyAlignment="1" applyProtection="1">
      <alignment horizontal="center" vertical="center" wrapText="1"/>
      <protection locked="0"/>
    </xf>
    <xf numFmtId="0" fontId="8" fillId="3" borderId="90" xfId="4" applyFont="1" applyFill="1" applyBorder="1" applyAlignment="1" applyProtection="1">
      <alignment horizontal="center" vertical="center" wrapText="1"/>
      <protection locked="0"/>
    </xf>
    <xf numFmtId="181" fontId="9" fillId="4" borderId="74" xfId="4" applyNumberFormat="1" applyFont="1" applyFill="1" applyBorder="1" applyAlignment="1">
      <alignment horizontal="center" vertical="center" wrapText="1"/>
    </xf>
    <xf numFmtId="181" fontId="9" fillId="4" borderId="90" xfId="4" applyNumberFormat="1" applyFont="1" applyFill="1" applyBorder="1" applyAlignment="1">
      <alignment horizontal="center" vertical="center" wrapText="1"/>
    </xf>
    <xf numFmtId="181" fontId="9" fillId="4" borderId="74" xfId="5" applyNumberFormat="1" applyFont="1" applyFill="1" applyBorder="1" applyAlignment="1" applyProtection="1">
      <alignment horizontal="center" vertical="center" wrapText="1"/>
    </xf>
    <xf numFmtId="181" fontId="9" fillId="4" borderId="90" xfId="5" applyNumberFormat="1" applyFont="1" applyFill="1" applyBorder="1" applyAlignment="1" applyProtection="1">
      <alignment horizontal="center" vertical="center" wrapText="1"/>
    </xf>
    <xf numFmtId="0" fontId="8" fillId="3" borderId="74" xfId="4" applyFont="1" applyFill="1" applyBorder="1" applyAlignment="1" applyProtection="1">
      <alignment horizontal="left" vertical="center" wrapText="1"/>
      <protection locked="0"/>
    </xf>
    <xf numFmtId="0" fontId="8" fillId="3" borderId="79" xfId="4" applyFont="1" applyFill="1" applyBorder="1" applyAlignment="1" applyProtection="1">
      <alignment horizontal="left" vertical="center" wrapText="1"/>
      <protection locked="0"/>
    </xf>
    <xf numFmtId="0" fontId="8" fillId="3" borderId="90" xfId="4" applyFont="1" applyFill="1" applyBorder="1" applyAlignment="1" applyProtection="1">
      <alignment horizontal="left" vertical="center" wrapText="1"/>
      <protection locked="0"/>
    </xf>
    <xf numFmtId="0" fontId="14" fillId="2" borderId="58" xfId="4" applyFont="1" applyFill="1" applyBorder="1" applyAlignment="1" applyProtection="1">
      <alignment horizontal="center" vertical="center" wrapText="1"/>
      <protection locked="0"/>
    </xf>
    <xf numFmtId="0" fontId="14" fillId="2" borderId="19" xfId="4" applyFont="1" applyFill="1" applyBorder="1" applyAlignment="1" applyProtection="1">
      <alignment horizontal="center" vertical="center" wrapText="1"/>
      <protection locked="0"/>
    </xf>
    <xf numFmtId="0" fontId="8" fillId="2" borderId="21" xfId="4" applyFont="1" applyFill="1" applyBorder="1" applyAlignment="1" applyProtection="1">
      <alignment horizontal="center" vertical="center" wrapText="1"/>
      <protection locked="0"/>
    </xf>
    <xf numFmtId="0" fontId="8" fillId="2" borderId="19" xfId="4" applyFont="1" applyFill="1" applyBorder="1" applyAlignment="1" applyProtection="1">
      <alignment horizontal="center" vertical="center" wrapText="1"/>
      <protection locked="0"/>
    </xf>
    <xf numFmtId="0" fontId="8" fillId="2" borderId="21" xfId="4" applyFont="1" applyFill="1" applyBorder="1" applyAlignment="1" applyProtection="1">
      <alignment horizontal="center" vertical="center" shrinkToFit="1"/>
      <protection locked="0"/>
    </xf>
    <xf numFmtId="0" fontId="8" fillId="2" borderId="31" xfId="4" applyFont="1" applyFill="1" applyBorder="1" applyAlignment="1" applyProtection="1">
      <alignment horizontal="center" vertical="center" shrinkToFit="1"/>
      <protection locked="0"/>
    </xf>
    <xf numFmtId="0" fontId="8" fillId="2" borderId="19" xfId="4" applyFont="1" applyFill="1" applyBorder="1" applyAlignment="1" applyProtection="1">
      <alignment horizontal="center" vertical="center" shrinkToFit="1"/>
      <protection locked="0"/>
    </xf>
    <xf numFmtId="0" fontId="8" fillId="3" borderId="21" xfId="4" applyFont="1" applyFill="1" applyBorder="1" applyAlignment="1" applyProtection="1">
      <alignment horizontal="center" vertical="center" wrapText="1"/>
      <protection locked="0"/>
    </xf>
    <xf numFmtId="0" fontId="8" fillId="3" borderId="31" xfId="4" applyFont="1" applyFill="1" applyBorder="1" applyAlignment="1" applyProtection="1">
      <alignment horizontal="center" vertical="center" wrapText="1"/>
      <protection locked="0"/>
    </xf>
    <xf numFmtId="0" fontId="8" fillId="3" borderId="59" xfId="4" applyFont="1" applyFill="1" applyBorder="1" applyAlignment="1" applyProtection="1">
      <alignment horizontal="center" vertical="center" wrapText="1"/>
      <protection locked="0"/>
    </xf>
    <xf numFmtId="181" fontId="9" fillId="4" borderId="58" xfId="4" applyNumberFormat="1" applyFont="1" applyFill="1" applyBorder="1" applyAlignment="1">
      <alignment horizontal="center" vertical="center" wrapText="1"/>
    </xf>
    <xf numFmtId="181" fontId="9" fillId="4" borderId="59" xfId="4" applyNumberFormat="1" applyFont="1" applyFill="1" applyBorder="1" applyAlignment="1">
      <alignment horizontal="center" vertical="center" wrapText="1"/>
    </xf>
    <xf numFmtId="181" fontId="9" fillId="4" borderId="58" xfId="5" applyNumberFormat="1" applyFont="1" applyFill="1" applyBorder="1" applyAlignment="1" applyProtection="1">
      <alignment horizontal="center" vertical="center" wrapText="1"/>
    </xf>
    <xf numFmtId="181" fontId="9" fillId="4" borderId="59" xfId="5" applyNumberFormat="1" applyFont="1" applyFill="1" applyBorder="1" applyAlignment="1" applyProtection="1">
      <alignment horizontal="center" vertical="center" wrapText="1"/>
    </xf>
    <xf numFmtId="0" fontId="8" fillId="3" borderId="65" xfId="4" applyFont="1" applyFill="1" applyBorder="1" applyAlignment="1" applyProtection="1">
      <alignment horizontal="left" vertical="center" wrapText="1"/>
      <protection locked="0"/>
    </xf>
    <xf numFmtId="0" fontId="8" fillId="3" borderId="87" xfId="4" applyFont="1" applyFill="1" applyBorder="1" applyAlignment="1" applyProtection="1">
      <alignment horizontal="left" vertical="center" wrapText="1"/>
      <protection locked="0"/>
    </xf>
    <xf numFmtId="0" fontId="8" fillId="3" borderId="69" xfId="4" applyFont="1" applyFill="1" applyBorder="1" applyAlignment="1" applyProtection="1">
      <alignment horizontal="left" vertical="center" wrapText="1"/>
      <protection locked="0"/>
    </xf>
    <xf numFmtId="0" fontId="14" fillId="2" borderId="65" xfId="4" applyFont="1" applyFill="1" applyBorder="1" applyAlignment="1" applyProtection="1">
      <alignment horizontal="center" vertical="center" wrapText="1"/>
      <protection locked="0"/>
    </xf>
    <xf numFmtId="0" fontId="14" fillId="2" borderId="26" xfId="4" applyFont="1" applyFill="1" applyBorder="1" applyAlignment="1" applyProtection="1">
      <alignment horizontal="center" vertical="center" wrapText="1"/>
      <protection locked="0"/>
    </xf>
    <xf numFmtId="0" fontId="8" fillId="2" borderId="24" xfId="4" applyFont="1" applyFill="1" applyBorder="1" applyAlignment="1" applyProtection="1">
      <alignment horizontal="center" vertical="center" wrapText="1"/>
      <protection locked="0"/>
    </xf>
    <xf numFmtId="0" fontId="8" fillId="2" borderId="26" xfId="4" applyFont="1" applyFill="1" applyBorder="1" applyAlignment="1" applyProtection="1">
      <alignment horizontal="center" vertical="center" wrapText="1"/>
      <protection locked="0"/>
    </xf>
    <xf numFmtId="0" fontId="8" fillId="2" borderId="24" xfId="4" applyFont="1" applyFill="1" applyBorder="1" applyAlignment="1" applyProtection="1">
      <alignment horizontal="center" vertical="center" shrinkToFit="1"/>
      <protection locked="0"/>
    </xf>
    <xf numFmtId="0" fontId="8" fillId="2" borderId="87" xfId="4" applyFont="1" applyFill="1" applyBorder="1" applyAlignment="1" applyProtection="1">
      <alignment horizontal="center" vertical="center" shrinkToFit="1"/>
      <protection locked="0"/>
    </xf>
    <xf numFmtId="0" fontId="8" fillId="2" borderId="26" xfId="4" applyFont="1" applyFill="1" applyBorder="1" applyAlignment="1" applyProtection="1">
      <alignment horizontal="center" vertical="center" shrinkToFit="1"/>
      <protection locked="0"/>
    </xf>
    <xf numFmtId="0" fontId="8" fillId="3" borderId="24" xfId="4" applyFont="1" applyFill="1" applyBorder="1" applyAlignment="1" applyProtection="1">
      <alignment horizontal="center" vertical="center" wrapText="1"/>
      <protection locked="0"/>
    </xf>
    <xf numFmtId="0" fontId="8" fillId="3" borderId="87" xfId="4" applyFont="1" applyFill="1" applyBorder="1" applyAlignment="1" applyProtection="1">
      <alignment horizontal="center" vertical="center" wrapText="1"/>
      <protection locked="0"/>
    </xf>
    <xf numFmtId="0" fontId="8" fillId="3" borderId="69" xfId="4" applyFont="1" applyFill="1" applyBorder="1" applyAlignment="1" applyProtection="1">
      <alignment horizontal="center" vertical="center" wrapText="1"/>
      <protection locked="0"/>
    </xf>
    <xf numFmtId="181" fontId="9" fillId="4" borderId="65" xfId="4" applyNumberFormat="1" applyFont="1" applyFill="1" applyBorder="1" applyAlignment="1">
      <alignment horizontal="center" vertical="center" wrapText="1"/>
    </xf>
    <xf numFmtId="181" fontId="9" fillId="4" borderId="69" xfId="4" applyNumberFormat="1" applyFont="1" applyFill="1" applyBorder="1" applyAlignment="1">
      <alignment horizontal="center" vertical="center" wrapText="1"/>
    </xf>
    <xf numFmtId="181" fontId="9" fillId="4" borderId="65" xfId="5" applyNumberFormat="1" applyFont="1" applyFill="1" applyBorder="1" applyAlignment="1" applyProtection="1">
      <alignment horizontal="center" vertical="center" wrapText="1"/>
    </xf>
    <xf numFmtId="181" fontId="9" fillId="4" borderId="69" xfId="5" applyNumberFormat="1" applyFont="1" applyFill="1" applyBorder="1" applyAlignment="1" applyProtection="1">
      <alignment horizontal="center" vertical="center" wrapText="1"/>
    </xf>
    <xf numFmtId="0" fontId="8" fillId="3" borderId="21" xfId="4" applyFont="1" applyFill="1" applyBorder="1" applyAlignment="1" applyProtection="1">
      <alignment horizontal="center" vertical="center"/>
      <protection locked="0"/>
    </xf>
    <xf numFmtId="0" fontId="8" fillId="3" borderId="19" xfId="4" applyFont="1" applyFill="1" applyBorder="1" applyAlignment="1" applyProtection="1">
      <alignment horizontal="center" vertical="center"/>
      <protection locked="0"/>
    </xf>
    <xf numFmtId="0" fontId="8" fillId="4" borderId="21" xfId="4" applyFont="1" applyFill="1" applyBorder="1" applyAlignment="1">
      <alignment horizontal="center" vertical="center"/>
    </xf>
    <xf numFmtId="0" fontId="8" fillId="4" borderId="19" xfId="4" applyFont="1" applyFill="1" applyBorder="1" applyAlignment="1">
      <alignment horizontal="center" vertical="center"/>
    </xf>
    <xf numFmtId="0" fontId="8" fillId="0" borderId="51" xfId="4" applyFont="1" applyBorder="1" applyAlignment="1">
      <alignment horizontal="center" vertical="center"/>
    </xf>
    <xf numFmtId="0" fontId="8" fillId="0" borderId="56" xfId="4" applyFont="1" applyBorder="1" applyAlignment="1">
      <alignment horizontal="center" vertical="center"/>
    </xf>
    <xf numFmtId="0" fontId="8" fillId="0" borderId="62" xfId="4" applyFont="1" applyBorder="1" applyAlignment="1">
      <alignment horizontal="center" vertical="center"/>
    </xf>
    <xf numFmtId="0" fontId="8" fillId="0" borderId="52" xfId="4" applyFont="1" applyBorder="1" applyAlignment="1">
      <alignment horizontal="center" vertical="center" wrapText="1"/>
    </xf>
    <xf numFmtId="0" fontId="8" fillId="0" borderId="47" xfId="4" applyFont="1" applyBorder="1" applyAlignment="1">
      <alignment horizontal="center" vertical="center" wrapText="1"/>
    </xf>
    <xf numFmtId="0" fontId="8" fillId="0" borderId="0" xfId="4" applyFont="1" applyAlignment="1">
      <alignment horizontal="center" vertical="center" wrapText="1"/>
    </xf>
    <xf numFmtId="0" fontId="8" fillId="0" borderId="4" xfId="4" applyFont="1" applyBorder="1" applyAlignment="1">
      <alignment horizontal="center" vertical="center" wrapText="1"/>
    </xf>
    <xf numFmtId="0" fontId="8" fillId="0" borderId="63" xfId="4" applyFont="1" applyBorder="1" applyAlignment="1">
      <alignment horizontal="center" vertical="center" wrapText="1"/>
    </xf>
    <xf numFmtId="0" fontId="8" fillId="0" borderId="48" xfId="4" applyFont="1" applyBorder="1" applyAlignment="1">
      <alignment horizontal="center" vertical="center" wrapText="1"/>
    </xf>
    <xf numFmtId="0" fontId="8" fillId="0" borderId="53" xfId="4" applyFont="1" applyBorder="1" applyAlignment="1">
      <alignment horizontal="center" vertical="center" wrapText="1"/>
    </xf>
    <xf numFmtId="0" fontId="8" fillId="0" borderId="6" xfId="4" applyFont="1" applyBorder="1" applyAlignment="1">
      <alignment horizontal="center" vertical="center" wrapText="1"/>
    </xf>
    <xf numFmtId="0" fontId="8" fillId="0" borderId="64" xfId="4" applyFont="1" applyBorder="1" applyAlignment="1">
      <alignment horizontal="center" vertical="center" wrapText="1"/>
    </xf>
    <xf numFmtId="0" fontId="8" fillId="0" borderId="49" xfId="4" applyFont="1" applyBorder="1" applyAlignment="1">
      <alignment horizontal="center" vertical="center" wrapText="1"/>
    </xf>
    <xf numFmtId="0" fontId="8" fillId="0" borderId="57" xfId="4" applyFont="1" applyBorder="1" applyAlignment="1">
      <alignment horizontal="center" vertical="center" wrapText="1"/>
    </xf>
    <xf numFmtId="0" fontId="8" fillId="0" borderId="50" xfId="4" applyFont="1" applyBorder="1" applyAlignment="1">
      <alignment horizontal="center" vertical="center" wrapText="1"/>
    </xf>
    <xf numFmtId="0" fontId="8" fillId="0" borderId="54" xfId="4" quotePrefix="1" applyFont="1" applyBorder="1" applyAlignment="1">
      <alignment horizontal="center" vertical="center"/>
    </xf>
    <xf numFmtId="0" fontId="8" fillId="0" borderId="52" xfId="4" applyFont="1" applyBorder="1" applyAlignment="1">
      <alignment horizontal="center" vertical="center"/>
    </xf>
    <xf numFmtId="0" fontId="14" fillId="0" borderId="28" xfId="4" applyFont="1" applyBorder="1" applyAlignment="1">
      <alignment horizontal="center" vertical="center" wrapText="1"/>
    </xf>
    <xf numFmtId="0" fontId="14" fillId="0" borderId="27" xfId="4" applyFont="1" applyBorder="1" applyAlignment="1">
      <alignment horizontal="center" vertical="center" wrapText="1"/>
    </xf>
    <xf numFmtId="0" fontId="14" fillId="0" borderId="22" xfId="4" applyFont="1" applyBorder="1" applyAlignment="1">
      <alignment horizontal="center" vertical="center" wrapText="1"/>
    </xf>
    <xf numFmtId="0" fontId="14" fillId="0" borderId="20" xfId="4" applyFont="1" applyBorder="1" applyAlignment="1">
      <alignment horizontal="center" vertical="center" wrapText="1"/>
    </xf>
    <xf numFmtId="0" fontId="14" fillId="0" borderId="60" xfId="4" applyFont="1" applyBorder="1" applyAlignment="1">
      <alignment horizontal="center" vertical="center" wrapText="1"/>
    </xf>
    <xf numFmtId="0" fontId="14" fillId="0" borderId="61" xfId="4" applyFont="1" applyBorder="1" applyAlignment="1">
      <alignment horizontal="center" vertical="center" wrapText="1"/>
    </xf>
    <xf numFmtId="0" fontId="14" fillId="0" borderId="17" xfId="4" applyFont="1" applyBorder="1" applyAlignment="1">
      <alignment horizontal="center" vertical="center" wrapText="1"/>
    </xf>
    <xf numFmtId="0" fontId="14" fillId="0" borderId="16" xfId="4" applyFont="1" applyBorder="1" applyAlignment="1">
      <alignment horizontal="center" vertical="center" wrapText="1"/>
    </xf>
    <xf numFmtId="0" fontId="8" fillId="0" borderId="55" xfId="4" applyFont="1" applyBorder="1" applyAlignment="1">
      <alignment horizontal="center" vertical="center" wrapText="1"/>
    </xf>
    <xf numFmtId="0" fontId="8" fillId="0" borderId="51" xfId="4" applyFont="1" applyBorder="1" applyAlignment="1">
      <alignment horizontal="center" vertical="center" wrapText="1"/>
    </xf>
    <xf numFmtId="0" fontId="8" fillId="0" borderId="58" xfId="4" applyFont="1" applyBorder="1" applyAlignment="1">
      <alignment horizontal="center" vertical="center"/>
    </xf>
    <xf numFmtId="0" fontId="8" fillId="0" borderId="31" xfId="4" applyFont="1" applyBorder="1" applyAlignment="1">
      <alignment horizontal="center" vertical="center"/>
    </xf>
    <xf numFmtId="0" fontId="8" fillId="0" borderId="59" xfId="4" applyFont="1" applyBorder="1" applyAlignment="1">
      <alignment horizontal="center" vertical="center"/>
    </xf>
    <xf numFmtId="0" fontId="9" fillId="2" borderId="0" xfId="4" applyFont="1" applyFill="1" applyAlignment="1" applyProtection="1">
      <alignment horizontal="center" vertical="center"/>
      <protection locked="0"/>
    </xf>
    <xf numFmtId="0" fontId="9" fillId="3" borderId="0" xfId="4" applyFont="1" applyFill="1" applyAlignment="1" applyProtection="1">
      <alignment horizontal="center" vertical="center"/>
      <protection locked="0"/>
    </xf>
    <xf numFmtId="0" fontId="9" fillId="0" borderId="0" xfId="4" applyFont="1" applyAlignment="1">
      <alignment horizontal="center" vertical="center"/>
    </xf>
    <xf numFmtId="0" fontId="8" fillId="2" borderId="18" xfId="4" applyFont="1" applyFill="1" applyBorder="1" applyAlignment="1" applyProtection="1">
      <alignment horizontal="center" vertical="center"/>
      <protection locked="0"/>
    </xf>
    <xf numFmtId="0" fontId="8" fillId="3" borderId="5" xfId="4" applyFont="1" applyFill="1" applyBorder="1" applyAlignment="1" applyProtection="1">
      <alignment horizontal="center" vertical="center"/>
      <protection locked="0"/>
    </xf>
    <xf numFmtId="0" fontId="8" fillId="3" borderId="9" xfId="4" applyFont="1" applyFill="1" applyBorder="1" applyAlignment="1" applyProtection="1">
      <alignment horizontal="center" vertical="center"/>
      <protection locked="0"/>
    </xf>
    <xf numFmtId="0" fontId="14" fillId="4" borderId="0" xfId="4" applyFont="1" applyFill="1" applyAlignment="1">
      <alignment horizontal="left" vertical="center"/>
    </xf>
    <xf numFmtId="0" fontId="4" fillId="4" borderId="56" xfId="2" applyFill="1" applyBorder="1" applyAlignment="1">
      <alignment horizontal="center" vertical="center"/>
    </xf>
    <xf numFmtId="0" fontId="4" fillId="4" borderId="62" xfId="2" applyFill="1" applyBorder="1" applyAlignment="1">
      <alignment horizontal="center" vertical="center"/>
    </xf>
  </cellXfs>
  <cellStyles count="6">
    <cellStyle name="桁区切り 2" xfId="3" xr:uid="{00000000-0005-0000-0000-000000000000}"/>
    <cellStyle name="桁区切り 3" xfId="5" xr:uid="{00000000-0005-0000-0000-000001000000}"/>
    <cellStyle name="標準" xfId="0" builtinId="0"/>
    <cellStyle name="標準 2" xfId="1" xr:uid="{00000000-0005-0000-0000-000003000000}"/>
    <cellStyle name="標準 3" xfId="2" xr:uid="{00000000-0005-0000-0000-000004000000}"/>
    <cellStyle name="標準 3 2" xfId="4" xr:uid="{00000000-0005-0000-0000-000005000000}"/>
  </cellStyles>
  <dxfs count="6">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6075"/>
          <a:ext cx="1241425" cy="346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7239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4" name="正方形/長方形 3">
          <a:extLst>
            <a:ext uri="{FF2B5EF4-FFF2-40B4-BE49-F238E27FC236}">
              <a16:creationId xmlns:a16="http://schemas.microsoft.com/office/drawing/2014/main" id="{00000000-0008-0000-0300-000002000000}"/>
            </a:ext>
          </a:extLst>
        </xdr:cNvPr>
        <xdr:cNvSpPr/>
      </xdr:nvSpPr>
      <xdr:spPr>
        <a:xfrm>
          <a:off x="142875" y="16906874"/>
          <a:ext cx="12582525" cy="19526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outlinePr summaryBelow="0" summaryRight="0"/>
    <pageSetUpPr autoPageBreaks="0"/>
  </sheetPr>
  <dimension ref="A1:AZ587"/>
  <sheetViews>
    <sheetView tabSelected="1" view="pageBreakPreview" zoomScale="115" zoomScaleNormal="100" zoomScaleSheetLayoutView="115" workbookViewId="0">
      <selection activeCell="C187" sqref="C187:X188"/>
    </sheetView>
  </sheetViews>
  <sheetFormatPr defaultColWidth="3.5546875" defaultRowHeight="12.75" customHeight="1" x14ac:dyDescent="0.25"/>
  <cols>
    <col min="1" max="1" width="2.88671875" style="126" customWidth="1"/>
    <col min="2" max="2" width="5.44140625" style="127" customWidth="1"/>
    <col min="3" max="22" width="3.5546875" style="126" customWidth="1"/>
    <col min="23" max="23" width="3.88671875" style="126" customWidth="1"/>
    <col min="24" max="24" width="3.5546875" style="126" customWidth="1"/>
    <col min="25" max="27" width="3.5546875" style="230" customWidth="1"/>
    <col min="28" max="16384" width="3.5546875" style="126"/>
  </cols>
  <sheetData>
    <row r="1" spans="1:27" ht="40.5" customHeight="1" x14ac:dyDescent="0.2">
      <c r="A1" s="364" t="s">
        <v>499</v>
      </c>
      <c r="B1" s="364"/>
      <c r="C1" s="364"/>
      <c r="D1" s="364"/>
      <c r="E1" s="364"/>
      <c r="F1" s="364"/>
      <c r="G1" s="364"/>
      <c r="H1" s="364"/>
      <c r="I1" s="364"/>
      <c r="J1" s="364"/>
      <c r="K1" s="364"/>
      <c r="L1" s="364"/>
      <c r="M1" s="364"/>
      <c r="N1" s="364"/>
      <c r="O1" s="364"/>
      <c r="P1" s="364"/>
      <c r="Q1" s="364"/>
      <c r="R1" s="364"/>
      <c r="S1" s="364"/>
      <c r="T1" s="364"/>
      <c r="U1" s="364"/>
      <c r="V1" s="364"/>
      <c r="W1" s="364"/>
      <c r="X1" s="364"/>
      <c r="Y1" s="364"/>
      <c r="Z1" s="364"/>
      <c r="AA1" s="364"/>
    </row>
    <row r="2" spans="1:27" ht="26.25" customHeight="1" x14ac:dyDescent="0.2">
      <c r="A2" s="365" t="s">
        <v>178</v>
      </c>
      <c r="B2" s="365"/>
      <c r="C2" s="365"/>
      <c r="D2" s="365"/>
      <c r="E2" s="365"/>
      <c r="F2" s="365"/>
      <c r="G2" s="365"/>
      <c r="H2" s="365"/>
      <c r="I2" s="365"/>
      <c r="J2" s="365"/>
      <c r="K2" s="365"/>
      <c r="L2" s="365"/>
      <c r="M2" s="365"/>
      <c r="N2" s="365"/>
      <c r="O2" s="365"/>
      <c r="P2" s="365"/>
      <c r="Q2" s="365"/>
      <c r="R2" s="365"/>
      <c r="S2" s="365"/>
      <c r="T2" s="365"/>
      <c r="U2" s="365"/>
      <c r="V2" s="365"/>
      <c r="W2" s="365"/>
      <c r="X2" s="365"/>
      <c r="Y2" s="365"/>
      <c r="Z2" s="365"/>
      <c r="AA2" s="365"/>
    </row>
    <row r="3" spans="1:27" ht="12" customHeight="1" x14ac:dyDescent="0.25">
      <c r="A3" s="366" t="s">
        <v>14</v>
      </c>
      <c r="B3" s="367"/>
      <c r="C3" s="367"/>
      <c r="D3" s="367"/>
      <c r="E3" s="367"/>
      <c r="F3" s="367"/>
      <c r="G3" s="367"/>
      <c r="H3" s="128"/>
      <c r="I3" s="128"/>
      <c r="J3" s="129"/>
      <c r="K3" s="130" t="s">
        <v>26</v>
      </c>
      <c r="L3" s="130"/>
      <c r="M3" s="130"/>
      <c r="N3" s="130"/>
      <c r="O3" s="130"/>
      <c r="P3" s="130"/>
      <c r="Q3" s="130"/>
      <c r="R3" s="128"/>
      <c r="S3" s="128"/>
      <c r="T3" s="128"/>
      <c r="U3" s="131"/>
      <c r="V3" s="131"/>
      <c r="W3" s="131"/>
      <c r="X3" s="131"/>
      <c r="Y3" s="231"/>
      <c r="Z3" s="231"/>
      <c r="AA3" s="232"/>
    </row>
    <row r="4" spans="1:27" ht="12" customHeight="1" x14ac:dyDescent="0.2">
      <c r="A4" s="368" t="s">
        <v>180</v>
      </c>
      <c r="B4" s="369"/>
      <c r="C4" s="369"/>
      <c r="D4" s="369"/>
      <c r="E4" s="369"/>
      <c r="F4" s="369"/>
      <c r="G4" s="369"/>
      <c r="H4" s="369"/>
      <c r="I4" s="369"/>
      <c r="J4" s="370"/>
      <c r="K4" s="374"/>
      <c r="L4" s="375"/>
      <c r="M4" s="375"/>
      <c r="N4" s="375"/>
      <c r="O4" s="375"/>
      <c r="P4" s="375"/>
      <c r="Q4" s="375"/>
      <c r="R4" s="375"/>
      <c r="S4" s="375"/>
      <c r="T4" s="375"/>
      <c r="U4" s="375"/>
      <c r="V4" s="375"/>
      <c r="W4" s="375"/>
      <c r="X4" s="375"/>
      <c r="Y4" s="375"/>
      <c r="Z4" s="375"/>
      <c r="AA4" s="376"/>
    </row>
    <row r="5" spans="1:27" ht="12" customHeight="1" x14ac:dyDescent="0.2">
      <c r="A5" s="371"/>
      <c r="B5" s="372"/>
      <c r="C5" s="372"/>
      <c r="D5" s="372"/>
      <c r="E5" s="372"/>
      <c r="F5" s="372"/>
      <c r="G5" s="372"/>
      <c r="H5" s="372"/>
      <c r="I5" s="372"/>
      <c r="J5" s="373"/>
      <c r="K5" s="377"/>
      <c r="L5" s="378"/>
      <c r="M5" s="378"/>
      <c r="N5" s="378"/>
      <c r="O5" s="378"/>
      <c r="P5" s="378"/>
      <c r="Q5" s="378"/>
      <c r="R5" s="378"/>
      <c r="S5" s="378"/>
      <c r="T5" s="378"/>
      <c r="U5" s="378"/>
      <c r="V5" s="378"/>
      <c r="W5" s="378"/>
      <c r="X5" s="378"/>
      <c r="Y5" s="378"/>
      <c r="Z5" s="378"/>
      <c r="AA5" s="379"/>
    </row>
    <row r="6" spans="1:27" ht="10.5" customHeight="1" x14ac:dyDescent="0.2">
      <c r="A6" s="132"/>
      <c r="B6" s="133"/>
      <c r="C6" s="132"/>
      <c r="D6" s="132"/>
      <c r="E6" s="132"/>
      <c r="F6" s="132"/>
      <c r="G6" s="132"/>
      <c r="H6" s="132"/>
      <c r="I6" s="132"/>
      <c r="J6" s="132"/>
      <c r="K6" s="134"/>
      <c r="L6" s="134"/>
      <c r="M6" s="134"/>
      <c r="N6" s="134"/>
      <c r="O6" s="134"/>
      <c r="P6" s="134"/>
      <c r="Q6" s="134"/>
      <c r="R6" s="134"/>
      <c r="S6" s="134"/>
      <c r="T6" s="134"/>
      <c r="U6" s="134"/>
      <c r="V6" s="134"/>
      <c r="W6" s="134"/>
      <c r="X6" s="134"/>
      <c r="Y6" s="233"/>
      <c r="Z6" s="233"/>
      <c r="AA6" s="233"/>
    </row>
    <row r="7" spans="1:27" ht="10.5" customHeight="1" x14ac:dyDescent="0.25">
      <c r="A7" s="24" t="s">
        <v>13</v>
      </c>
    </row>
    <row r="8" spans="1:27" ht="15" customHeight="1" x14ac:dyDescent="0.2">
      <c r="A8" s="426" t="s">
        <v>15</v>
      </c>
      <c r="B8" s="427"/>
      <c r="C8" s="432" t="s">
        <v>27</v>
      </c>
      <c r="D8" s="433"/>
      <c r="E8" s="433"/>
      <c r="F8" s="433"/>
      <c r="G8" s="434"/>
      <c r="H8" s="420">
        <v>14</v>
      </c>
      <c r="I8" s="421"/>
      <c r="J8" s="421"/>
      <c r="K8" s="421"/>
      <c r="L8" s="421"/>
      <c r="M8" s="421"/>
      <c r="N8" s="421"/>
      <c r="O8" s="421"/>
      <c r="P8" s="421"/>
      <c r="Q8" s="421"/>
      <c r="R8" s="421"/>
      <c r="S8" s="421"/>
      <c r="T8" s="421"/>
      <c r="U8" s="421"/>
      <c r="V8" s="421"/>
      <c r="W8" s="421"/>
      <c r="X8" s="421"/>
      <c r="Y8" s="421"/>
      <c r="Z8" s="421"/>
      <c r="AA8" s="422"/>
    </row>
    <row r="9" spans="1:27" ht="15" customHeight="1" x14ac:dyDescent="0.2">
      <c r="A9" s="428"/>
      <c r="B9" s="429"/>
      <c r="C9" s="435" t="s">
        <v>16</v>
      </c>
      <c r="D9" s="436"/>
      <c r="E9" s="436"/>
      <c r="F9" s="436"/>
      <c r="G9" s="437"/>
      <c r="H9" s="423"/>
      <c r="I9" s="424"/>
      <c r="J9" s="424"/>
      <c r="K9" s="424"/>
      <c r="L9" s="424"/>
      <c r="M9" s="424"/>
      <c r="N9" s="424"/>
      <c r="O9" s="424"/>
      <c r="P9" s="424"/>
      <c r="Q9" s="424"/>
      <c r="R9" s="424"/>
      <c r="S9" s="424"/>
      <c r="T9" s="424"/>
      <c r="U9" s="424"/>
      <c r="V9" s="424"/>
      <c r="W9" s="424"/>
      <c r="X9" s="424"/>
      <c r="Y9" s="424"/>
      <c r="Z9" s="424"/>
      <c r="AA9" s="425"/>
    </row>
    <row r="10" spans="1:27" ht="6.75" customHeight="1" x14ac:dyDescent="0.2">
      <c r="A10" s="428"/>
      <c r="B10" s="429"/>
      <c r="C10" s="400" t="s">
        <v>17</v>
      </c>
      <c r="D10" s="401"/>
      <c r="E10" s="401"/>
      <c r="F10" s="401"/>
      <c r="G10" s="402"/>
      <c r="H10" s="444"/>
      <c r="I10" s="445"/>
      <c r="J10" s="445"/>
      <c r="K10" s="445"/>
      <c r="L10" s="445"/>
      <c r="M10" s="445"/>
      <c r="N10" s="445"/>
      <c r="O10" s="445"/>
      <c r="P10" s="445"/>
      <c r="Q10" s="445"/>
      <c r="R10" s="445"/>
      <c r="S10" s="445"/>
      <c r="T10" s="445"/>
      <c r="U10" s="445"/>
      <c r="V10" s="445"/>
      <c r="W10" s="445"/>
      <c r="X10" s="445"/>
      <c r="Y10" s="445"/>
      <c r="Z10" s="445"/>
      <c r="AA10" s="446"/>
    </row>
    <row r="11" spans="1:27" ht="6.75" customHeight="1" x14ac:dyDescent="0.2">
      <c r="A11" s="428"/>
      <c r="B11" s="429"/>
      <c r="C11" s="441"/>
      <c r="D11" s="442"/>
      <c r="E11" s="442"/>
      <c r="F11" s="442"/>
      <c r="G11" s="443"/>
      <c r="H11" s="447"/>
      <c r="I11" s="448"/>
      <c r="J11" s="448"/>
      <c r="K11" s="448"/>
      <c r="L11" s="448"/>
      <c r="M11" s="448"/>
      <c r="N11" s="448"/>
      <c r="O11" s="448"/>
      <c r="P11" s="448"/>
      <c r="Q11" s="448"/>
      <c r="R11" s="448"/>
      <c r="S11" s="448"/>
      <c r="T11" s="448"/>
      <c r="U11" s="448"/>
      <c r="V11" s="448"/>
      <c r="W11" s="448"/>
      <c r="X11" s="448"/>
      <c r="Y11" s="448"/>
      <c r="Z11" s="448"/>
      <c r="AA11" s="449"/>
    </row>
    <row r="12" spans="1:27" ht="10.5" customHeight="1" x14ac:dyDescent="0.2">
      <c r="A12" s="428"/>
      <c r="B12" s="429"/>
      <c r="C12" s="438" t="s">
        <v>18</v>
      </c>
      <c r="D12" s="439"/>
      <c r="E12" s="439"/>
      <c r="F12" s="439"/>
      <c r="G12" s="440"/>
      <c r="H12" s="450"/>
      <c r="I12" s="451"/>
      <c r="J12" s="451"/>
      <c r="K12" s="451"/>
      <c r="L12" s="451"/>
      <c r="M12" s="451"/>
      <c r="N12" s="451"/>
      <c r="O12" s="451"/>
      <c r="P12" s="451"/>
      <c r="Q12" s="451"/>
      <c r="R12" s="451"/>
      <c r="S12" s="451"/>
      <c r="T12" s="451"/>
      <c r="U12" s="451"/>
      <c r="V12" s="451"/>
      <c r="W12" s="451"/>
      <c r="X12" s="451"/>
      <c r="Y12" s="451"/>
      <c r="Z12" s="451"/>
      <c r="AA12" s="452"/>
    </row>
    <row r="13" spans="1:27" ht="10.5" customHeight="1" x14ac:dyDescent="0.2">
      <c r="A13" s="428"/>
      <c r="B13" s="429"/>
      <c r="C13" s="403"/>
      <c r="D13" s="404"/>
      <c r="E13" s="404"/>
      <c r="F13" s="404"/>
      <c r="G13" s="405"/>
      <c r="H13" s="453"/>
      <c r="I13" s="454"/>
      <c r="J13" s="454"/>
      <c r="K13" s="454"/>
      <c r="L13" s="454"/>
      <c r="M13" s="454"/>
      <c r="N13" s="454"/>
      <c r="O13" s="454"/>
      <c r="P13" s="454"/>
      <c r="Q13" s="454"/>
      <c r="R13" s="454"/>
      <c r="S13" s="454"/>
      <c r="T13" s="454"/>
      <c r="U13" s="454"/>
      <c r="V13" s="454"/>
      <c r="W13" s="454"/>
      <c r="X13" s="454"/>
      <c r="Y13" s="454"/>
      <c r="Z13" s="454"/>
      <c r="AA13" s="455"/>
    </row>
    <row r="14" spans="1:27" ht="10.5" customHeight="1" x14ac:dyDescent="0.2">
      <c r="A14" s="428"/>
      <c r="B14" s="429"/>
      <c r="C14" s="406"/>
      <c r="D14" s="407"/>
      <c r="E14" s="407"/>
      <c r="F14" s="407"/>
      <c r="G14" s="408"/>
      <c r="H14" s="456"/>
      <c r="I14" s="457"/>
      <c r="J14" s="457"/>
      <c r="K14" s="457"/>
      <c r="L14" s="457"/>
      <c r="M14" s="457"/>
      <c r="N14" s="457"/>
      <c r="O14" s="457"/>
      <c r="P14" s="457"/>
      <c r="Q14" s="457"/>
      <c r="R14" s="457"/>
      <c r="S14" s="457"/>
      <c r="T14" s="457"/>
      <c r="U14" s="457"/>
      <c r="V14" s="457"/>
      <c r="W14" s="457"/>
      <c r="X14" s="457"/>
      <c r="Y14" s="457"/>
      <c r="Z14" s="457"/>
      <c r="AA14" s="458"/>
    </row>
    <row r="15" spans="1:27" ht="12" customHeight="1" x14ac:dyDescent="0.2">
      <c r="A15" s="428"/>
      <c r="B15" s="429"/>
      <c r="C15" s="400" t="s">
        <v>12</v>
      </c>
      <c r="D15" s="401"/>
      <c r="E15" s="401"/>
      <c r="F15" s="401"/>
      <c r="G15" s="402"/>
      <c r="H15" s="392"/>
      <c r="I15" s="393"/>
      <c r="J15" s="393"/>
      <c r="K15" s="393"/>
      <c r="L15" s="393"/>
      <c r="M15" s="393"/>
      <c r="N15" s="393"/>
      <c r="O15" s="393"/>
      <c r="P15" s="393"/>
      <c r="Q15" s="393"/>
      <c r="R15" s="135"/>
      <c r="S15" s="135"/>
      <c r="T15" s="135"/>
      <c r="U15" s="135"/>
      <c r="V15" s="135"/>
      <c r="W15" s="135"/>
      <c r="X15" s="135"/>
      <c r="Y15" s="233"/>
      <c r="Z15" s="233"/>
      <c r="AA15" s="234"/>
    </row>
    <row r="16" spans="1:27" ht="12" customHeight="1" x14ac:dyDescent="0.2">
      <c r="A16" s="428"/>
      <c r="B16" s="429"/>
      <c r="C16" s="403"/>
      <c r="D16" s="404"/>
      <c r="E16" s="404"/>
      <c r="F16" s="404"/>
      <c r="G16" s="405"/>
      <c r="H16" s="394"/>
      <c r="I16" s="395"/>
      <c r="J16" s="395"/>
      <c r="K16" s="395"/>
      <c r="L16" s="395"/>
      <c r="M16" s="395"/>
      <c r="N16" s="395"/>
      <c r="O16" s="395"/>
      <c r="P16" s="395"/>
      <c r="Q16" s="395"/>
      <c r="R16" s="395"/>
      <c r="S16" s="395"/>
      <c r="T16" s="395"/>
      <c r="U16" s="395"/>
      <c r="V16" s="395"/>
      <c r="W16" s="395"/>
      <c r="X16" s="395"/>
      <c r="Y16" s="395"/>
      <c r="Z16" s="395"/>
      <c r="AA16" s="396"/>
    </row>
    <row r="17" spans="1:27" ht="12" customHeight="1" x14ac:dyDescent="0.2">
      <c r="A17" s="428"/>
      <c r="B17" s="429"/>
      <c r="C17" s="406"/>
      <c r="D17" s="407"/>
      <c r="E17" s="407"/>
      <c r="F17" s="407"/>
      <c r="G17" s="408"/>
      <c r="H17" s="397"/>
      <c r="I17" s="398"/>
      <c r="J17" s="398"/>
      <c r="K17" s="398"/>
      <c r="L17" s="398"/>
      <c r="M17" s="398"/>
      <c r="N17" s="398"/>
      <c r="O17" s="398"/>
      <c r="P17" s="398"/>
      <c r="Q17" s="398"/>
      <c r="R17" s="398"/>
      <c r="S17" s="398"/>
      <c r="T17" s="398"/>
      <c r="U17" s="398"/>
      <c r="V17" s="398"/>
      <c r="W17" s="398"/>
      <c r="X17" s="398"/>
      <c r="Y17" s="398"/>
      <c r="Z17" s="398"/>
      <c r="AA17" s="399"/>
    </row>
    <row r="18" spans="1:27" ht="10.5" customHeight="1" x14ac:dyDescent="0.2">
      <c r="A18" s="428"/>
      <c r="B18" s="429"/>
      <c r="C18" s="400" t="s">
        <v>29</v>
      </c>
      <c r="D18" s="401"/>
      <c r="E18" s="401"/>
      <c r="F18" s="401"/>
      <c r="G18" s="402"/>
      <c r="H18" s="383" t="s">
        <v>30</v>
      </c>
      <c r="I18" s="384"/>
      <c r="J18" s="385"/>
      <c r="K18" s="383"/>
      <c r="L18" s="384"/>
      <c r="M18" s="384"/>
      <c r="N18" s="384"/>
      <c r="O18" s="384"/>
      <c r="P18" s="384"/>
      <c r="Q18" s="385"/>
      <c r="R18" s="383" t="s">
        <v>31</v>
      </c>
      <c r="S18" s="384"/>
      <c r="T18" s="385"/>
      <c r="U18" s="383"/>
      <c r="V18" s="384"/>
      <c r="W18" s="384"/>
      <c r="X18" s="384"/>
      <c r="Y18" s="384"/>
      <c r="Z18" s="384"/>
      <c r="AA18" s="385"/>
    </row>
    <row r="19" spans="1:27" ht="10.5" customHeight="1" x14ac:dyDescent="0.2">
      <c r="A19" s="428"/>
      <c r="B19" s="429"/>
      <c r="C19" s="403"/>
      <c r="D19" s="404"/>
      <c r="E19" s="404"/>
      <c r="F19" s="404"/>
      <c r="G19" s="405"/>
      <c r="H19" s="386"/>
      <c r="I19" s="387"/>
      <c r="J19" s="388"/>
      <c r="K19" s="386"/>
      <c r="L19" s="387"/>
      <c r="M19" s="387"/>
      <c r="N19" s="387"/>
      <c r="O19" s="387"/>
      <c r="P19" s="387"/>
      <c r="Q19" s="388"/>
      <c r="R19" s="386"/>
      <c r="S19" s="387"/>
      <c r="T19" s="388"/>
      <c r="U19" s="386"/>
      <c r="V19" s="387"/>
      <c r="W19" s="387"/>
      <c r="X19" s="387"/>
      <c r="Y19" s="387"/>
      <c r="Z19" s="387"/>
      <c r="AA19" s="388"/>
    </row>
    <row r="20" spans="1:27" ht="10.5" customHeight="1" x14ac:dyDescent="0.2">
      <c r="A20" s="430"/>
      <c r="B20" s="431"/>
      <c r="C20" s="406"/>
      <c r="D20" s="407"/>
      <c r="E20" s="407"/>
      <c r="F20" s="407"/>
      <c r="G20" s="408"/>
      <c r="H20" s="389"/>
      <c r="I20" s="390"/>
      <c r="J20" s="391"/>
      <c r="K20" s="389"/>
      <c r="L20" s="390"/>
      <c r="M20" s="390"/>
      <c r="N20" s="390"/>
      <c r="O20" s="390"/>
      <c r="P20" s="390"/>
      <c r="Q20" s="391"/>
      <c r="R20" s="389"/>
      <c r="S20" s="390"/>
      <c r="T20" s="391"/>
      <c r="U20" s="389"/>
      <c r="V20" s="390"/>
      <c r="W20" s="390"/>
      <c r="X20" s="390"/>
      <c r="Y20" s="390"/>
      <c r="Z20" s="390"/>
      <c r="AA20" s="391"/>
    </row>
    <row r="21" spans="1:27" ht="7.5" customHeight="1" x14ac:dyDescent="0.25"/>
    <row r="22" spans="1:27" ht="30" customHeight="1" x14ac:dyDescent="0.2">
      <c r="A22" s="409" t="s">
        <v>80</v>
      </c>
      <c r="B22" s="409"/>
      <c r="C22" s="409"/>
      <c r="D22" s="409"/>
      <c r="E22" s="409"/>
      <c r="F22" s="409"/>
      <c r="G22" s="409"/>
      <c r="H22" s="409"/>
      <c r="I22" s="409"/>
      <c r="J22" s="409"/>
      <c r="K22" s="409"/>
      <c r="L22" s="409"/>
      <c r="M22" s="409"/>
      <c r="N22" s="409"/>
      <c r="O22" s="409"/>
      <c r="P22" s="409"/>
      <c r="Q22" s="409"/>
      <c r="R22" s="409"/>
      <c r="S22" s="409"/>
      <c r="T22" s="409"/>
      <c r="U22" s="409"/>
      <c r="V22" s="409"/>
      <c r="W22" s="409"/>
      <c r="X22" s="409"/>
      <c r="Y22" s="409"/>
      <c r="Z22" s="409"/>
      <c r="AA22" s="409"/>
    </row>
    <row r="23" spans="1:27" ht="42.75" customHeight="1" x14ac:dyDescent="0.2">
      <c r="A23" s="252" t="s">
        <v>519</v>
      </c>
      <c r="B23" s="252"/>
      <c r="C23" s="252"/>
      <c r="D23" s="252"/>
      <c r="E23" s="252"/>
      <c r="F23" s="252"/>
      <c r="G23" s="252"/>
      <c r="H23" s="252"/>
      <c r="I23" s="252"/>
      <c r="J23" s="252"/>
      <c r="K23" s="252"/>
      <c r="L23" s="252"/>
      <c r="M23" s="252"/>
      <c r="N23" s="252"/>
      <c r="O23" s="252"/>
      <c r="P23" s="252"/>
      <c r="Q23" s="252"/>
      <c r="R23" s="252"/>
      <c r="S23" s="252"/>
      <c r="T23" s="252"/>
      <c r="U23" s="252"/>
      <c r="V23" s="252"/>
      <c r="W23" s="252"/>
      <c r="X23" s="252"/>
      <c r="Y23" s="252"/>
      <c r="Z23" s="252"/>
      <c r="AA23" s="252"/>
    </row>
    <row r="24" spans="1:27" ht="15" customHeight="1" x14ac:dyDescent="0.25">
      <c r="A24" s="136"/>
      <c r="B24" s="137"/>
      <c r="C24" s="138"/>
      <c r="D24" s="138"/>
      <c r="E24" s="139"/>
      <c r="F24" s="139"/>
      <c r="G24" s="139"/>
      <c r="H24" s="139"/>
      <c r="I24" s="139"/>
      <c r="J24" s="139"/>
      <c r="K24" s="139"/>
      <c r="L24" s="139"/>
      <c r="M24" s="139"/>
      <c r="N24" s="138"/>
      <c r="O24" s="138"/>
      <c r="P24" s="138"/>
      <c r="Q24" s="140"/>
      <c r="S24" s="135"/>
    </row>
    <row r="25" spans="1:27" ht="25.5" customHeight="1" x14ac:dyDescent="0.2">
      <c r="A25" s="141" t="s">
        <v>512</v>
      </c>
      <c r="B25" s="133"/>
      <c r="C25" s="138"/>
      <c r="D25" s="138"/>
      <c r="E25" s="139"/>
      <c r="F25" s="139"/>
      <c r="G25" s="139"/>
      <c r="H25" s="139"/>
      <c r="I25" s="139"/>
      <c r="J25" s="139"/>
      <c r="K25" s="139"/>
      <c r="L25" s="139"/>
      <c r="M25" s="139"/>
      <c r="N25" s="138"/>
      <c r="O25" s="138"/>
      <c r="P25" s="138"/>
      <c r="Q25" s="140"/>
      <c r="S25" s="135"/>
      <c r="V25" s="410"/>
      <c r="W25" s="410"/>
      <c r="X25" s="410"/>
      <c r="Y25" s="327"/>
      <c r="Z25" s="327"/>
      <c r="AA25" s="327"/>
    </row>
    <row r="26" spans="1:27" s="127" customFormat="1" ht="20.100000000000001" customHeight="1" x14ac:dyDescent="0.2">
      <c r="A26" s="142" t="s">
        <v>449</v>
      </c>
      <c r="B26" s="133"/>
      <c r="C26" s="133"/>
      <c r="D26" s="133"/>
      <c r="E26" s="133"/>
      <c r="F26" s="133"/>
      <c r="G26" s="133"/>
      <c r="H26" s="133"/>
      <c r="I26" s="133"/>
      <c r="U26" s="137"/>
      <c r="V26" s="137"/>
      <c r="W26" s="137"/>
      <c r="X26" s="137"/>
      <c r="Y26" s="235"/>
      <c r="Z26" s="235"/>
      <c r="AA26" s="235"/>
    </row>
    <row r="27" spans="1:27" ht="30" customHeight="1" x14ac:dyDescent="0.2">
      <c r="A27" s="138"/>
      <c r="B27" s="256" t="s">
        <v>19</v>
      </c>
      <c r="C27" s="265" t="s">
        <v>450</v>
      </c>
      <c r="D27" s="266"/>
      <c r="E27" s="266"/>
      <c r="F27" s="266"/>
      <c r="G27" s="266"/>
      <c r="H27" s="266"/>
      <c r="I27" s="266"/>
      <c r="J27" s="266"/>
      <c r="K27" s="266"/>
      <c r="L27" s="266"/>
      <c r="M27" s="266"/>
      <c r="N27" s="266"/>
      <c r="O27" s="266"/>
      <c r="P27" s="266"/>
      <c r="Q27" s="266"/>
      <c r="R27" s="266"/>
      <c r="S27" s="266"/>
      <c r="T27" s="266"/>
      <c r="U27" s="266"/>
      <c r="V27" s="266"/>
      <c r="W27" s="266"/>
      <c r="X27" s="267"/>
      <c r="Y27" s="255"/>
      <c r="Z27" s="255"/>
      <c r="AA27" s="255"/>
    </row>
    <row r="28" spans="1:27" ht="30" customHeight="1" x14ac:dyDescent="0.2">
      <c r="A28" s="138"/>
      <c r="B28" s="257"/>
      <c r="C28" s="268"/>
      <c r="D28" s="269"/>
      <c r="E28" s="269"/>
      <c r="F28" s="269"/>
      <c r="G28" s="269"/>
      <c r="H28" s="269"/>
      <c r="I28" s="269"/>
      <c r="J28" s="269"/>
      <c r="K28" s="269"/>
      <c r="L28" s="269"/>
      <c r="M28" s="269"/>
      <c r="N28" s="269"/>
      <c r="O28" s="269"/>
      <c r="P28" s="269"/>
      <c r="Q28" s="269"/>
      <c r="R28" s="269"/>
      <c r="S28" s="269"/>
      <c r="T28" s="269"/>
      <c r="U28" s="269"/>
      <c r="V28" s="269"/>
      <c r="W28" s="269"/>
      <c r="X28" s="270"/>
      <c r="Y28" s="255"/>
      <c r="Z28" s="255"/>
      <c r="AA28" s="255"/>
    </row>
    <row r="29" spans="1:27" ht="22.5" customHeight="1" x14ac:dyDescent="0.2">
      <c r="A29" s="138"/>
      <c r="B29" s="256" t="s">
        <v>20</v>
      </c>
      <c r="C29" s="265" t="s">
        <v>451</v>
      </c>
      <c r="D29" s="266"/>
      <c r="E29" s="266"/>
      <c r="F29" s="266"/>
      <c r="G29" s="266"/>
      <c r="H29" s="266"/>
      <c r="I29" s="266"/>
      <c r="J29" s="266"/>
      <c r="K29" s="266"/>
      <c r="L29" s="266"/>
      <c r="M29" s="266"/>
      <c r="N29" s="266"/>
      <c r="O29" s="266"/>
      <c r="P29" s="266"/>
      <c r="Q29" s="266"/>
      <c r="R29" s="266"/>
      <c r="S29" s="266"/>
      <c r="T29" s="266"/>
      <c r="U29" s="266"/>
      <c r="V29" s="266"/>
      <c r="W29" s="266"/>
      <c r="X29" s="267"/>
      <c r="Y29" s="255"/>
      <c r="Z29" s="255"/>
      <c r="AA29" s="255"/>
    </row>
    <row r="30" spans="1:27" ht="22.5" customHeight="1" x14ac:dyDescent="0.2">
      <c r="A30" s="138"/>
      <c r="B30" s="257"/>
      <c r="C30" s="268"/>
      <c r="D30" s="269"/>
      <c r="E30" s="269"/>
      <c r="F30" s="269"/>
      <c r="G30" s="269"/>
      <c r="H30" s="269"/>
      <c r="I30" s="269"/>
      <c r="J30" s="269"/>
      <c r="K30" s="269"/>
      <c r="L30" s="269"/>
      <c r="M30" s="269"/>
      <c r="N30" s="269"/>
      <c r="O30" s="269"/>
      <c r="P30" s="269"/>
      <c r="Q30" s="269"/>
      <c r="R30" s="269"/>
      <c r="S30" s="269"/>
      <c r="T30" s="269"/>
      <c r="U30" s="269"/>
      <c r="V30" s="269"/>
      <c r="W30" s="269"/>
      <c r="X30" s="270"/>
      <c r="Y30" s="255"/>
      <c r="Z30" s="255"/>
      <c r="AA30" s="255"/>
    </row>
    <row r="31" spans="1:27" ht="30" customHeight="1" x14ac:dyDescent="0.2">
      <c r="A31" s="138"/>
      <c r="B31" s="256" t="s">
        <v>21</v>
      </c>
      <c r="C31" s="265" t="s">
        <v>452</v>
      </c>
      <c r="D31" s="266"/>
      <c r="E31" s="266"/>
      <c r="F31" s="266"/>
      <c r="G31" s="266"/>
      <c r="H31" s="266"/>
      <c r="I31" s="266"/>
      <c r="J31" s="266"/>
      <c r="K31" s="266"/>
      <c r="L31" s="266"/>
      <c r="M31" s="266"/>
      <c r="N31" s="266"/>
      <c r="O31" s="266"/>
      <c r="P31" s="266"/>
      <c r="Q31" s="266"/>
      <c r="R31" s="266"/>
      <c r="S31" s="266"/>
      <c r="T31" s="266"/>
      <c r="U31" s="266"/>
      <c r="V31" s="266"/>
      <c r="W31" s="266"/>
      <c r="X31" s="267"/>
      <c r="Y31" s="255"/>
      <c r="Z31" s="255"/>
      <c r="AA31" s="255"/>
    </row>
    <row r="32" spans="1:27" ht="30" customHeight="1" x14ac:dyDescent="0.2">
      <c r="A32" s="138"/>
      <c r="B32" s="257"/>
      <c r="C32" s="268"/>
      <c r="D32" s="269"/>
      <c r="E32" s="269"/>
      <c r="F32" s="269"/>
      <c r="G32" s="269"/>
      <c r="H32" s="269"/>
      <c r="I32" s="269"/>
      <c r="J32" s="269"/>
      <c r="K32" s="269"/>
      <c r="L32" s="269"/>
      <c r="M32" s="269"/>
      <c r="N32" s="269"/>
      <c r="O32" s="269"/>
      <c r="P32" s="269"/>
      <c r="Q32" s="269"/>
      <c r="R32" s="269"/>
      <c r="S32" s="269"/>
      <c r="T32" s="269"/>
      <c r="U32" s="269"/>
      <c r="V32" s="269"/>
      <c r="W32" s="269"/>
      <c r="X32" s="270"/>
      <c r="Y32" s="255"/>
      <c r="Z32" s="255"/>
      <c r="AA32" s="255"/>
    </row>
    <row r="33" spans="1:27" ht="14.25" customHeight="1" x14ac:dyDescent="0.2">
      <c r="A33" s="138"/>
      <c r="B33" s="133"/>
      <c r="C33" s="138"/>
      <c r="D33" s="138"/>
      <c r="E33" s="138"/>
      <c r="F33" s="138"/>
      <c r="G33" s="138"/>
      <c r="H33" s="138"/>
      <c r="I33" s="138"/>
      <c r="Y33" s="235"/>
      <c r="Z33" s="235"/>
      <c r="AA33" s="235"/>
    </row>
    <row r="34" spans="1:27" s="127" customFormat="1" ht="20.100000000000001" customHeight="1" x14ac:dyDescent="0.2">
      <c r="A34" s="142" t="s">
        <v>344</v>
      </c>
      <c r="B34" s="137"/>
      <c r="C34" s="133"/>
      <c r="D34" s="133"/>
      <c r="E34" s="133"/>
      <c r="F34" s="133"/>
      <c r="G34" s="133"/>
      <c r="H34" s="133"/>
      <c r="I34" s="133"/>
      <c r="U34" s="382"/>
      <c r="V34" s="382"/>
      <c r="W34" s="382"/>
      <c r="X34" s="382"/>
      <c r="Y34" s="382"/>
      <c r="Z34" s="382"/>
      <c r="AA34" s="382"/>
    </row>
    <row r="35" spans="1:27" ht="15" customHeight="1" x14ac:dyDescent="0.2">
      <c r="A35" s="138"/>
      <c r="B35" s="258" t="s">
        <v>19</v>
      </c>
      <c r="C35" s="254" t="s">
        <v>453</v>
      </c>
      <c r="D35" s="320"/>
      <c r="E35" s="320"/>
      <c r="F35" s="320"/>
      <c r="G35" s="320"/>
      <c r="H35" s="320"/>
      <c r="I35" s="320"/>
      <c r="J35" s="320"/>
      <c r="K35" s="320"/>
      <c r="L35" s="320"/>
      <c r="M35" s="320"/>
      <c r="N35" s="320"/>
      <c r="O35" s="320"/>
      <c r="P35" s="320"/>
      <c r="Q35" s="320"/>
      <c r="R35" s="320"/>
      <c r="S35" s="320"/>
      <c r="T35" s="320"/>
      <c r="U35" s="320"/>
      <c r="V35" s="320"/>
      <c r="W35" s="320"/>
      <c r="X35" s="320"/>
      <c r="Y35" s="255"/>
      <c r="Z35" s="255"/>
      <c r="AA35" s="255"/>
    </row>
    <row r="36" spans="1:27" ht="15" customHeight="1" x14ac:dyDescent="0.2">
      <c r="A36" s="138"/>
      <c r="B36" s="258"/>
      <c r="C36" s="320"/>
      <c r="D36" s="320"/>
      <c r="E36" s="320"/>
      <c r="F36" s="320"/>
      <c r="G36" s="320"/>
      <c r="H36" s="320"/>
      <c r="I36" s="320"/>
      <c r="J36" s="320"/>
      <c r="K36" s="320"/>
      <c r="L36" s="320"/>
      <c r="M36" s="320"/>
      <c r="N36" s="320"/>
      <c r="O36" s="320"/>
      <c r="P36" s="320"/>
      <c r="Q36" s="320"/>
      <c r="R36" s="320"/>
      <c r="S36" s="320"/>
      <c r="T36" s="320"/>
      <c r="U36" s="320"/>
      <c r="V36" s="320"/>
      <c r="W36" s="320"/>
      <c r="X36" s="320"/>
      <c r="Y36" s="255"/>
      <c r="Z36" s="255"/>
      <c r="AA36" s="255"/>
    </row>
    <row r="37" spans="1:27" s="127" customFormat="1" ht="18" customHeight="1" x14ac:dyDescent="0.2">
      <c r="A37" s="133"/>
      <c r="B37" s="256" t="s">
        <v>20</v>
      </c>
      <c r="C37" s="265" t="s">
        <v>32</v>
      </c>
      <c r="D37" s="266"/>
      <c r="E37" s="266"/>
      <c r="F37" s="266"/>
      <c r="G37" s="266"/>
      <c r="H37" s="266"/>
      <c r="I37" s="266"/>
      <c r="J37" s="266"/>
      <c r="K37" s="266"/>
      <c r="L37" s="266"/>
      <c r="M37" s="266"/>
      <c r="N37" s="266"/>
      <c r="O37" s="266"/>
      <c r="P37" s="266"/>
      <c r="Q37" s="266"/>
      <c r="R37" s="266"/>
      <c r="S37" s="266"/>
      <c r="T37" s="266"/>
      <c r="U37" s="266"/>
      <c r="V37" s="266"/>
      <c r="W37" s="266"/>
      <c r="X37" s="266"/>
      <c r="Y37" s="411"/>
      <c r="Z37" s="411"/>
      <c r="AA37" s="411"/>
    </row>
    <row r="38" spans="1:27" s="127" customFormat="1" ht="18" customHeight="1" x14ac:dyDescent="0.2">
      <c r="A38" s="133"/>
      <c r="B38" s="305"/>
      <c r="C38" s="143"/>
      <c r="D38" s="144" t="s">
        <v>324</v>
      </c>
      <c r="E38" s="145"/>
      <c r="F38" s="145"/>
      <c r="G38" s="145"/>
      <c r="H38" s="145"/>
      <c r="I38" s="145"/>
      <c r="J38" s="145"/>
      <c r="K38" s="145"/>
      <c r="L38" s="145"/>
      <c r="M38" s="145"/>
      <c r="N38" s="145"/>
      <c r="O38" s="145"/>
      <c r="P38" s="145"/>
      <c r="Q38" s="145"/>
      <c r="R38" s="145"/>
      <c r="S38" s="145"/>
      <c r="T38" s="145"/>
      <c r="U38" s="145"/>
      <c r="V38" s="145"/>
      <c r="W38" s="145"/>
      <c r="X38" s="146"/>
      <c r="Y38" s="411"/>
      <c r="Z38" s="411"/>
      <c r="AA38" s="411"/>
    </row>
    <row r="39" spans="1:27" s="127" customFormat="1" ht="11.25" customHeight="1" x14ac:dyDescent="0.2">
      <c r="A39" s="133"/>
      <c r="B39" s="305"/>
      <c r="C39" s="147"/>
      <c r="D39" s="254" t="s">
        <v>39</v>
      </c>
      <c r="E39" s="254"/>
      <c r="F39" s="254"/>
      <c r="G39" s="254"/>
      <c r="H39" s="254"/>
      <c r="I39" s="254"/>
      <c r="J39" s="254"/>
      <c r="K39" s="254"/>
      <c r="L39" s="254"/>
      <c r="M39" s="254"/>
      <c r="N39" s="254"/>
      <c r="O39" s="254"/>
      <c r="P39" s="254"/>
      <c r="Q39" s="254"/>
      <c r="R39" s="254"/>
      <c r="S39" s="254"/>
      <c r="T39" s="254"/>
      <c r="U39" s="254"/>
      <c r="V39" s="254"/>
      <c r="W39" s="380"/>
      <c r="X39" s="381"/>
      <c r="Y39" s="411"/>
      <c r="Z39" s="411"/>
      <c r="AA39" s="411"/>
    </row>
    <row r="40" spans="1:27" s="127" customFormat="1" ht="11.25" customHeight="1" x14ac:dyDescent="0.2">
      <c r="A40" s="133"/>
      <c r="B40" s="305"/>
      <c r="C40" s="147"/>
      <c r="D40" s="254"/>
      <c r="E40" s="254"/>
      <c r="F40" s="254"/>
      <c r="G40" s="254"/>
      <c r="H40" s="254"/>
      <c r="I40" s="254"/>
      <c r="J40" s="254"/>
      <c r="K40" s="254"/>
      <c r="L40" s="254"/>
      <c r="M40" s="254"/>
      <c r="N40" s="254"/>
      <c r="O40" s="254"/>
      <c r="P40" s="254"/>
      <c r="Q40" s="254"/>
      <c r="R40" s="254"/>
      <c r="S40" s="254"/>
      <c r="T40" s="254"/>
      <c r="U40" s="254"/>
      <c r="V40" s="254"/>
      <c r="W40" s="380"/>
      <c r="X40" s="381"/>
      <c r="Y40" s="411"/>
      <c r="Z40" s="411"/>
      <c r="AA40" s="411"/>
    </row>
    <row r="41" spans="1:27" s="127" customFormat="1" ht="11.25" customHeight="1" x14ac:dyDescent="0.2">
      <c r="A41" s="133"/>
      <c r="B41" s="305"/>
      <c r="C41" s="147"/>
      <c r="D41" s="254" t="s">
        <v>40</v>
      </c>
      <c r="E41" s="254"/>
      <c r="F41" s="254"/>
      <c r="G41" s="254"/>
      <c r="H41" s="254"/>
      <c r="I41" s="254"/>
      <c r="J41" s="254"/>
      <c r="K41" s="254"/>
      <c r="L41" s="254"/>
      <c r="M41" s="254"/>
      <c r="N41" s="254"/>
      <c r="O41" s="254"/>
      <c r="P41" s="254"/>
      <c r="Q41" s="254"/>
      <c r="R41" s="254"/>
      <c r="S41" s="254"/>
      <c r="T41" s="254"/>
      <c r="U41" s="254"/>
      <c r="V41" s="254"/>
      <c r="W41" s="380"/>
      <c r="X41" s="380"/>
      <c r="Y41" s="411"/>
      <c r="Z41" s="411"/>
      <c r="AA41" s="411"/>
    </row>
    <row r="42" spans="1:27" s="127" customFormat="1" ht="11.25" customHeight="1" x14ac:dyDescent="0.2">
      <c r="A42" s="133"/>
      <c r="B42" s="305"/>
      <c r="C42" s="147"/>
      <c r="D42" s="254"/>
      <c r="E42" s="254"/>
      <c r="F42" s="254"/>
      <c r="G42" s="254"/>
      <c r="H42" s="254"/>
      <c r="I42" s="254"/>
      <c r="J42" s="254"/>
      <c r="K42" s="254"/>
      <c r="L42" s="254"/>
      <c r="M42" s="254"/>
      <c r="N42" s="254"/>
      <c r="O42" s="254"/>
      <c r="P42" s="254"/>
      <c r="Q42" s="254"/>
      <c r="R42" s="254"/>
      <c r="S42" s="254"/>
      <c r="T42" s="254"/>
      <c r="U42" s="254"/>
      <c r="V42" s="254"/>
      <c r="W42" s="380"/>
      <c r="X42" s="380"/>
      <c r="Y42" s="411"/>
      <c r="Z42" s="411"/>
      <c r="AA42" s="411"/>
    </row>
    <row r="43" spans="1:27" s="127" customFormat="1" ht="6.75" customHeight="1" x14ac:dyDescent="0.2">
      <c r="A43" s="133"/>
      <c r="B43" s="305"/>
      <c r="C43" s="147"/>
      <c r="D43" s="148"/>
      <c r="E43" s="148"/>
      <c r="F43" s="148"/>
      <c r="G43" s="148"/>
      <c r="H43" s="148"/>
      <c r="I43" s="148"/>
      <c r="J43" s="148"/>
      <c r="K43" s="148"/>
      <c r="L43" s="148"/>
      <c r="M43" s="148"/>
      <c r="N43" s="148"/>
      <c r="O43" s="148"/>
      <c r="P43" s="148"/>
      <c r="Q43" s="148"/>
      <c r="R43" s="148"/>
      <c r="S43" s="148"/>
      <c r="T43" s="148"/>
      <c r="U43" s="148"/>
      <c r="V43" s="148"/>
      <c r="W43" s="149"/>
      <c r="X43" s="149"/>
      <c r="Y43" s="411"/>
      <c r="Z43" s="411"/>
      <c r="AA43" s="411"/>
    </row>
    <row r="44" spans="1:27" s="127" customFormat="1" ht="18" customHeight="1" x14ac:dyDescent="0.2">
      <c r="A44" s="133"/>
      <c r="B44" s="305"/>
      <c r="C44" s="147"/>
      <c r="D44" s="144" t="s">
        <v>325</v>
      </c>
      <c r="E44" s="148"/>
      <c r="F44" s="148"/>
      <c r="G44" s="148"/>
      <c r="H44" s="148"/>
      <c r="I44" s="148"/>
      <c r="J44" s="148"/>
      <c r="K44" s="148"/>
      <c r="L44" s="148"/>
      <c r="M44" s="148"/>
      <c r="N44" s="148"/>
      <c r="O44" s="148"/>
      <c r="P44" s="148"/>
      <c r="Q44" s="148"/>
      <c r="R44" s="148"/>
      <c r="S44" s="148"/>
      <c r="T44" s="148"/>
      <c r="U44" s="148"/>
      <c r="V44" s="148"/>
      <c r="W44" s="149"/>
      <c r="X44" s="149"/>
      <c r="Y44" s="411"/>
      <c r="Z44" s="411"/>
      <c r="AA44" s="411"/>
    </row>
    <row r="45" spans="1:27" s="127" customFormat="1" ht="11.25" customHeight="1" x14ac:dyDescent="0.2">
      <c r="A45" s="133"/>
      <c r="B45" s="305"/>
      <c r="C45" s="147"/>
      <c r="D45" s="254" t="s">
        <v>39</v>
      </c>
      <c r="E45" s="254"/>
      <c r="F45" s="254"/>
      <c r="G45" s="254"/>
      <c r="H45" s="254"/>
      <c r="I45" s="254"/>
      <c r="J45" s="254"/>
      <c r="K45" s="254"/>
      <c r="L45" s="254"/>
      <c r="M45" s="254"/>
      <c r="N45" s="254"/>
      <c r="O45" s="254"/>
      <c r="P45" s="254"/>
      <c r="Q45" s="254"/>
      <c r="R45" s="254"/>
      <c r="S45" s="254"/>
      <c r="T45" s="254"/>
      <c r="U45" s="254"/>
      <c r="V45" s="254"/>
      <c r="W45" s="380"/>
      <c r="X45" s="380"/>
      <c r="Y45" s="411"/>
      <c r="Z45" s="411"/>
      <c r="AA45" s="411"/>
    </row>
    <row r="46" spans="1:27" s="127" customFormat="1" ht="11.25" customHeight="1" x14ac:dyDescent="0.2">
      <c r="A46" s="133"/>
      <c r="B46" s="305"/>
      <c r="C46" s="147"/>
      <c r="D46" s="254"/>
      <c r="E46" s="254"/>
      <c r="F46" s="254"/>
      <c r="G46" s="254"/>
      <c r="H46" s="254"/>
      <c r="I46" s="254"/>
      <c r="J46" s="254"/>
      <c r="K46" s="254"/>
      <c r="L46" s="254"/>
      <c r="M46" s="254"/>
      <c r="N46" s="254"/>
      <c r="O46" s="254"/>
      <c r="P46" s="254"/>
      <c r="Q46" s="254"/>
      <c r="R46" s="254"/>
      <c r="S46" s="254"/>
      <c r="T46" s="254"/>
      <c r="U46" s="254"/>
      <c r="V46" s="254"/>
      <c r="W46" s="380"/>
      <c r="X46" s="380"/>
      <c r="Y46" s="411"/>
      <c r="Z46" s="411"/>
      <c r="AA46" s="411"/>
    </row>
    <row r="47" spans="1:27" s="127" customFormat="1" ht="11.25" customHeight="1" x14ac:dyDescent="0.2">
      <c r="A47" s="133"/>
      <c r="B47" s="305"/>
      <c r="C47" s="147"/>
      <c r="D47" s="254" t="s">
        <v>326</v>
      </c>
      <c r="E47" s="254"/>
      <c r="F47" s="254"/>
      <c r="G47" s="254"/>
      <c r="H47" s="254"/>
      <c r="I47" s="254"/>
      <c r="J47" s="254"/>
      <c r="K47" s="254"/>
      <c r="L47" s="254"/>
      <c r="M47" s="254"/>
      <c r="N47" s="254"/>
      <c r="O47" s="254"/>
      <c r="P47" s="254"/>
      <c r="Q47" s="254"/>
      <c r="R47" s="254"/>
      <c r="S47" s="254"/>
      <c r="T47" s="254"/>
      <c r="U47" s="254"/>
      <c r="V47" s="254"/>
      <c r="W47" s="380"/>
      <c r="X47" s="381"/>
      <c r="Y47" s="411"/>
      <c r="Z47" s="411"/>
      <c r="AA47" s="411"/>
    </row>
    <row r="48" spans="1:27" s="127" customFormat="1" ht="11.25" customHeight="1" x14ac:dyDescent="0.2">
      <c r="A48" s="133"/>
      <c r="B48" s="257"/>
      <c r="C48" s="150"/>
      <c r="D48" s="254"/>
      <c r="E48" s="254"/>
      <c r="F48" s="254"/>
      <c r="G48" s="254"/>
      <c r="H48" s="254"/>
      <c r="I48" s="254"/>
      <c r="J48" s="254"/>
      <c r="K48" s="254"/>
      <c r="L48" s="254"/>
      <c r="M48" s="254"/>
      <c r="N48" s="254"/>
      <c r="O48" s="254"/>
      <c r="P48" s="254"/>
      <c r="Q48" s="254"/>
      <c r="R48" s="254"/>
      <c r="S48" s="254"/>
      <c r="T48" s="254"/>
      <c r="U48" s="254"/>
      <c r="V48" s="254"/>
      <c r="W48" s="380"/>
      <c r="X48" s="381"/>
      <c r="Y48" s="411"/>
      <c r="Z48" s="411"/>
      <c r="AA48" s="411"/>
    </row>
    <row r="49" spans="1:27" s="127" customFormat="1" ht="12" customHeight="1" x14ac:dyDescent="0.2">
      <c r="A49" s="133"/>
      <c r="B49" s="133"/>
      <c r="C49" s="151"/>
      <c r="D49" s="148"/>
      <c r="E49" s="148"/>
      <c r="F49" s="148"/>
      <c r="G49" s="148"/>
      <c r="H49" s="148"/>
      <c r="I49" s="148"/>
      <c r="J49" s="148"/>
      <c r="K49" s="148"/>
      <c r="L49" s="148"/>
      <c r="M49" s="148"/>
      <c r="N49" s="148"/>
      <c r="O49" s="148"/>
      <c r="P49" s="148"/>
      <c r="Q49" s="148"/>
      <c r="R49" s="148"/>
      <c r="S49" s="148"/>
      <c r="T49" s="148"/>
      <c r="U49" s="148"/>
      <c r="V49" s="148"/>
      <c r="W49" s="149"/>
      <c r="X49" s="149"/>
      <c r="Y49" s="236"/>
      <c r="Z49" s="236"/>
      <c r="AA49" s="236"/>
    </row>
    <row r="50" spans="1:27" ht="24.75" customHeight="1" x14ac:dyDescent="0.2">
      <c r="A50" s="141" t="s">
        <v>513</v>
      </c>
      <c r="B50" s="133"/>
      <c r="C50" s="152"/>
      <c r="D50" s="152"/>
      <c r="E50" s="152"/>
      <c r="F50" s="152"/>
      <c r="G50" s="152"/>
      <c r="H50" s="152"/>
      <c r="I50" s="152"/>
      <c r="J50" s="152"/>
      <c r="K50" s="152"/>
      <c r="L50" s="152"/>
      <c r="M50" s="152"/>
      <c r="N50" s="152"/>
      <c r="O50" s="152"/>
      <c r="P50" s="152"/>
      <c r="Q50" s="152"/>
      <c r="R50" s="152"/>
      <c r="S50" s="152"/>
      <c r="T50" s="152"/>
      <c r="U50" s="152"/>
      <c r="V50" s="152"/>
      <c r="W50" s="152"/>
      <c r="X50" s="152"/>
      <c r="Y50" s="236"/>
      <c r="Z50" s="236"/>
      <c r="AA50" s="236"/>
    </row>
    <row r="51" spans="1:27" ht="21.75" customHeight="1" x14ac:dyDescent="0.2">
      <c r="A51" s="138"/>
      <c r="B51" s="133"/>
      <c r="C51" s="152"/>
      <c r="D51" s="152"/>
      <c r="E51" s="152"/>
      <c r="F51" s="152"/>
      <c r="G51" s="152"/>
      <c r="H51" s="152"/>
      <c r="I51" s="152"/>
      <c r="J51" s="152"/>
      <c r="K51" s="152"/>
      <c r="L51" s="152"/>
      <c r="M51" s="152"/>
      <c r="N51" s="152"/>
      <c r="O51" s="152"/>
      <c r="P51" s="152"/>
      <c r="Q51" s="152"/>
      <c r="R51" s="152"/>
      <c r="S51" s="152"/>
      <c r="T51" s="152"/>
      <c r="U51" s="152"/>
      <c r="V51" s="152"/>
      <c r="W51" s="152"/>
      <c r="X51" s="152"/>
      <c r="Y51" s="236"/>
      <c r="Z51" s="236"/>
      <c r="AA51" s="237"/>
    </row>
    <row r="52" spans="1:27" s="127" customFormat="1" ht="18" customHeight="1" x14ac:dyDescent="0.2">
      <c r="A52" s="142" t="s">
        <v>345</v>
      </c>
      <c r="B52" s="137"/>
      <c r="C52" s="133"/>
      <c r="D52" s="133"/>
      <c r="E52" s="133"/>
      <c r="F52" s="133"/>
      <c r="G52" s="133"/>
      <c r="H52" s="133"/>
      <c r="I52" s="133"/>
      <c r="Y52" s="235"/>
      <c r="Z52" s="235"/>
      <c r="AA52" s="235"/>
    </row>
    <row r="53" spans="1:27" ht="30" customHeight="1" x14ac:dyDescent="0.2">
      <c r="A53" s="138"/>
      <c r="B53" s="258" t="s">
        <v>19</v>
      </c>
      <c r="C53" s="254" t="s">
        <v>41</v>
      </c>
      <c r="D53" s="320"/>
      <c r="E53" s="320"/>
      <c r="F53" s="320"/>
      <c r="G53" s="320"/>
      <c r="H53" s="320"/>
      <c r="I53" s="320"/>
      <c r="J53" s="320"/>
      <c r="K53" s="320"/>
      <c r="L53" s="320"/>
      <c r="M53" s="320"/>
      <c r="N53" s="320"/>
      <c r="O53" s="320"/>
      <c r="P53" s="320"/>
      <c r="Q53" s="320"/>
      <c r="R53" s="320"/>
      <c r="S53" s="320"/>
      <c r="T53" s="320"/>
      <c r="U53" s="320"/>
      <c r="V53" s="320"/>
      <c r="W53" s="320"/>
      <c r="X53" s="320"/>
      <c r="Y53" s="255"/>
      <c r="Z53" s="255"/>
      <c r="AA53" s="255"/>
    </row>
    <row r="54" spans="1:27" ht="30" customHeight="1" x14ac:dyDescent="0.2">
      <c r="A54" s="138"/>
      <c r="B54" s="258"/>
      <c r="C54" s="320"/>
      <c r="D54" s="320"/>
      <c r="E54" s="320"/>
      <c r="F54" s="320"/>
      <c r="G54" s="320"/>
      <c r="H54" s="320"/>
      <c r="I54" s="320"/>
      <c r="J54" s="320"/>
      <c r="K54" s="320"/>
      <c r="L54" s="320"/>
      <c r="M54" s="320"/>
      <c r="N54" s="320"/>
      <c r="O54" s="320"/>
      <c r="P54" s="320"/>
      <c r="Q54" s="320"/>
      <c r="R54" s="320"/>
      <c r="S54" s="320"/>
      <c r="T54" s="320"/>
      <c r="U54" s="320"/>
      <c r="V54" s="320"/>
      <c r="W54" s="320"/>
      <c r="X54" s="320"/>
      <c r="Y54" s="255"/>
      <c r="Z54" s="255"/>
      <c r="AA54" s="255"/>
    </row>
    <row r="55" spans="1:27" ht="85.5" customHeight="1" x14ac:dyDescent="0.2">
      <c r="A55" s="138"/>
      <c r="B55" s="154" t="s">
        <v>20</v>
      </c>
      <c r="C55" s="412" t="s">
        <v>454</v>
      </c>
      <c r="D55" s="413"/>
      <c r="E55" s="413"/>
      <c r="F55" s="413"/>
      <c r="G55" s="413"/>
      <c r="H55" s="413"/>
      <c r="I55" s="413"/>
      <c r="J55" s="413"/>
      <c r="K55" s="413"/>
      <c r="L55" s="413"/>
      <c r="M55" s="413"/>
      <c r="N55" s="413"/>
      <c r="O55" s="413"/>
      <c r="P55" s="413"/>
      <c r="Q55" s="413"/>
      <c r="R55" s="413"/>
      <c r="S55" s="413"/>
      <c r="T55" s="413"/>
      <c r="U55" s="413"/>
      <c r="V55" s="413"/>
      <c r="W55" s="413"/>
      <c r="X55" s="414"/>
      <c r="Y55" s="459"/>
      <c r="Z55" s="460"/>
      <c r="AA55" s="461"/>
    </row>
    <row r="56" spans="1:27" ht="82.5" customHeight="1" x14ac:dyDescent="0.2">
      <c r="A56" s="138"/>
      <c r="B56" s="154" t="s">
        <v>21</v>
      </c>
      <c r="C56" s="412" t="s">
        <v>455</v>
      </c>
      <c r="D56" s="413"/>
      <c r="E56" s="413"/>
      <c r="F56" s="413"/>
      <c r="G56" s="413"/>
      <c r="H56" s="413"/>
      <c r="I56" s="413"/>
      <c r="J56" s="413"/>
      <c r="K56" s="413"/>
      <c r="L56" s="413"/>
      <c r="M56" s="413"/>
      <c r="N56" s="413"/>
      <c r="O56" s="413"/>
      <c r="P56" s="413"/>
      <c r="Q56" s="413"/>
      <c r="R56" s="413"/>
      <c r="S56" s="413"/>
      <c r="T56" s="413"/>
      <c r="U56" s="413"/>
      <c r="V56" s="413"/>
      <c r="W56" s="413"/>
      <c r="X56" s="414"/>
      <c r="Y56" s="459"/>
      <c r="Z56" s="460"/>
      <c r="AA56" s="461"/>
    </row>
    <row r="57" spans="1:27" s="127" customFormat="1" ht="15" customHeight="1" x14ac:dyDescent="0.2">
      <c r="B57" s="256" t="s">
        <v>22</v>
      </c>
      <c r="C57" s="265" t="s">
        <v>103</v>
      </c>
      <c r="D57" s="266"/>
      <c r="E57" s="266"/>
      <c r="F57" s="266"/>
      <c r="G57" s="266"/>
      <c r="H57" s="266"/>
      <c r="I57" s="266"/>
      <c r="J57" s="266"/>
      <c r="K57" s="266"/>
      <c r="L57" s="266"/>
      <c r="M57" s="266"/>
      <c r="N57" s="266"/>
      <c r="O57" s="266"/>
      <c r="P57" s="266"/>
      <c r="Q57" s="266"/>
      <c r="R57" s="266"/>
      <c r="S57" s="266"/>
      <c r="T57" s="266"/>
      <c r="U57" s="266"/>
      <c r="V57" s="266"/>
      <c r="W57" s="266"/>
      <c r="X57" s="267"/>
      <c r="Y57" s="271"/>
      <c r="Z57" s="272"/>
      <c r="AA57" s="273"/>
    </row>
    <row r="58" spans="1:27" s="127" customFormat="1" ht="15" customHeight="1" x14ac:dyDescent="0.2">
      <c r="B58" s="257"/>
      <c r="C58" s="268"/>
      <c r="D58" s="269"/>
      <c r="E58" s="269"/>
      <c r="F58" s="269"/>
      <c r="G58" s="269"/>
      <c r="H58" s="269"/>
      <c r="I58" s="269"/>
      <c r="J58" s="269"/>
      <c r="K58" s="269"/>
      <c r="L58" s="269"/>
      <c r="M58" s="269"/>
      <c r="N58" s="269"/>
      <c r="O58" s="269"/>
      <c r="P58" s="269"/>
      <c r="Q58" s="269"/>
      <c r="R58" s="269"/>
      <c r="S58" s="269"/>
      <c r="T58" s="269"/>
      <c r="U58" s="269"/>
      <c r="V58" s="269"/>
      <c r="W58" s="269"/>
      <c r="X58" s="270"/>
      <c r="Y58" s="274"/>
      <c r="Z58" s="275"/>
      <c r="AA58" s="276"/>
    </row>
    <row r="59" spans="1:27" s="127" customFormat="1" ht="14.25" customHeight="1" x14ac:dyDescent="0.2">
      <c r="B59" s="256" t="s">
        <v>181</v>
      </c>
      <c r="C59" s="265" t="s">
        <v>104</v>
      </c>
      <c r="D59" s="266"/>
      <c r="E59" s="266"/>
      <c r="F59" s="266"/>
      <c r="G59" s="266"/>
      <c r="H59" s="266"/>
      <c r="I59" s="266"/>
      <c r="J59" s="266"/>
      <c r="K59" s="266"/>
      <c r="L59" s="266"/>
      <c r="M59" s="266"/>
      <c r="N59" s="266"/>
      <c r="O59" s="266"/>
      <c r="P59" s="266"/>
      <c r="Q59" s="266"/>
      <c r="R59" s="266"/>
      <c r="S59" s="266"/>
      <c r="T59" s="266"/>
      <c r="U59" s="266"/>
      <c r="V59" s="266"/>
      <c r="W59" s="266"/>
      <c r="X59" s="267"/>
      <c r="Y59" s="306"/>
      <c r="Z59" s="307"/>
      <c r="AA59" s="308"/>
    </row>
    <row r="60" spans="1:27" s="155" customFormat="1" ht="13.5" customHeight="1" x14ac:dyDescent="0.15">
      <c r="B60" s="305"/>
      <c r="C60" s="156" t="s">
        <v>105</v>
      </c>
      <c r="D60" s="135" t="s">
        <v>106</v>
      </c>
      <c r="F60" s="157"/>
      <c r="G60" s="157"/>
      <c r="H60" s="157"/>
      <c r="I60" s="157"/>
      <c r="J60" s="157"/>
      <c r="K60" s="157"/>
      <c r="L60" s="157"/>
      <c r="M60" s="157"/>
      <c r="N60" s="157"/>
      <c r="O60" s="157"/>
      <c r="P60" s="157"/>
      <c r="Q60" s="157"/>
      <c r="R60" s="157"/>
      <c r="S60" s="157"/>
      <c r="T60" s="157"/>
      <c r="U60" s="157"/>
      <c r="V60" s="157"/>
      <c r="W60" s="157"/>
      <c r="X60" s="157"/>
      <c r="Y60" s="309"/>
      <c r="Z60" s="310"/>
      <c r="AA60" s="311"/>
    </row>
    <row r="61" spans="1:27" s="155" customFormat="1" ht="13.5" customHeight="1" x14ac:dyDescent="0.15">
      <c r="B61" s="305"/>
      <c r="C61" s="156" t="s">
        <v>107</v>
      </c>
      <c r="D61" s="135" t="s">
        <v>123</v>
      </c>
      <c r="F61" s="157"/>
      <c r="G61" s="157"/>
      <c r="H61" s="157"/>
      <c r="I61" s="157"/>
      <c r="J61" s="157"/>
      <c r="K61" s="157"/>
      <c r="L61" s="157"/>
      <c r="M61" s="157"/>
      <c r="N61" s="157"/>
      <c r="O61" s="157"/>
      <c r="P61" s="157"/>
      <c r="Q61" s="157"/>
      <c r="R61" s="157"/>
      <c r="S61" s="157"/>
      <c r="T61" s="157"/>
      <c r="U61" s="157"/>
      <c r="V61" s="157"/>
      <c r="W61" s="157"/>
      <c r="X61" s="157"/>
      <c r="Y61" s="309"/>
      <c r="Z61" s="310"/>
      <c r="AA61" s="311"/>
    </row>
    <row r="62" spans="1:27" s="155" customFormat="1" ht="13.5" customHeight="1" x14ac:dyDescent="0.15">
      <c r="B62" s="305"/>
      <c r="C62" s="156" t="s">
        <v>108</v>
      </c>
      <c r="D62" s="135" t="s">
        <v>124</v>
      </c>
      <c r="F62" s="157"/>
      <c r="G62" s="157"/>
      <c r="H62" s="157"/>
      <c r="I62" s="157"/>
      <c r="J62" s="157"/>
      <c r="K62" s="157"/>
      <c r="L62" s="157"/>
      <c r="M62" s="157"/>
      <c r="N62" s="157"/>
      <c r="O62" s="157"/>
      <c r="P62" s="157"/>
      <c r="Q62" s="157"/>
      <c r="R62" s="157"/>
      <c r="S62" s="157"/>
      <c r="T62" s="157"/>
      <c r="U62" s="157"/>
      <c r="V62" s="157"/>
      <c r="W62" s="157"/>
      <c r="X62" s="157"/>
      <c r="Y62" s="309"/>
      <c r="Z62" s="310"/>
      <c r="AA62" s="311"/>
    </row>
    <row r="63" spans="1:27" s="155" customFormat="1" ht="13.5" customHeight="1" x14ac:dyDescent="0.15">
      <c r="B63" s="305"/>
      <c r="C63" s="156" t="s">
        <v>109</v>
      </c>
      <c r="D63" s="135" t="s">
        <v>118</v>
      </c>
      <c r="F63" s="157"/>
      <c r="G63" s="157"/>
      <c r="H63" s="157"/>
      <c r="I63" s="157"/>
      <c r="J63" s="157"/>
      <c r="K63" s="157"/>
      <c r="L63" s="157"/>
      <c r="M63" s="157"/>
      <c r="N63" s="157"/>
      <c r="O63" s="157"/>
      <c r="P63" s="157"/>
      <c r="Q63" s="157"/>
      <c r="R63" s="157"/>
      <c r="S63" s="157"/>
      <c r="T63" s="157"/>
      <c r="U63" s="157"/>
      <c r="V63" s="157"/>
      <c r="W63" s="157"/>
      <c r="X63" s="157"/>
      <c r="Y63" s="309"/>
      <c r="Z63" s="310"/>
      <c r="AA63" s="311"/>
    </row>
    <row r="64" spans="1:27" s="155" customFormat="1" ht="13.5" customHeight="1" x14ac:dyDescent="0.15">
      <c r="B64" s="305"/>
      <c r="C64" s="156" t="s">
        <v>115</v>
      </c>
      <c r="D64" s="135" t="s">
        <v>110</v>
      </c>
      <c r="F64" s="157"/>
      <c r="G64" s="157"/>
      <c r="H64" s="157"/>
      <c r="I64" s="157"/>
      <c r="J64" s="157"/>
      <c r="K64" s="157"/>
      <c r="L64" s="157"/>
      <c r="M64" s="157"/>
      <c r="N64" s="157"/>
      <c r="O64" s="157"/>
      <c r="P64" s="157"/>
      <c r="Q64" s="157"/>
      <c r="R64" s="157"/>
      <c r="S64" s="157"/>
      <c r="T64" s="157"/>
      <c r="U64" s="157"/>
      <c r="V64" s="157"/>
      <c r="W64" s="157"/>
      <c r="X64" s="157"/>
      <c r="Y64" s="309"/>
      <c r="Z64" s="310"/>
      <c r="AA64" s="311"/>
    </row>
    <row r="65" spans="1:27" s="155" customFormat="1" ht="13.5" customHeight="1" x14ac:dyDescent="0.15">
      <c r="B65" s="305"/>
      <c r="C65" s="156" t="s">
        <v>116</v>
      </c>
      <c r="D65" s="135" t="s">
        <v>111</v>
      </c>
      <c r="F65" s="157"/>
      <c r="G65" s="157"/>
      <c r="H65" s="157"/>
      <c r="I65" s="157"/>
      <c r="J65" s="157"/>
      <c r="K65" s="157"/>
      <c r="L65" s="157"/>
      <c r="M65" s="157"/>
      <c r="N65" s="157"/>
      <c r="O65" s="157"/>
      <c r="P65" s="157"/>
      <c r="Q65" s="157"/>
      <c r="R65" s="157"/>
      <c r="S65" s="157"/>
      <c r="T65" s="157"/>
      <c r="U65" s="157"/>
      <c r="V65" s="157"/>
      <c r="W65" s="157"/>
      <c r="X65" s="157"/>
      <c r="Y65" s="309"/>
      <c r="Z65" s="310"/>
      <c r="AA65" s="311"/>
    </row>
    <row r="66" spans="1:27" s="155" customFormat="1" ht="13.5" customHeight="1" x14ac:dyDescent="0.15">
      <c r="B66" s="305"/>
      <c r="C66" s="156" t="s">
        <v>120</v>
      </c>
      <c r="D66" s="135" t="s">
        <v>119</v>
      </c>
      <c r="F66" s="157"/>
      <c r="G66" s="157"/>
      <c r="H66" s="157"/>
      <c r="I66" s="157"/>
      <c r="J66" s="157"/>
      <c r="K66" s="157"/>
      <c r="L66" s="157"/>
      <c r="M66" s="157"/>
      <c r="N66" s="157"/>
      <c r="O66" s="157"/>
      <c r="P66" s="157"/>
      <c r="Q66" s="157"/>
      <c r="R66" s="157"/>
      <c r="S66" s="157"/>
      <c r="T66" s="157"/>
      <c r="U66" s="157"/>
      <c r="V66" s="157"/>
      <c r="W66" s="157"/>
      <c r="X66" s="157"/>
      <c r="Y66" s="309"/>
      <c r="Z66" s="310"/>
      <c r="AA66" s="311"/>
    </row>
    <row r="67" spans="1:27" s="155" customFormat="1" ht="13.5" customHeight="1" x14ac:dyDescent="0.15">
      <c r="B67" s="305"/>
      <c r="C67" s="156" t="s">
        <v>117</v>
      </c>
      <c r="D67" s="135" t="s">
        <v>112</v>
      </c>
      <c r="F67" s="157"/>
      <c r="G67" s="157"/>
      <c r="H67" s="157"/>
      <c r="I67" s="157"/>
      <c r="J67" s="157"/>
      <c r="K67" s="157"/>
      <c r="L67" s="157"/>
      <c r="M67" s="157"/>
      <c r="N67" s="157"/>
      <c r="O67" s="157"/>
      <c r="P67" s="157"/>
      <c r="Q67" s="157"/>
      <c r="R67" s="157"/>
      <c r="S67" s="157"/>
      <c r="T67" s="157"/>
      <c r="U67" s="157"/>
      <c r="V67" s="157"/>
      <c r="W67" s="157"/>
      <c r="X67" s="157"/>
      <c r="Y67" s="309"/>
      <c r="Z67" s="310"/>
      <c r="AA67" s="311"/>
    </row>
    <row r="68" spans="1:27" s="155" customFormat="1" ht="13.5" customHeight="1" x14ac:dyDescent="0.15">
      <c r="B68" s="305"/>
      <c r="C68" s="156" t="s">
        <v>121</v>
      </c>
      <c r="D68" s="135" t="s">
        <v>113</v>
      </c>
      <c r="F68" s="157"/>
      <c r="G68" s="157"/>
      <c r="H68" s="157"/>
      <c r="I68" s="157"/>
      <c r="J68" s="157"/>
      <c r="K68" s="157"/>
      <c r="L68" s="157"/>
      <c r="M68" s="157"/>
      <c r="N68" s="157"/>
      <c r="O68" s="157"/>
      <c r="P68" s="157"/>
      <c r="Q68" s="157"/>
      <c r="R68" s="157"/>
      <c r="S68" s="157"/>
      <c r="T68" s="157"/>
      <c r="U68" s="157"/>
      <c r="V68" s="157"/>
      <c r="W68" s="157"/>
      <c r="X68" s="157"/>
      <c r="Y68" s="309"/>
      <c r="Z68" s="310"/>
      <c r="AA68" s="311"/>
    </row>
    <row r="69" spans="1:27" s="155" customFormat="1" ht="13.5" customHeight="1" x14ac:dyDescent="0.15">
      <c r="B69" s="257"/>
      <c r="C69" s="158" t="s">
        <v>122</v>
      </c>
      <c r="D69" s="159" t="s">
        <v>114</v>
      </c>
      <c r="E69" s="160"/>
      <c r="F69" s="161"/>
      <c r="G69" s="161"/>
      <c r="H69" s="161"/>
      <c r="I69" s="161"/>
      <c r="J69" s="161"/>
      <c r="K69" s="161"/>
      <c r="L69" s="161"/>
      <c r="M69" s="161"/>
      <c r="N69" s="161"/>
      <c r="O69" s="161"/>
      <c r="P69" s="161"/>
      <c r="Q69" s="161"/>
      <c r="R69" s="161"/>
      <c r="S69" s="161"/>
      <c r="T69" s="161"/>
      <c r="U69" s="161"/>
      <c r="V69" s="161"/>
      <c r="W69" s="161"/>
      <c r="X69" s="161"/>
      <c r="Y69" s="312"/>
      <c r="Z69" s="313"/>
      <c r="AA69" s="314"/>
    </row>
    <row r="70" spans="1:27" ht="11.1" customHeight="1" x14ac:dyDescent="0.2">
      <c r="Y70" s="235"/>
      <c r="Z70" s="235"/>
      <c r="AA70" s="235"/>
    </row>
    <row r="71" spans="1:27" s="127" customFormat="1" ht="18" customHeight="1" x14ac:dyDescent="0.2">
      <c r="A71" s="142" t="s">
        <v>28</v>
      </c>
      <c r="B71" s="137"/>
      <c r="C71" s="133"/>
      <c r="D71" s="133"/>
      <c r="E71" s="133"/>
      <c r="F71" s="133"/>
      <c r="G71" s="133"/>
      <c r="H71" s="133"/>
      <c r="I71" s="133"/>
      <c r="Y71" s="235"/>
      <c r="Z71" s="235"/>
      <c r="AA71" s="235"/>
    </row>
    <row r="72" spans="1:27" ht="15" customHeight="1" x14ac:dyDescent="0.2">
      <c r="A72" s="138"/>
      <c r="B72" s="162" t="s">
        <v>19</v>
      </c>
      <c r="C72" s="254" t="s">
        <v>77</v>
      </c>
      <c r="D72" s="254"/>
      <c r="E72" s="254"/>
      <c r="F72" s="254"/>
      <c r="G72" s="254"/>
      <c r="H72" s="254"/>
      <c r="I72" s="254"/>
      <c r="J72" s="254"/>
      <c r="K72" s="254"/>
      <c r="L72" s="254"/>
      <c r="M72" s="254"/>
      <c r="N72" s="254"/>
      <c r="O72" s="254"/>
      <c r="P72" s="254"/>
      <c r="Q72" s="254"/>
      <c r="R72" s="254"/>
      <c r="S72" s="254"/>
      <c r="T72" s="254"/>
      <c r="U72" s="254"/>
      <c r="V72" s="254"/>
      <c r="W72" s="254"/>
      <c r="X72" s="254"/>
      <c r="Y72" s="255"/>
      <c r="Z72" s="255"/>
      <c r="AA72" s="255"/>
    </row>
    <row r="73" spans="1:27" ht="11.1" customHeight="1" x14ac:dyDescent="0.2">
      <c r="Y73" s="235"/>
      <c r="Z73" s="235"/>
      <c r="AA73" s="235"/>
    </row>
    <row r="74" spans="1:27" s="127" customFormat="1" ht="18" customHeight="1" x14ac:dyDescent="0.2">
      <c r="A74" s="142" t="s">
        <v>346</v>
      </c>
      <c r="B74" s="137"/>
      <c r="C74" s="133"/>
      <c r="D74" s="133"/>
      <c r="E74" s="133"/>
      <c r="F74" s="133"/>
      <c r="G74" s="133"/>
      <c r="H74" s="133"/>
      <c r="I74" s="133"/>
      <c r="Y74" s="235"/>
      <c r="Z74" s="235"/>
      <c r="AA74" s="235"/>
    </row>
    <row r="75" spans="1:27" ht="15" customHeight="1" x14ac:dyDescent="0.2">
      <c r="A75" s="138"/>
      <c r="B75" s="256" t="s">
        <v>19</v>
      </c>
      <c r="C75" s="265" t="s">
        <v>42</v>
      </c>
      <c r="D75" s="321"/>
      <c r="E75" s="321"/>
      <c r="F75" s="321"/>
      <c r="G75" s="321"/>
      <c r="H75" s="321"/>
      <c r="I75" s="321"/>
      <c r="J75" s="321"/>
      <c r="K75" s="321"/>
      <c r="L75" s="321"/>
      <c r="M75" s="321"/>
      <c r="N75" s="321"/>
      <c r="O75" s="321"/>
      <c r="P75" s="321"/>
      <c r="Q75" s="321"/>
      <c r="R75" s="321"/>
      <c r="S75" s="321"/>
      <c r="T75" s="321"/>
      <c r="U75" s="321"/>
      <c r="V75" s="321"/>
      <c r="W75" s="321"/>
      <c r="X75" s="322"/>
      <c r="Y75" s="271"/>
      <c r="Z75" s="272"/>
      <c r="AA75" s="273"/>
    </row>
    <row r="76" spans="1:27" ht="15" customHeight="1" x14ac:dyDescent="0.2">
      <c r="A76" s="138"/>
      <c r="B76" s="257"/>
      <c r="C76" s="268"/>
      <c r="D76" s="354"/>
      <c r="E76" s="354"/>
      <c r="F76" s="354"/>
      <c r="G76" s="354"/>
      <c r="H76" s="354"/>
      <c r="I76" s="354"/>
      <c r="J76" s="354"/>
      <c r="K76" s="354"/>
      <c r="L76" s="354"/>
      <c r="M76" s="354"/>
      <c r="N76" s="354"/>
      <c r="O76" s="354"/>
      <c r="P76" s="354"/>
      <c r="Q76" s="354"/>
      <c r="R76" s="354"/>
      <c r="S76" s="354"/>
      <c r="T76" s="354"/>
      <c r="U76" s="354"/>
      <c r="V76" s="354"/>
      <c r="W76" s="354"/>
      <c r="X76" s="355"/>
      <c r="Y76" s="274"/>
      <c r="Z76" s="275"/>
      <c r="AA76" s="276"/>
    </row>
    <row r="77" spans="1:27" ht="11.1" customHeight="1" x14ac:dyDescent="0.2">
      <c r="A77" s="138"/>
      <c r="B77" s="133"/>
      <c r="C77" s="135"/>
      <c r="D77" s="138"/>
      <c r="E77" s="138"/>
      <c r="F77" s="138"/>
      <c r="G77" s="138"/>
      <c r="H77" s="138"/>
      <c r="I77" s="138"/>
      <c r="Y77" s="236"/>
      <c r="Z77" s="236"/>
      <c r="AA77" s="236"/>
    </row>
    <row r="78" spans="1:27" s="127" customFormat="1" ht="18" customHeight="1" x14ac:dyDescent="0.2">
      <c r="A78" s="142" t="s">
        <v>78</v>
      </c>
      <c r="B78" s="137"/>
      <c r="C78" s="133"/>
      <c r="D78" s="133"/>
      <c r="E78" s="133"/>
      <c r="F78" s="133"/>
      <c r="G78" s="133"/>
      <c r="H78" s="133"/>
      <c r="I78" s="133"/>
      <c r="Y78" s="235"/>
      <c r="Z78" s="235"/>
      <c r="AA78" s="235"/>
    </row>
    <row r="79" spans="1:27" ht="22.5" customHeight="1" x14ac:dyDescent="0.2">
      <c r="A79" s="138"/>
      <c r="B79" s="256" t="s">
        <v>19</v>
      </c>
      <c r="C79" s="265" t="s">
        <v>49</v>
      </c>
      <c r="D79" s="321"/>
      <c r="E79" s="321"/>
      <c r="F79" s="321"/>
      <c r="G79" s="321"/>
      <c r="H79" s="321"/>
      <c r="I79" s="321"/>
      <c r="J79" s="321"/>
      <c r="K79" s="321"/>
      <c r="L79" s="321"/>
      <c r="M79" s="321"/>
      <c r="N79" s="321"/>
      <c r="O79" s="321"/>
      <c r="P79" s="321"/>
      <c r="Q79" s="321"/>
      <c r="R79" s="321"/>
      <c r="S79" s="321"/>
      <c r="T79" s="321"/>
      <c r="U79" s="321"/>
      <c r="V79" s="321"/>
      <c r="W79" s="321"/>
      <c r="X79" s="322"/>
      <c r="Y79" s="271"/>
      <c r="Z79" s="272"/>
      <c r="AA79" s="273"/>
    </row>
    <row r="80" spans="1:27" ht="22.5" customHeight="1" x14ac:dyDescent="0.2">
      <c r="A80" s="138"/>
      <c r="B80" s="305"/>
      <c r="C80" s="343"/>
      <c r="D80" s="324"/>
      <c r="E80" s="324"/>
      <c r="F80" s="324"/>
      <c r="G80" s="324"/>
      <c r="H80" s="324"/>
      <c r="I80" s="324"/>
      <c r="J80" s="324"/>
      <c r="K80" s="324"/>
      <c r="L80" s="324"/>
      <c r="M80" s="324"/>
      <c r="N80" s="324"/>
      <c r="O80" s="324"/>
      <c r="P80" s="324"/>
      <c r="Q80" s="324"/>
      <c r="R80" s="324"/>
      <c r="S80" s="324"/>
      <c r="T80" s="324"/>
      <c r="U80" s="324"/>
      <c r="V80" s="324"/>
      <c r="W80" s="324"/>
      <c r="X80" s="325"/>
      <c r="Y80" s="326"/>
      <c r="Z80" s="327"/>
      <c r="AA80" s="328"/>
    </row>
    <row r="81" spans="1:27" ht="15" customHeight="1" x14ac:dyDescent="0.2">
      <c r="A81" s="138"/>
      <c r="B81" s="258" t="s">
        <v>20</v>
      </c>
      <c r="C81" s="254" t="s">
        <v>43</v>
      </c>
      <c r="D81" s="320"/>
      <c r="E81" s="320"/>
      <c r="F81" s="320"/>
      <c r="G81" s="320"/>
      <c r="H81" s="320"/>
      <c r="I81" s="320"/>
      <c r="J81" s="320"/>
      <c r="K81" s="320"/>
      <c r="L81" s="320"/>
      <c r="M81" s="320"/>
      <c r="N81" s="320"/>
      <c r="O81" s="320"/>
      <c r="P81" s="320"/>
      <c r="Q81" s="320"/>
      <c r="R81" s="320"/>
      <c r="S81" s="320"/>
      <c r="T81" s="320"/>
      <c r="U81" s="320"/>
      <c r="V81" s="320"/>
      <c r="W81" s="320"/>
      <c r="X81" s="320"/>
      <c r="Y81" s="255"/>
      <c r="Z81" s="255"/>
      <c r="AA81" s="255"/>
    </row>
    <row r="82" spans="1:27" ht="15" customHeight="1" x14ac:dyDescent="0.2">
      <c r="A82" s="138"/>
      <c r="B82" s="258"/>
      <c r="C82" s="254"/>
      <c r="D82" s="320"/>
      <c r="E82" s="320"/>
      <c r="F82" s="320"/>
      <c r="G82" s="320"/>
      <c r="H82" s="320"/>
      <c r="I82" s="320"/>
      <c r="J82" s="320"/>
      <c r="K82" s="320"/>
      <c r="L82" s="320"/>
      <c r="M82" s="320"/>
      <c r="N82" s="320"/>
      <c r="O82" s="320"/>
      <c r="P82" s="320"/>
      <c r="Q82" s="320"/>
      <c r="R82" s="320"/>
      <c r="S82" s="320"/>
      <c r="T82" s="320"/>
      <c r="U82" s="320"/>
      <c r="V82" s="320"/>
      <c r="W82" s="320"/>
      <c r="X82" s="320"/>
      <c r="Y82" s="255"/>
      <c r="Z82" s="255"/>
      <c r="AA82" s="255"/>
    </row>
    <row r="83" spans="1:27" ht="11.1" customHeight="1" x14ac:dyDescent="0.2">
      <c r="A83" s="138"/>
      <c r="B83" s="133"/>
      <c r="C83" s="155"/>
      <c r="D83" s="138"/>
      <c r="E83" s="138"/>
      <c r="F83" s="138"/>
      <c r="G83" s="138"/>
      <c r="H83" s="138"/>
      <c r="I83" s="138"/>
      <c r="Y83" s="236"/>
      <c r="Z83" s="236"/>
      <c r="AA83" s="236"/>
    </row>
    <row r="84" spans="1:27" s="127" customFormat="1" ht="18" customHeight="1" x14ac:dyDescent="0.2">
      <c r="A84" s="142" t="s">
        <v>79</v>
      </c>
      <c r="B84" s="137"/>
      <c r="C84" s="133"/>
      <c r="D84" s="133"/>
      <c r="E84" s="133"/>
      <c r="F84" s="133"/>
      <c r="G84" s="133"/>
      <c r="H84" s="133"/>
      <c r="I84" s="133"/>
      <c r="Y84" s="235"/>
      <c r="Z84" s="235"/>
      <c r="AA84" s="235"/>
    </row>
    <row r="85" spans="1:27" ht="15" customHeight="1" x14ac:dyDescent="0.2">
      <c r="A85" s="138"/>
      <c r="B85" s="258" t="s">
        <v>19</v>
      </c>
      <c r="C85" s="254" t="s">
        <v>84</v>
      </c>
      <c r="D85" s="320"/>
      <c r="E85" s="320"/>
      <c r="F85" s="320"/>
      <c r="G85" s="320"/>
      <c r="H85" s="320"/>
      <c r="I85" s="320"/>
      <c r="J85" s="320"/>
      <c r="K85" s="320"/>
      <c r="L85" s="320"/>
      <c r="M85" s="320"/>
      <c r="N85" s="320"/>
      <c r="O85" s="320"/>
      <c r="P85" s="320"/>
      <c r="Q85" s="320"/>
      <c r="R85" s="320"/>
      <c r="S85" s="320"/>
      <c r="T85" s="320"/>
      <c r="U85" s="320"/>
      <c r="V85" s="320"/>
      <c r="W85" s="320"/>
      <c r="X85" s="320"/>
      <c r="Y85" s="255"/>
      <c r="Z85" s="255"/>
      <c r="AA85" s="255"/>
    </row>
    <row r="86" spans="1:27" ht="15" customHeight="1" x14ac:dyDescent="0.2">
      <c r="A86" s="138"/>
      <c r="B86" s="258"/>
      <c r="C86" s="254"/>
      <c r="D86" s="320"/>
      <c r="E86" s="320"/>
      <c r="F86" s="320"/>
      <c r="G86" s="320"/>
      <c r="H86" s="320"/>
      <c r="I86" s="320"/>
      <c r="J86" s="320"/>
      <c r="K86" s="320"/>
      <c r="L86" s="320"/>
      <c r="M86" s="320"/>
      <c r="N86" s="320"/>
      <c r="O86" s="320"/>
      <c r="P86" s="320"/>
      <c r="Q86" s="320"/>
      <c r="R86" s="320"/>
      <c r="S86" s="320"/>
      <c r="T86" s="320"/>
      <c r="U86" s="320"/>
      <c r="V86" s="320"/>
      <c r="W86" s="320"/>
      <c r="X86" s="320"/>
      <c r="Y86" s="255"/>
      <c r="Z86" s="255"/>
      <c r="AA86" s="255"/>
    </row>
    <row r="87" spans="1:27" ht="11.1" customHeight="1" x14ac:dyDescent="0.2">
      <c r="Y87" s="235"/>
      <c r="Z87" s="235"/>
      <c r="AA87" s="235"/>
    </row>
    <row r="88" spans="1:27" s="127" customFormat="1" ht="18" customHeight="1" x14ac:dyDescent="0.2">
      <c r="A88" s="142" t="s">
        <v>179</v>
      </c>
      <c r="B88" s="137"/>
      <c r="C88" s="133"/>
      <c r="D88" s="133"/>
      <c r="E88" s="133"/>
      <c r="F88" s="133"/>
      <c r="G88" s="133"/>
      <c r="H88" s="133"/>
      <c r="I88" s="133"/>
      <c r="Y88" s="235"/>
      <c r="Z88" s="235"/>
      <c r="AA88" s="235"/>
    </row>
    <row r="89" spans="1:27" ht="22.5" customHeight="1" x14ac:dyDescent="0.2">
      <c r="A89" s="138"/>
      <c r="B89" s="258" t="s">
        <v>19</v>
      </c>
      <c r="C89" s="254" t="s">
        <v>182</v>
      </c>
      <c r="D89" s="254"/>
      <c r="E89" s="254"/>
      <c r="F89" s="254"/>
      <c r="G89" s="254"/>
      <c r="H89" s="254"/>
      <c r="I89" s="254"/>
      <c r="J89" s="254"/>
      <c r="K89" s="254"/>
      <c r="L89" s="254"/>
      <c r="M89" s="254"/>
      <c r="N89" s="254"/>
      <c r="O89" s="254"/>
      <c r="P89" s="254"/>
      <c r="Q89" s="254"/>
      <c r="R89" s="254"/>
      <c r="S89" s="254"/>
      <c r="T89" s="254"/>
      <c r="U89" s="254"/>
      <c r="V89" s="254"/>
      <c r="W89" s="254"/>
      <c r="X89" s="254"/>
      <c r="Y89" s="255"/>
      <c r="Z89" s="255"/>
      <c r="AA89" s="255"/>
    </row>
    <row r="90" spans="1:27" ht="22.5" customHeight="1" x14ac:dyDescent="0.2">
      <c r="A90" s="138"/>
      <c r="B90" s="258"/>
      <c r="C90" s="254"/>
      <c r="D90" s="254"/>
      <c r="E90" s="254"/>
      <c r="F90" s="254"/>
      <c r="G90" s="254"/>
      <c r="H90" s="254"/>
      <c r="I90" s="254"/>
      <c r="J90" s="254"/>
      <c r="K90" s="254"/>
      <c r="L90" s="254"/>
      <c r="M90" s="254"/>
      <c r="N90" s="254"/>
      <c r="O90" s="254"/>
      <c r="P90" s="254"/>
      <c r="Q90" s="254"/>
      <c r="R90" s="254"/>
      <c r="S90" s="254"/>
      <c r="T90" s="254"/>
      <c r="U90" s="254"/>
      <c r="V90" s="254"/>
      <c r="W90" s="254"/>
      <c r="X90" s="254"/>
      <c r="Y90" s="255"/>
      <c r="Z90" s="255"/>
      <c r="AA90" s="255"/>
    </row>
    <row r="91" spans="1:27" ht="11.1" customHeight="1" x14ac:dyDescent="0.2">
      <c r="Y91" s="235"/>
      <c r="Z91" s="235"/>
      <c r="AA91" s="235"/>
    </row>
    <row r="92" spans="1:27" s="127" customFormat="1" ht="18" customHeight="1" x14ac:dyDescent="0.2">
      <c r="A92" s="142" t="s">
        <v>85</v>
      </c>
      <c r="B92" s="137"/>
      <c r="C92" s="133"/>
      <c r="D92" s="133"/>
      <c r="E92" s="133"/>
      <c r="F92" s="133"/>
      <c r="G92" s="133"/>
      <c r="H92" s="133"/>
      <c r="I92" s="133"/>
      <c r="Y92" s="235"/>
      <c r="Z92" s="235"/>
      <c r="AA92" s="235"/>
    </row>
    <row r="93" spans="1:27" ht="22.5" customHeight="1" x14ac:dyDescent="0.2">
      <c r="A93" s="138"/>
      <c r="B93" s="256" t="s">
        <v>19</v>
      </c>
      <c r="C93" s="265" t="s">
        <v>44</v>
      </c>
      <c r="D93" s="321"/>
      <c r="E93" s="321"/>
      <c r="F93" s="321"/>
      <c r="G93" s="321"/>
      <c r="H93" s="321"/>
      <c r="I93" s="321"/>
      <c r="J93" s="321"/>
      <c r="K93" s="321"/>
      <c r="L93" s="321"/>
      <c r="M93" s="321"/>
      <c r="N93" s="321"/>
      <c r="O93" s="321"/>
      <c r="P93" s="321"/>
      <c r="Q93" s="321"/>
      <c r="R93" s="321"/>
      <c r="S93" s="321"/>
      <c r="T93" s="321"/>
      <c r="U93" s="321"/>
      <c r="V93" s="321"/>
      <c r="W93" s="321"/>
      <c r="X93" s="322"/>
      <c r="Y93" s="271"/>
      <c r="Z93" s="272"/>
      <c r="AA93" s="273"/>
    </row>
    <row r="94" spans="1:27" ht="22.5" customHeight="1" x14ac:dyDescent="0.2">
      <c r="A94" s="138"/>
      <c r="B94" s="305"/>
      <c r="C94" s="323"/>
      <c r="D94" s="324"/>
      <c r="E94" s="324"/>
      <c r="F94" s="324"/>
      <c r="G94" s="324"/>
      <c r="H94" s="324"/>
      <c r="I94" s="324"/>
      <c r="J94" s="324"/>
      <c r="K94" s="324"/>
      <c r="L94" s="324"/>
      <c r="M94" s="324"/>
      <c r="N94" s="324"/>
      <c r="O94" s="324"/>
      <c r="P94" s="324"/>
      <c r="Q94" s="324"/>
      <c r="R94" s="324"/>
      <c r="S94" s="324"/>
      <c r="T94" s="324"/>
      <c r="U94" s="324"/>
      <c r="V94" s="324"/>
      <c r="W94" s="324"/>
      <c r="X94" s="325"/>
      <c r="Y94" s="326"/>
      <c r="Z94" s="327"/>
      <c r="AA94" s="328"/>
    </row>
    <row r="95" spans="1:27" ht="12.75" customHeight="1" x14ac:dyDescent="0.2">
      <c r="A95" s="138"/>
      <c r="B95" s="163"/>
      <c r="C95" s="164"/>
      <c r="D95" s="165"/>
      <c r="E95" s="165"/>
      <c r="F95" s="165"/>
      <c r="G95" s="165"/>
      <c r="H95" s="165"/>
      <c r="I95" s="165"/>
      <c r="J95" s="131"/>
      <c r="K95" s="131"/>
      <c r="L95" s="131"/>
      <c r="M95" s="131"/>
      <c r="N95" s="131"/>
      <c r="O95" s="131"/>
      <c r="P95" s="131"/>
      <c r="Q95" s="131"/>
      <c r="R95" s="131"/>
      <c r="S95" s="131"/>
      <c r="T95" s="131"/>
      <c r="U95" s="131"/>
      <c r="V95" s="131"/>
      <c r="W95" s="131"/>
      <c r="X95" s="131"/>
      <c r="Y95" s="238"/>
      <c r="Z95" s="238"/>
      <c r="AA95" s="238"/>
    </row>
    <row r="96" spans="1:27" s="127" customFormat="1" ht="18" customHeight="1" x14ac:dyDescent="0.2">
      <c r="A96" s="142" t="s">
        <v>456</v>
      </c>
      <c r="B96" s="137"/>
      <c r="C96" s="133"/>
      <c r="D96" s="133"/>
      <c r="E96" s="133"/>
      <c r="F96" s="133"/>
      <c r="G96" s="133"/>
      <c r="H96" s="133"/>
      <c r="I96" s="133"/>
      <c r="Y96" s="235"/>
      <c r="Z96" s="235"/>
      <c r="AA96" s="235"/>
    </row>
    <row r="97" spans="1:27" ht="15" customHeight="1" x14ac:dyDescent="0.2">
      <c r="A97" s="138"/>
      <c r="B97" s="258" t="s">
        <v>19</v>
      </c>
      <c r="C97" s="265" t="s">
        <v>93</v>
      </c>
      <c r="D97" s="266"/>
      <c r="E97" s="266"/>
      <c r="F97" s="266"/>
      <c r="G97" s="266"/>
      <c r="H97" s="266"/>
      <c r="I97" s="266"/>
      <c r="J97" s="266"/>
      <c r="K97" s="266"/>
      <c r="L97" s="266"/>
      <c r="M97" s="266"/>
      <c r="N97" s="266"/>
      <c r="O97" s="266"/>
      <c r="P97" s="266"/>
      <c r="Q97" s="266"/>
      <c r="R97" s="266"/>
      <c r="S97" s="266"/>
      <c r="T97" s="266"/>
      <c r="U97" s="266"/>
      <c r="V97" s="266"/>
      <c r="W97" s="266"/>
      <c r="X97" s="267"/>
      <c r="Y97" s="255"/>
      <c r="Z97" s="255"/>
      <c r="AA97" s="255"/>
    </row>
    <row r="98" spans="1:27" s="155" customFormat="1" ht="15" customHeight="1" x14ac:dyDescent="0.15">
      <c r="A98" s="138"/>
      <c r="B98" s="258"/>
      <c r="C98" s="166" t="s">
        <v>87</v>
      </c>
      <c r="D98" s="318" t="s">
        <v>86</v>
      </c>
      <c r="E98" s="318"/>
      <c r="F98" s="318"/>
      <c r="G98" s="318"/>
      <c r="H98" s="318"/>
      <c r="I98" s="318"/>
      <c r="J98" s="318"/>
      <c r="K98" s="318"/>
      <c r="L98" s="318"/>
      <c r="M98" s="318"/>
      <c r="N98" s="318"/>
      <c r="O98" s="318"/>
      <c r="P98" s="318"/>
      <c r="Q98" s="318"/>
      <c r="R98" s="318"/>
      <c r="S98" s="318"/>
      <c r="T98" s="318"/>
      <c r="U98" s="318"/>
      <c r="V98" s="318"/>
      <c r="W98" s="318"/>
      <c r="X98" s="319"/>
      <c r="Y98" s="255"/>
      <c r="Z98" s="255"/>
      <c r="AA98" s="255"/>
    </row>
    <row r="99" spans="1:27" s="155" customFormat="1" ht="24" customHeight="1" x14ac:dyDescent="0.15">
      <c r="A99" s="138"/>
      <c r="B99" s="258"/>
      <c r="C99" s="166" t="s">
        <v>90</v>
      </c>
      <c r="D99" s="318" t="s">
        <v>94</v>
      </c>
      <c r="E99" s="318"/>
      <c r="F99" s="318"/>
      <c r="G99" s="318"/>
      <c r="H99" s="318"/>
      <c r="I99" s="318"/>
      <c r="J99" s="318"/>
      <c r="K99" s="318"/>
      <c r="L99" s="318"/>
      <c r="M99" s="318"/>
      <c r="N99" s="318"/>
      <c r="O99" s="318"/>
      <c r="P99" s="318"/>
      <c r="Q99" s="318"/>
      <c r="R99" s="318"/>
      <c r="S99" s="318"/>
      <c r="T99" s="318"/>
      <c r="U99" s="318"/>
      <c r="V99" s="318"/>
      <c r="W99" s="318"/>
      <c r="X99" s="319"/>
      <c r="Y99" s="255"/>
      <c r="Z99" s="255"/>
      <c r="AA99" s="255"/>
    </row>
    <row r="100" spans="1:27" s="155" customFormat="1" ht="24" customHeight="1" x14ac:dyDescent="0.15">
      <c r="A100" s="138"/>
      <c r="B100" s="258"/>
      <c r="C100" s="166" t="s">
        <v>91</v>
      </c>
      <c r="D100" s="318" t="s">
        <v>88</v>
      </c>
      <c r="E100" s="318"/>
      <c r="F100" s="318"/>
      <c r="G100" s="318"/>
      <c r="H100" s="318"/>
      <c r="I100" s="318"/>
      <c r="J100" s="318"/>
      <c r="K100" s="318"/>
      <c r="L100" s="318"/>
      <c r="M100" s="318"/>
      <c r="N100" s="318"/>
      <c r="O100" s="318"/>
      <c r="P100" s="318"/>
      <c r="Q100" s="318"/>
      <c r="R100" s="318"/>
      <c r="S100" s="318"/>
      <c r="T100" s="318"/>
      <c r="U100" s="318"/>
      <c r="V100" s="318"/>
      <c r="W100" s="318"/>
      <c r="X100" s="319"/>
      <c r="Y100" s="255"/>
      <c r="Z100" s="255"/>
      <c r="AA100" s="255"/>
    </row>
    <row r="101" spans="1:27" s="155" customFormat="1" ht="24.75" customHeight="1" x14ac:dyDescent="0.15">
      <c r="A101" s="138"/>
      <c r="B101" s="258"/>
      <c r="C101" s="167" t="s">
        <v>92</v>
      </c>
      <c r="D101" s="351" t="s">
        <v>89</v>
      </c>
      <c r="E101" s="351"/>
      <c r="F101" s="351"/>
      <c r="G101" s="351"/>
      <c r="H101" s="351"/>
      <c r="I101" s="351"/>
      <c r="J101" s="351"/>
      <c r="K101" s="351"/>
      <c r="L101" s="351"/>
      <c r="M101" s="351"/>
      <c r="N101" s="351"/>
      <c r="O101" s="351"/>
      <c r="P101" s="351"/>
      <c r="Q101" s="351"/>
      <c r="R101" s="351"/>
      <c r="S101" s="351"/>
      <c r="T101" s="351"/>
      <c r="U101" s="351"/>
      <c r="V101" s="351"/>
      <c r="W101" s="351"/>
      <c r="X101" s="352"/>
      <c r="Y101" s="255"/>
      <c r="Z101" s="255"/>
      <c r="AA101" s="255"/>
    </row>
    <row r="102" spans="1:27" ht="22.5" customHeight="1" x14ac:dyDescent="0.2">
      <c r="A102" s="138"/>
      <c r="B102" s="258" t="s">
        <v>20</v>
      </c>
      <c r="C102" s="254" t="s">
        <v>50</v>
      </c>
      <c r="D102" s="320"/>
      <c r="E102" s="320"/>
      <c r="F102" s="320"/>
      <c r="G102" s="320"/>
      <c r="H102" s="320"/>
      <c r="I102" s="320"/>
      <c r="J102" s="320"/>
      <c r="K102" s="320"/>
      <c r="L102" s="320"/>
      <c r="M102" s="320"/>
      <c r="N102" s="320"/>
      <c r="O102" s="320"/>
      <c r="P102" s="320"/>
      <c r="Q102" s="320"/>
      <c r="R102" s="320"/>
      <c r="S102" s="320"/>
      <c r="T102" s="320"/>
      <c r="U102" s="320"/>
      <c r="V102" s="320"/>
      <c r="W102" s="320"/>
      <c r="X102" s="320"/>
      <c r="Y102" s="255"/>
      <c r="Z102" s="255"/>
      <c r="AA102" s="255"/>
    </row>
    <row r="103" spans="1:27" ht="22.5" customHeight="1" x14ac:dyDescent="0.2">
      <c r="A103" s="138"/>
      <c r="B103" s="258"/>
      <c r="C103" s="254"/>
      <c r="D103" s="320"/>
      <c r="E103" s="320"/>
      <c r="F103" s="320"/>
      <c r="G103" s="320"/>
      <c r="H103" s="320"/>
      <c r="I103" s="320"/>
      <c r="J103" s="320"/>
      <c r="K103" s="320"/>
      <c r="L103" s="320"/>
      <c r="M103" s="320"/>
      <c r="N103" s="320"/>
      <c r="O103" s="320"/>
      <c r="P103" s="320"/>
      <c r="Q103" s="320"/>
      <c r="R103" s="320"/>
      <c r="S103" s="320"/>
      <c r="T103" s="320"/>
      <c r="U103" s="320"/>
      <c r="V103" s="320"/>
      <c r="W103" s="320"/>
      <c r="X103" s="320"/>
      <c r="Y103" s="255"/>
      <c r="Z103" s="255"/>
      <c r="AA103" s="255"/>
    </row>
    <row r="104" spans="1:27" ht="15" customHeight="1" x14ac:dyDescent="0.2">
      <c r="A104" s="138"/>
      <c r="B104" s="258" t="s">
        <v>21</v>
      </c>
      <c r="C104" s="254" t="s">
        <v>51</v>
      </c>
      <c r="D104" s="320"/>
      <c r="E104" s="320"/>
      <c r="F104" s="320"/>
      <c r="G104" s="320"/>
      <c r="H104" s="320"/>
      <c r="I104" s="320"/>
      <c r="J104" s="320"/>
      <c r="K104" s="320"/>
      <c r="L104" s="320"/>
      <c r="M104" s="320"/>
      <c r="N104" s="320"/>
      <c r="O104" s="320"/>
      <c r="P104" s="320"/>
      <c r="Q104" s="320"/>
      <c r="R104" s="320"/>
      <c r="S104" s="320"/>
      <c r="T104" s="320"/>
      <c r="U104" s="320"/>
      <c r="V104" s="320"/>
      <c r="W104" s="320"/>
      <c r="X104" s="320"/>
      <c r="Y104" s="255"/>
      <c r="Z104" s="255"/>
      <c r="AA104" s="255"/>
    </row>
    <row r="105" spans="1:27" ht="15" customHeight="1" x14ac:dyDescent="0.2">
      <c r="A105" s="138"/>
      <c r="B105" s="258"/>
      <c r="C105" s="254"/>
      <c r="D105" s="320"/>
      <c r="E105" s="320"/>
      <c r="F105" s="320"/>
      <c r="G105" s="320"/>
      <c r="H105" s="320"/>
      <c r="I105" s="320"/>
      <c r="J105" s="320"/>
      <c r="K105" s="320"/>
      <c r="L105" s="320"/>
      <c r="M105" s="320"/>
      <c r="N105" s="320"/>
      <c r="O105" s="320"/>
      <c r="P105" s="320"/>
      <c r="Q105" s="320"/>
      <c r="R105" s="320"/>
      <c r="S105" s="320"/>
      <c r="T105" s="320"/>
      <c r="U105" s="320"/>
      <c r="V105" s="320"/>
      <c r="W105" s="320"/>
      <c r="X105" s="320"/>
      <c r="Y105" s="255"/>
      <c r="Z105" s="255"/>
      <c r="AA105" s="255"/>
    </row>
    <row r="106" spans="1:27" ht="15" customHeight="1" x14ac:dyDescent="0.2">
      <c r="A106" s="138"/>
      <c r="B106" s="258" t="s">
        <v>22</v>
      </c>
      <c r="C106" s="254" t="s">
        <v>45</v>
      </c>
      <c r="D106" s="320"/>
      <c r="E106" s="320"/>
      <c r="F106" s="320"/>
      <c r="G106" s="320"/>
      <c r="H106" s="320"/>
      <c r="I106" s="320"/>
      <c r="J106" s="320"/>
      <c r="K106" s="320"/>
      <c r="L106" s="320"/>
      <c r="M106" s="320"/>
      <c r="N106" s="320"/>
      <c r="O106" s="320"/>
      <c r="P106" s="320"/>
      <c r="Q106" s="320"/>
      <c r="R106" s="320"/>
      <c r="S106" s="320"/>
      <c r="T106" s="320"/>
      <c r="U106" s="320"/>
      <c r="V106" s="320"/>
      <c r="W106" s="320"/>
      <c r="X106" s="320"/>
      <c r="Y106" s="255"/>
      <c r="Z106" s="255"/>
      <c r="AA106" s="255"/>
    </row>
    <row r="107" spans="1:27" ht="15" customHeight="1" x14ac:dyDescent="0.2">
      <c r="A107" s="138"/>
      <c r="B107" s="258"/>
      <c r="C107" s="254"/>
      <c r="D107" s="320"/>
      <c r="E107" s="320"/>
      <c r="F107" s="320"/>
      <c r="G107" s="320"/>
      <c r="H107" s="320"/>
      <c r="I107" s="320"/>
      <c r="J107" s="320"/>
      <c r="K107" s="320"/>
      <c r="L107" s="320"/>
      <c r="M107" s="320"/>
      <c r="N107" s="320"/>
      <c r="O107" s="320"/>
      <c r="P107" s="320"/>
      <c r="Q107" s="320"/>
      <c r="R107" s="320"/>
      <c r="S107" s="320"/>
      <c r="T107" s="320"/>
      <c r="U107" s="320"/>
      <c r="V107" s="320"/>
      <c r="W107" s="320"/>
      <c r="X107" s="320"/>
      <c r="Y107" s="255"/>
      <c r="Z107" s="255"/>
      <c r="AA107" s="255"/>
    </row>
    <row r="108" spans="1:27" ht="12.9" customHeight="1" x14ac:dyDescent="0.2">
      <c r="Y108" s="235"/>
      <c r="Z108" s="235"/>
      <c r="AA108" s="235"/>
    </row>
    <row r="109" spans="1:27" s="127" customFormat="1" ht="18" customHeight="1" x14ac:dyDescent="0.2">
      <c r="A109" s="142" t="s">
        <v>97</v>
      </c>
      <c r="B109" s="137"/>
      <c r="C109" s="133"/>
      <c r="D109" s="133"/>
      <c r="E109" s="133"/>
      <c r="F109" s="133"/>
      <c r="G109" s="133"/>
      <c r="H109" s="133"/>
      <c r="I109" s="133"/>
      <c r="Y109" s="235"/>
      <c r="Z109" s="235"/>
      <c r="AA109" s="235"/>
    </row>
    <row r="110" spans="1:27" ht="22.5" customHeight="1" x14ac:dyDescent="0.2">
      <c r="A110" s="138"/>
      <c r="B110" s="258" t="s">
        <v>19</v>
      </c>
      <c r="C110" s="254" t="s">
        <v>95</v>
      </c>
      <c r="D110" s="254"/>
      <c r="E110" s="254"/>
      <c r="F110" s="254"/>
      <c r="G110" s="254"/>
      <c r="H110" s="254"/>
      <c r="I110" s="254"/>
      <c r="J110" s="254"/>
      <c r="K110" s="254"/>
      <c r="L110" s="254"/>
      <c r="M110" s="254"/>
      <c r="N110" s="254"/>
      <c r="O110" s="254"/>
      <c r="P110" s="254"/>
      <c r="Q110" s="254"/>
      <c r="R110" s="254"/>
      <c r="S110" s="254"/>
      <c r="T110" s="254"/>
      <c r="U110" s="254"/>
      <c r="V110" s="254"/>
      <c r="W110" s="254"/>
      <c r="X110" s="254"/>
      <c r="Y110" s="255"/>
      <c r="Z110" s="255"/>
      <c r="AA110" s="255"/>
    </row>
    <row r="111" spans="1:27" ht="22.5" customHeight="1" x14ac:dyDescent="0.2">
      <c r="A111" s="138"/>
      <c r="B111" s="258"/>
      <c r="C111" s="254"/>
      <c r="D111" s="254"/>
      <c r="E111" s="254"/>
      <c r="F111" s="254"/>
      <c r="G111" s="254"/>
      <c r="H111" s="254"/>
      <c r="I111" s="254"/>
      <c r="J111" s="254"/>
      <c r="K111" s="254"/>
      <c r="L111" s="254"/>
      <c r="M111" s="254"/>
      <c r="N111" s="254"/>
      <c r="O111" s="254"/>
      <c r="P111" s="254"/>
      <c r="Q111" s="254"/>
      <c r="R111" s="254"/>
      <c r="S111" s="254"/>
      <c r="T111" s="254"/>
      <c r="U111" s="254"/>
      <c r="V111" s="254"/>
      <c r="W111" s="254"/>
      <c r="X111" s="254"/>
      <c r="Y111" s="255"/>
      <c r="Z111" s="255"/>
      <c r="AA111" s="255"/>
    </row>
    <row r="112" spans="1:27" ht="22.5" customHeight="1" x14ac:dyDescent="0.2">
      <c r="A112" s="138"/>
      <c r="B112" s="258" t="s">
        <v>20</v>
      </c>
      <c r="C112" s="254" t="s">
        <v>96</v>
      </c>
      <c r="D112" s="254"/>
      <c r="E112" s="254"/>
      <c r="F112" s="254"/>
      <c r="G112" s="254"/>
      <c r="H112" s="254"/>
      <c r="I112" s="254"/>
      <c r="J112" s="254"/>
      <c r="K112" s="254"/>
      <c r="L112" s="254"/>
      <c r="M112" s="254"/>
      <c r="N112" s="254"/>
      <c r="O112" s="254"/>
      <c r="P112" s="254"/>
      <c r="Q112" s="254"/>
      <c r="R112" s="254"/>
      <c r="S112" s="254"/>
      <c r="T112" s="254"/>
      <c r="U112" s="254"/>
      <c r="V112" s="254"/>
      <c r="W112" s="254"/>
      <c r="X112" s="254"/>
      <c r="Y112" s="255"/>
      <c r="Z112" s="255"/>
      <c r="AA112" s="255"/>
    </row>
    <row r="113" spans="1:27" ht="22.5" customHeight="1" x14ac:dyDescent="0.2">
      <c r="A113" s="138"/>
      <c r="B113" s="258"/>
      <c r="C113" s="254"/>
      <c r="D113" s="254"/>
      <c r="E113" s="254"/>
      <c r="F113" s="254"/>
      <c r="G113" s="254"/>
      <c r="H113" s="254"/>
      <c r="I113" s="254"/>
      <c r="J113" s="254"/>
      <c r="K113" s="254"/>
      <c r="L113" s="254"/>
      <c r="M113" s="254"/>
      <c r="N113" s="254"/>
      <c r="O113" s="254"/>
      <c r="P113" s="254"/>
      <c r="Q113" s="254"/>
      <c r="R113" s="254"/>
      <c r="S113" s="254"/>
      <c r="T113" s="254"/>
      <c r="U113" s="254"/>
      <c r="V113" s="254"/>
      <c r="W113" s="254"/>
      <c r="X113" s="254"/>
      <c r="Y113" s="255"/>
      <c r="Z113" s="255"/>
      <c r="AA113" s="255"/>
    </row>
    <row r="114" spans="1:27" ht="12.9" customHeight="1" x14ac:dyDescent="0.2">
      <c r="Y114" s="235"/>
      <c r="Z114" s="235"/>
      <c r="AA114" s="235"/>
    </row>
    <row r="115" spans="1:27" s="127" customFormat="1" ht="18" customHeight="1" x14ac:dyDescent="0.2">
      <c r="A115" s="142" t="s">
        <v>98</v>
      </c>
      <c r="B115" s="137"/>
      <c r="C115" s="133"/>
      <c r="D115" s="133"/>
      <c r="E115" s="133"/>
      <c r="F115" s="133"/>
      <c r="G115" s="133"/>
      <c r="H115" s="133"/>
      <c r="I115" s="133"/>
      <c r="Y115" s="235"/>
      <c r="Z115" s="235"/>
      <c r="AA115" s="235"/>
    </row>
    <row r="116" spans="1:27" ht="22.5" customHeight="1" x14ac:dyDescent="0.2">
      <c r="A116" s="138"/>
      <c r="B116" s="256" t="s">
        <v>19</v>
      </c>
      <c r="C116" s="265" t="s">
        <v>314</v>
      </c>
      <c r="D116" s="321"/>
      <c r="E116" s="321"/>
      <c r="F116" s="321"/>
      <c r="G116" s="321"/>
      <c r="H116" s="321"/>
      <c r="I116" s="321"/>
      <c r="J116" s="321"/>
      <c r="K116" s="321"/>
      <c r="L116" s="321"/>
      <c r="M116" s="321"/>
      <c r="N116" s="321"/>
      <c r="O116" s="321"/>
      <c r="P116" s="321"/>
      <c r="Q116" s="321"/>
      <c r="R116" s="321"/>
      <c r="S116" s="321"/>
      <c r="T116" s="321"/>
      <c r="U116" s="321"/>
      <c r="V116" s="321"/>
      <c r="W116" s="321"/>
      <c r="X116" s="322"/>
      <c r="Y116" s="271"/>
      <c r="Z116" s="272"/>
      <c r="AA116" s="273"/>
    </row>
    <row r="117" spans="1:27" ht="22.5" customHeight="1" x14ac:dyDescent="0.2">
      <c r="A117" s="138"/>
      <c r="B117" s="257"/>
      <c r="C117" s="353"/>
      <c r="D117" s="354"/>
      <c r="E117" s="354"/>
      <c r="F117" s="354"/>
      <c r="G117" s="354"/>
      <c r="H117" s="354"/>
      <c r="I117" s="354"/>
      <c r="J117" s="354"/>
      <c r="K117" s="354"/>
      <c r="L117" s="354"/>
      <c r="M117" s="354"/>
      <c r="N117" s="354"/>
      <c r="O117" s="354"/>
      <c r="P117" s="354"/>
      <c r="Q117" s="354"/>
      <c r="R117" s="354"/>
      <c r="S117" s="354"/>
      <c r="T117" s="354"/>
      <c r="U117" s="354"/>
      <c r="V117" s="354"/>
      <c r="W117" s="354"/>
      <c r="X117" s="355"/>
      <c r="Y117" s="274"/>
      <c r="Z117" s="275"/>
      <c r="AA117" s="276"/>
    </row>
    <row r="118" spans="1:27" ht="12.9" customHeight="1" x14ac:dyDescent="0.2">
      <c r="Y118" s="235"/>
      <c r="Z118" s="235"/>
      <c r="AA118" s="235"/>
    </row>
    <row r="119" spans="1:27" s="127" customFormat="1" ht="18" customHeight="1" x14ac:dyDescent="0.2">
      <c r="A119" s="142" t="s">
        <v>99</v>
      </c>
      <c r="B119" s="137"/>
      <c r="C119" s="133"/>
      <c r="D119" s="133"/>
      <c r="E119" s="133"/>
      <c r="F119" s="133"/>
      <c r="G119" s="133"/>
      <c r="H119" s="133"/>
      <c r="I119" s="133"/>
      <c r="Y119" s="235"/>
      <c r="Z119" s="235"/>
      <c r="AA119" s="235"/>
    </row>
    <row r="120" spans="1:27" ht="23.25" customHeight="1" x14ac:dyDescent="0.2">
      <c r="A120" s="138"/>
      <c r="B120" s="258" t="s">
        <v>19</v>
      </c>
      <c r="C120" s="265" t="s">
        <v>347</v>
      </c>
      <c r="D120" s="266"/>
      <c r="E120" s="266"/>
      <c r="F120" s="266"/>
      <c r="G120" s="266"/>
      <c r="H120" s="266"/>
      <c r="I120" s="266"/>
      <c r="J120" s="266"/>
      <c r="K120" s="266"/>
      <c r="L120" s="266"/>
      <c r="M120" s="266"/>
      <c r="N120" s="266"/>
      <c r="O120" s="266"/>
      <c r="P120" s="266"/>
      <c r="Q120" s="266"/>
      <c r="R120" s="266"/>
      <c r="S120" s="266"/>
      <c r="T120" s="266"/>
      <c r="U120" s="266"/>
      <c r="V120" s="266"/>
      <c r="W120" s="266"/>
      <c r="X120" s="267"/>
      <c r="Y120" s="255"/>
      <c r="Z120" s="255"/>
      <c r="AA120" s="255"/>
    </row>
    <row r="121" spans="1:27" ht="23.25" customHeight="1" x14ac:dyDescent="0.2">
      <c r="A121" s="138"/>
      <c r="B121" s="258"/>
      <c r="C121" s="343"/>
      <c r="D121" s="344"/>
      <c r="E121" s="344"/>
      <c r="F121" s="344"/>
      <c r="G121" s="344"/>
      <c r="H121" s="344"/>
      <c r="I121" s="344"/>
      <c r="J121" s="344"/>
      <c r="K121" s="344"/>
      <c r="L121" s="344"/>
      <c r="M121" s="344"/>
      <c r="N121" s="344"/>
      <c r="O121" s="344"/>
      <c r="P121" s="344"/>
      <c r="Q121" s="344"/>
      <c r="R121" s="344"/>
      <c r="S121" s="344"/>
      <c r="T121" s="344"/>
      <c r="U121" s="344"/>
      <c r="V121" s="344"/>
      <c r="W121" s="344"/>
      <c r="X121" s="345"/>
      <c r="Y121" s="255"/>
      <c r="Z121" s="255"/>
      <c r="AA121" s="255"/>
    </row>
    <row r="122" spans="1:27" s="169" customFormat="1" ht="27" customHeight="1" x14ac:dyDescent="0.2">
      <c r="A122" s="168"/>
      <c r="B122" s="258"/>
      <c r="C122" s="166" t="s">
        <v>87</v>
      </c>
      <c r="D122" s="318" t="s">
        <v>101</v>
      </c>
      <c r="E122" s="318"/>
      <c r="F122" s="318"/>
      <c r="G122" s="318"/>
      <c r="H122" s="318"/>
      <c r="I122" s="318"/>
      <c r="J122" s="318"/>
      <c r="K122" s="318"/>
      <c r="L122" s="318"/>
      <c r="M122" s="318"/>
      <c r="N122" s="318"/>
      <c r="O122" s="318"/>
      <c r="P122" s="318"/>
      <c r="Q122" s="318"/>
      <c r="R122" s="318"/>
      <c r="S122" s="318"/>
      <c r="T122" s="318"/>
      <c r="U122" s="318"/>
      <c r="V122" s="318"/>
      <c r="W122" s="318"/>
      <c r="X122" s="319"/>
      <c r="Y122" s="255"/>
      <c r="Z122" s="255"/>
      <c r="AA122" s="255"/>
    </row>
    <row r="123" spans="1:27" s="169" customFormat="1" ht="13.5" customHeight="1" x14ac:dyDescent="0.2">
      <c r="A123" s="168"/>
      <c r="B123" s="258"/>
      <c r="C123" s="167" t="s">
        <v>90</v>
      </c>
      <c r="D123" s="351" t="s">
        <v>100</v>
      </c>
      <c r="E123" s="351"/>
      <c r="F123" s="351"/>
      <c r="G123" s="351"/>
      <c r="H123" s="351"/>
      <c r="I123" s="351"/>
      <c r="J123" s="351"/>
      <c r="K123" s="351"/>
      <c r="L123" s="351"/>
      <c r="M123" s="351"/>
      <c r="N123" s="351"/>
      <c r="O123" s="351"/>
      <c r="P123" s="351"/>
      <c r="Q123" s="351"/>
      <c r="R123" s="351"/>
      <c r="S123" s="351"/>
      <c r="T123" s="351"/>
      <c r="U123" s="351"/>
      <c r="V123" s="351"/>
      <c r="W123" s="351"/>
      <c r="X123" s="352"/>
      <c r="Y123" s="255"/>
      <c r="Z123" s="255"/>
      <c r="AA123" s="255"/>
    </row>
    <row r="124" spans="1:27" ht="12.9" customHeight="1" x14ac:dyDescent="0.2">
      <c r="Y124" s="235"/>
      <c r="Z124" s="235"/>
      <c r="AA124" s="235"/>
    </row>
    <row r="125" spans="1:27" s="127" customFormat="1" ht="18" customHeight="1" x14ac:dyDescent="0.2">
      <c r="A125" s="142" t="s">
        <v>102</v>
      </c>
      <c r="B125" s="137"/>
      <c r="C125" s="133"/>
      <c r="D125" s="133"/>
      <c r="E125" s="133"/>
      <c r="F125" s="133"/>
      <c r="G125" s="133"/>
      <c r="H125" s="133"/>
      <c r="I125" s="133"/>
      <c r="Y125" s="235"/>
      <c r="Z125" s="235"/>
      <c r="AA125" s="235"/>
    </row>
    <row r="126" spans="1:27" ht="15" customHeight="1" x14ac:dyDescent="0.2">
      <c r="A126" s="138"/>
      <c r="B126" s="258" t="s">
        <v>19</v>
      </c>
      <c r="C126" s="265" t="s">
        <v>52</v>
      </c>
      <c r="D126" s="321"/>
      <c r="E126" s="321"/>
      <c r="F126" s="321"/>
      <c r="G126" s="321"/>
      <c r="H126" s="321"/>
      <c r="I126" s="321"/>
      <c r="J126" s="321"/>
      <c r="K126" s="321"/>
      <c r="L126" s="321"/>
      <c r="M126" s="321"/>
      <c r="N126" s="321"/>
      <c r="O126" s="321"/>
      <c r="P126" s="321"/>
      <c r="Q126" s="321"/>
      <c r="R126" s="321"/>
      <c r="S126" s="321"/>
      <c r="T126" s="321"/>
      <c r="U126" s="321"/>
      <c r="V126" s="321"/>
      <c r="W126" s="321"/>
      <c r="X126" s="322"/>
      <c r="Y126" s="271"/>
      <c r="Z126" s="272"/>
      <c r="AA126" s="273"/>
    </row>
    <row r="127" spans="1:27" ht="15" customHeight="1" x14ac:dyDescent="0.2">
      <c r="A127" s="138"/>
      <c r="B127" s="258"/>
      <c r="C127" s="323"/>
      <c r="D127" s="324"/>
      <c r="E127" s="324"/>
      <c r="F127" s="324"/>
      <c r="G127" s="324"/>
      <c r="H127" s="324"/>
      <c r="I127" s="324"/>
      <c r="J127" s="324"/>
      <c r="K127" s="324"/>
      <c r="L127" s="324"/>
      <c r="M127" s="324"/>
      <c r="N127" s="324"/>
      <c r="O127" s="324"/>
      <c r="P127" s="324"/>
      <c r="Q127" s="324"/>
      <c r="R127" s="324"/>
      <c r="S127" s="324"/>
      <c r="T127" s="324"/>
      <c r="U127" s="324"/>
      <c r="V127" s="324"/>
      <c r="W127" s="324"/>
      <c r="X127" s="325"/>
      <c r="Y127" s="326"/>
      <c r="Z127" s="327"/>
      <c r="AA127" s="328"/>
    </row>
    <row r="128" spans="1:27" ht="15" customHeight="1" x14ac:dyDescent="0.2">
      <c r="A128" s="138"/>
      <c r="B128" s="258" t="s">
        <v>20</v>
      </c>
      <c r="C128" s="254" t="s">
        <v>53</v>
      </c>
      <c r="D128" s="320"/>
      <c r="E128" s="320"/>
      <c r="F128" s="320"/>
      <c r="G128" s="320"/>
      <c r="H128" s="320"/>
      <c r="I128" s="320"/>
      <c r="J128" s="320"/>
      <c r="K128" s="320"/>
      <c r="L128" s="320"/>
      <c r="M128" s="320"/>
      <c r="N128" s="320"/>
      <c r="O128" s="320"/>
      <c r="P128" s="320"/>
      <c r="Q128" s="320"/>
      <c r="R128" s="320"/>
      <c r="S128" s="320"/>
      <c r="T128" s="320"/>
      <c r="U128" s="320"/>
      <c r="V128" s="320"/>
      <c r="W128" s="320"/>
      <c r="X128" s="320"/>
      <c r="Y128" s="255"/>
      <c r="Z128" s="255"/>
      <c r="AA128" s="255"/>
    </row>
    <row r="129" spans="1:27" ht="15" customHeight="1" x14ac:dyDescent="0.2">
      <c r="A129" s="138"/>
      <c r="B129" s="258"/>
      <c r="C129" s="320"/>
      <c r="D129" s="320"/>
      <c r="E129" s="320"/>
      <c r="F129" s="320"/>
      <c r="G129" s="320"/>
      <c r="H129" s="320"/>
      <c r="I129" s="320"/>
      <c r="J129" s="320"/>
      <c r="K129" s="320"/>
      <c r="L129" s="320"/>
      <c r="M129" s="320"/>
      <c r="N129" s="320"/>
      <c r="O129" s="320"/>
      <c r="P129" s="320"/>
      <c r="Q129" s="320"/>
      <c r="R129" s="320"/>
      <c r="S129" s="320"/>
      <c r="T129" s="320"/>
      <c r="U129" s="320"/>
      <c r="V129" s="320"/>
      <c r="W129" s="320"/>
      <c r="X129" s="320"/>
      <c r="Y129" s="255"/>
      <c r="Z129" s="255"/>
      <c r="AA129" s="255"/>
    </row>
    <row r="130" spans="1:27" ht="11.25" customHeight="1" x14ac:dyDescent="0.2">
      <c r="A130" s="138"/>
      <c r="B130" s="258" t="s">
        <v>21</v>
      </c>
      <c r="C130" s="337" t="s">
        <v>33</v>
      </c>
      <c r="D130" s="338"/>
      <c r="E130" s="338"/>
      <c r="F130" s="338"/>
      <c r="G130" s="338"/>
      <c r="H130" s="338"/>
      <c r="I130" s="338"/>
      <c r="J130" s="338"/>
      <c r="K130" s="338"/>
      <c r="L130" s="338"/>
      <c r="M130" s="338"/>
      <c r="N130" s="338"/>
      <c r="O130" s="338"/>
      <c r="P130" s="338"/>
      <c r="Q130" s="338"/>
      <c r="R130" s="338"/>
      <c r="S130" s="338"/>
      <c r="T130" s="338"/>
      <c r="U130" s="338"/>
      <c r="V130" s="338"/>
      <c r="W130" s="338"/>
      <c r="X130" s="339"/>
      <c r="Y130" s="271"/>
      <c r="Z130" s="272"/>
      <c r="AA130" s="273"/>
    </row>
    <row r="131" spans="1:27" ht="11.25" customHeight="1" x14ac:dyDescent="0.2">
      <c r="A131" s="138"/>
      <c r="B131" s="258"/>
      <c r="C131" s="340"/>
      <c r="D131" s="341"/>
      <c r="E131" s="341"/>
      <c r="F131" s="341"/>
      <c r="G131" s="341"/>
      <c r="H131" s="341"/>
      <c r="I131" s="341"/>
      <c r="J131" s="341"/>
      <c r="K131" s="341"/>
      <c r="L131" s="341"/>
      <c r="M131" s="341"/>
      <c r="N131" s="341"/>
      <c r="O131" s="341"/>
      <c r="P131" s="341"/>
      <c r="Q131" s="341"/>
      <c r="R131" s="341"/>
      <c r="S131" s="341"/>
      <c r="T131" s="341"/>
      <c r="U131" s="341"/>
      <c r="V131" s="341"/>
      <c r="W131" s="341"/>
      <c r="X131" s="342"/>
      <c r="Y131" s="326"/>
      <c r="Z131" s="327"/>
      <c r="AA131" s="328"/>
    </row>
    <row r="132" spans="1:27" ht="15" customHeight="1" x14ac:dyDescent="0.2">
      <c r="A132" s="138"/>
      <c r="B132" s="258" t="s">
        <v>22</v>
      </c>
      <c r="C132" s="254" t="s">
        <v>54</v>
      </c>
      <c r="D132" s="254"/>
      <c r="E132" s="254"/>
      <c r="F132" s="254"/>
      <c r="G132" s="254"/>
      <c r="H132" s="254"/>
      <c r="I132" s="254"/>
      <c r="J132" s="254"/>
      <c r="K132" s="254"/>
      <c r="L132" s="254"/>
      <c r="M132" s="254"/>
      <c r="N132" s="254"/>
      <c r="O132" s="254"/>
      <c r="P132" s="254"/>
      <c r="Q132" s="254"/>
      <c r="R132" s="254"/>
      <c r="S132" s="254"/>
      <c r="T132" s="254"/>
      <c r="U132" s="254"/>
      <c r="V132" s="254"/>
      <c r="W132" s="254"/>
      <c r="X132" s="254"/>
      <c r="Y132" s="255"/>
      <c r="Z132" s="255"/>
      <c r="AA132" s="255"/>
    </row>
    <row r="133" spans="1:27" ht="15" customHeight="1" x14ac:dyDescent="0.2">
      <c r="A133" s="138"/>
      <c r="B133" s="258"/>
      <c r="C133" s="254"/>
      <c r="D133" s="254"/>
      <c r="E133" s="254"/>
      <c r="F133" s="254"/>
      <c r="G133" s="254"/>
      <c r="H133" s="254"/>
      <c r="I133" s="254"/>
      <c r="J133" s="254"/>
      <c r="K133" s="254"/>
      <c r="L133" s="254"/>
      <c r="M133" s="254"/>
      <c r="N133" s="254"/>
      <c r="O133" s="254"/>
      <c r="P133" s="254"/>
      <c r="Q133" s="254"/>
      <c r="R133" s="254"/>
      <c r="S133" s="254"/>
      <c r="T133" s="254"/>
      <c r="U133" s="254"/>
      <c r="V133" s="254"/>
      <c r="W133" s="254"/>
      <c r="X133" s="254"/>
      <c r="Y133" s="255"/>
      <c r="Z133" s="255"/>
      <c r="AA133" s="255"/>
    </row>
    <row r="134" spans="1:27" ht="11.25" customHeight="1" x14ac:dyDescent="0.2">
      <c r="A134" s="138"/>
      <c r="B134" s="258" t="s">
        <v>23</v>
      </c>
      <c r="C134" s="254" t="s">
        <v>55</v>
      </c>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5"/>
      <c r="Z134" s="255"/>
      <c r="AA134" s="255"/>
    </row>
    <row r="135" spans="1:27" ht="11.25" customHeight="1" x14ac:dyDescent="0.2">
      <c r="A135" s="138"/>
      <c r="B135" s="258"/>
      <c r="C135" s="254"/>
      <c r="D135" s="254"/>
      <c r="E135" s="254"/>
      <c r="F135" s="254"/>
      <c r="G135" s="254"/>
      <c r="H135" s="254"/>
      <c r="I135" s="254"/>
      <c r="J135" s="254"/>
      <c r="K135" s="254"/>
      <c r="L135" s="254"/>
      <c r="M135" s="254"/>
      <c r="N135" s="254"/>
      <c r="O135" s="254"/>
      <c r="P135" s="254"/>
      <c r="Q135" s="254"/>
      <c r="R135" s="254"/>
      <c r="S135" s="254"/>
      <c r="T135" s="254"/>
      <c r="U135" s="254"/>
      <c r="V135" s="254"/>
      <c r="W135" s="254"/>
      <c r="X135" s="254"/>
      <c r="Y135" s="255"/>
      <c r="Z135" s="255"/>
      <c r="AA135" s="255"/>
    </row>
    <row r="136" spans="1:27" ht="12.9" customHeight="1" x14ac:dyDescent="0.2">
      <c r="Y136" s="235"/>
      <c r="Z136" s="235"/>
      <c r="AA136" s="235"/>
    </row>
    <row r="137" spans="1:27" s="127" customFormat="1" ht="18" customHeight="1" x14ac:dyDescent="0.2">
      <c r="A137" s="142" t="s">
        <v>183</v>
      </c>
      <c r="B137" s="142"/>
      <c r="C137" s="133"/>
      <c r="D137" s="133"/>
      <c r="E137" s="133"/>
      <c r="F137" s="133"/>
      <c r="G137" s="133"/>
      <c r="H137" s="133"/>
      <c r="I137" s="133"/>
      <c r="Y137" s="235"/>
      <c r="Z137" s="235"/>
      <c r="AA137" s="235"/>
    </row>
    <row r="138" spans="1:27" ht="15" customHeight="1" x14ac:dyDescent="0.2">
      <c r="A138" s="138"/>
      <c r="B138" s="256" t="s">
        <v>19</v>
      </c>
      <c r="C138" s="265" t="s">
        <v>56</v>
      </c>
      <c r="D138" s="321"/>
      <c r="E138" s="321"/>
      <c r="F138" s="321"/>
      <c r="G138" s="321"/>
      <c r="H138" s="321"/>
      <c r="I138" s="321"/>
      <c r="J138" s="321"/>
      <c r="K138" s="321"/>
      <c r="L138" s="321"/>
      <c r="M138" s="321"/>
      <c r="N138" s="321"/>
      <c r="O138" s="321"/>
      <c r="P138" s="321"/>
      <c r="Q138" s="321"/>
      <c r="R138" s="321"/>
      <c r="S138" s="321"/>
      <c r="T138" s="321"/>
      <c r="U138" s="321"/>
      <c r="V138" s="321"/>
      <c r="W138" s="321"/>
      <c r="X138" s="322"/>
      <c r="Y138" s="271"/>
      <c r="Z138" s="272"/>
      <c r="AA138" s="273"/>
    </row>
    <row r="139" spans="1:27" s="155" customFormat="1" ht="13.5" customHeight="1" x14ac:dyDescent="0.15">
      <c r="A139" s="138"/>
      <c r="B139" s="305"/>
      <c r="C139" s="168">
        <v>1</v>
      </c>
      <c r="D139" s="169" t="s">
        <v>125</v>
      </c>
      <c r="E139" s="168"/>
      <c r="F139" s="168"/>
      <c r="G139" s="168"/>
      <c r="H139" s="168"/>
      <c r="I139" s="168"/>
      <c r="J139" s="169"/>
      <c r="K139" s="169"/>
      <c r="L139" s="169"/>
      <c r="M139" s="169"/>
      <c r="N139" s="169"/>
      <c r="O139" s="169"/>
      <c r="P139" s="169"/>
      <c r="Q139" s="169"/>
      <c r="R139" s="169"/>
      <c r="S139" s="169"/>
      <c r="T139" s="169"/>
      <c r="U139" s="169"/>
      <c r="V139" s="169"/>
      <c r="W139" s="169"/>
      <c r="X139" s="169"/>
      <c r="Y139" s="326"/>
      <c r="Z139" s="327"/>
      <c r="AA139" s="328"/>
    </row>
    <row r="140" spans="1:27" s="155" customFormat="1" ht="13.5" customHeight="1" x14ac:dyDescent="0.15">
      <c r="A140" s="138"/>
      <c r="B140" s="305"/>
      <c r="C140" s="168">
        <v>2</v>
      </c>
      <c r="D140" s="169" t="s">
        <v>126</v>
      </c>
      <c r="E140" s="168"/>
      <c r="F140" s="168"/>
      <c r="G140" s="168"/>
      <c r="H140" s="168"/>
      <c r="I140" s="168"/>
      <c r="J140" s="169"/>
      <c r="K140" s="169"/>
      <c r="L140" s="169"/>
      <c r="M140" s="169"/>
      <c r="N140" s="169"/>
      <c r="O140" s="169"/>
      <c r="P140" s="169"/>
      <c r="Q140" s="169"/>
      <c r="R140" s="169"/>
      <c r="S140" s="169"/>
      <c r="T140" s="169"/>
      <c r="U140" s="169"/>
      <c r="V140" s="169"/>
      <c r="W140" s="169"/>
      <c r="X140" s="169"/>
      <c r="Y140" s="326"/>
      <c r="Z140" s="327"/>
      <c r="AA140" s="328"/>
    </row>
    <row r="141" spans="1:27" s="155" customFormat="1" ht="13.5" customHeight="1" x14ac:dyDescent="0.15">
      <c r="B141" s="305"/>
      <c r="C141" s="168">
        <v>3</v>
      </c>
      <c r="D141" s="169" t="s">
        <v>127</v>
      </c>
      <c r="E141" s="169"/>
      <c r="F141" s="169"/>
      <c r="G141" s="169"/>
      <c r="H141" s="169"/>
      <c r="I141" s="169"/>
      <c r="J141" s="169"/>
      <c r="K141" s="169"/>
      <c r="L141" s="169"/>
      <c r="M141" s="169"/>
      <c r="N141" s="169"/>
      <c r="O141" s="169"/>
      <c r="P141" s="169"/>
      <c r="Q141" s="169"/>
      <c r="R141" s="169"/>
      <c r="S141" s="169"/>
      <c r="T141" s="169"/>
      <c r="U141" s="169"/>
      <c r="V141" s="169"/>
      <c r="W141" s="169"/>
      <c r="X141" s="169"/>
      <c r="Y141" s="326"/>
      <c r="Z141" s="327"/>
      <c r="AA141" s="328"/>
    </row>
    <row r="142" spans="1:27" s="155" customFormat="1" ht="13.5" customHeight="1" x14ac:dyDescent="0.15">
      <c r="B142" s="305"/>
      <c r="C142" s="168">
        <v>4</v>
      </c>
      <c r="D142" s="356" t="s">
        <v>128</v>
      </c>
      <c r="E142" s="356"/>
      <c r="F142" s="356"/>
      <c r="G142" s="356"/>
      <c r="H142" s="356"/>
      <c r="I142" s="356"/>
      <c r="J142" s="356"/>
      <c r="K142" s="356"/>
      <c r="L142" s="356"/>
      <c r="M142" s="356"/>
      <c r="N142" s="356"/>
      <c r="O142" s="356"/>
      <c r="P142" s="356"/>
      <c r="Q142" s="356"/>
      <c r="R142" s="356"/>
      <c r="S142" s="356"/>
      <c r="T142" s="356"/>
      <c r="U142" s="356"/>
      <c r="V142" s="356"/>
      <c r="W142" s="356"/>
      <c r="X142" s="357"/>
      <c r="Y142" s="326"/>
      <c r="Z142" s="327"/>
      <c r="AA142" s="328"/>
    </row>
    <row r="143" spans="1:27" s="155" customFormat="1" ht="13.5" customHeight="1" x14ac:dyDescent="0.15">
      <c r="B143" s="305"/>
      <c r="C143" s="168">
        <v>5</v>
      </c>
      <c r="D143" s="169" t="s">
        <v>129</v>
      </c>
      <c r="E143" s="169"/>
      <c r="F143" s="169"/>
      <c r="G143" s="169"/>
      <c r="H143" s="169"/>
      <c r="I143" s="169"/>
      <c r="J143" s="169"/>
      <c r="K143" s="169"/>
      <c r="L143" s="169"/>
      <c r="M143" s="169"/>
      <c r="N143" s="169"/>
      <c r="O143" s="169"/>
      <c r="P143" s="169"/>
      <c r="Q143" s="169"/>
      <c r="R143" s="169"/>
      <c r="S143" s="169"/>
      <c r="T143" s="169"/>
      <c r="U143" s="169"/>
      <c r="V143" s="169"/>
      <c r="W143" s="169"/>
      <c r="X143" s="169"/>
      <c r="Y143" s="326"/>
      <c r="Z143" s="327"/>
      <c r="AA143" s="328"/>
    </row>
    <row r="144" spans="1:27" s="155" customFormat="1" ht="13.5" customHeight="1" x14ac:dyDescent="0.15">
      <c r="B144" s="305"/>
      <c r="C144" s="168">
        <v>6</v>
      </c>
      <c r="D144" s="169" t="s">
        <v>188</v>
      </c>
      <c r="E144" s="169"/>
      <c r="F144" s="169"/>
      <c r="G144" s="169"/>
      <c r="H144" s="169"/>
      <c r="I144" s="169"/>
      <c r="J144" s="169"/>
      <c r="K144" s="169"/>
      <c r="L144" s="169"/>
      <c r="M144" s="169"/>
      <c r="N144" s="169"/>
      <c r="O144" s="169"/>
      <c r="P144" s="169"/>
      <c r="Q144" s="169"/>
      <c r="R144" s="169"/>
      <c r="S144" s="169"/>
      <c r="T144" s="169"/>
      <c r="U144" s="169"/>
      <c r="V144" s="169"/>
      <c r="W144" s="169"/>
      <c r="X144" s="169"/>
      <c r="Y144" s="326"/>
      <c r="Z144" s="327"/>
      <c r="AA144" s="328"/>
    </row>
    <row r="145" spans="1:27" s="155" customFormat="1" ht="13.5" customHeight="1" x14ac:dyDescent="0.15">
      <c r="B145" s="305"/>
      <c r="C145" s="462">
        <v>7</v>
      </c>
      <c r="D145" s="318" t="s">
        <v>130</v>
      </c>
      <c r="E145" s="318"/>
      <c r="F145" s="318"/>
      <c r="G145" s="318"/>
      <c r="H145" s="318"/>
      <c r="I145" s="318"/>
      <c r="J145" s="318"/>
      <c r="K145" s="318"/>
      <c r="L145" s="318"/>
      <c r="M145" s="318"/>
      <c r="N145" s="318"/>
      <c r="O145" s="318"/>
      <c r="P145" s="318"/>
      <c r="Q145" s="318"/>
      <c r="R145" s="318"/>
      <c r="S145" s="318"/>
      <c r="T145" s="318"/>
      <c r="U145" s="318"/>
      <c r="V145" s="318"/>
      <c r="W145" s="318"/>
      <c r="X145" s="319"/>
      <c r="Y145" s="326"/>
      <c r="Z145" s="327"/>
      <c r="AA145" s="328"/>
    </row>
    <row r="146" spans="1:27" s="155" customFormat="1" ht="13.5" customHeight="1" x14ac:dyDescent="0.15">
      <c r="B146" s="257"/>
      <c r="C146" s="463"/>
      <c r="D146" s="351"/>
      <c r="E146" s="351"/>
      <c r="F146" s="351"/>
      <c r="G146" s="351"/>
      <c r="H146" s="351"/>
      <c r="I146" s="351"/>
      <c r="J146" s="351"/>
      <c r="K146" s="351"/>
      <c r="L146" s="351"/>
      <c r="M146" s="351"/>
      <c r="N146" s="351"/>
      <c r="O146" s="351"/>
      <c r="P146" s="351"/>
      <c r="Q146" s="351"/>
      <c r="R146" s="351"/>
      <c r="S146" s="351"/>
      <c r="T146" s="351"/>
      <c r="U146" s="351"/>
      <c r="V146" s="351"/>
      <c r="W146" s="351"/>
      <c r="X146" s="352"/>
      <c r="Y146" s="274"/>
      <c r="Z146" s="275"/>
      <c r="AA146" s="276"/>
    </row>
    <row r="147" spans="1:27" ht="9" customHeight="1" x14ac:dyDescent="0.2">
      <c r="Y147" s="235"/>
      <c r="Z147" s="235"/>
      <c r="AA147" s="235"/>
    </row>
    <row r="148" spans="1:27" s="127" customFormat="1" ht="17.25" customHeight="1" x14ac:dyDescent="0.2">
      <c r="A148" s="142" t="s">
        <v>184</v>
      </c>
      <c r="B148" s="137"/>
      <c r="C148" s="133"/>
      <c r="D148" s="133"/>
      <c r="E148" s="133"/>
      <c r="F148" s="133"/>
      <c r="G148" s="133"/>
      <c r="H148" s="133"/>
      <c r="I148" s="133"/>
      <c r="Y148" s="235"/>
      <c r="Z148" s="235"/>
      <c r="AA148" s="235"/>
    </row>
    <row r="149" spans="1:27" ht="15" customHeight="1" x14ac:dyDescent="0.2">
      <c r="A149" s="138"/>
      <c r="B149" s="258" t="s">
        <v>19</v>
      </c>
      <c r="C149" s="265" t="s">
        <v>46</v>
      </c>
      <c r="D149" s="266"/>
      <c r="E149" s="266"/>
      <c r="F149" s="266"/>
      <c r="G149" s="266"/>
      <c r="H149" s="266"/>
      <c r="I149" s="266"/>
      <c r="J149" s="266"/>
      <c r="K149" s="266"/>
      <c r="L149" s="266"/>
      <c r="M149" s="266"/>
      <c r="N149" s="266"/>
      <c r="O149" s="266"/>
      <c r="P149" s="266"/>
      <c r="Q149" s="266"/>
      <c r="R149" s="266"/>
      <c r="S149" s="266"/>
      <c r="T149" s="266"/>
      <c r="U149" s="266"/>
      <c r="V149" s="266"/>
      <c r="W149" s="266"/>
      <c r="X149" s="267"/>
      <c r="Y149" s="271"/>
      <c r="Z149" s="272"/>
      <c r="AA149" s="273"/>
    </row>
    <row r="150" spans="1:27" ht="15" customHeight="1" x14ac:dyDescent="0.2">
      <c r="A150" s="138"/>
      <c r="B150" s="258"/>
      <c r="C150" s="268"/>
      <c r="D150" s="269"/>
      <c r="E150" s="269"/>
      <c r="F150" s="269"/>
      <c r="G150" s="269"/>
      <c r="H150" s="269"/>
      <c r="I150" s="269"/>
      <c r="J150" s="269"/>
      <c r="K150" s="269"/>
      <c r="L150" s="269"/>
      <c r="M150" s="269"/>
      <c r="N150" s="269"/>
      <c r="O150" s="269"/>
      <c r="P150" s="269"/>
      <c r="Q150" s="269"/>
      <c r="R150" s="269"/>
      <c r="S150" s="269"/>
      <c r="T150" s="269"/>
      <c r="U150" s="269"/>
      <c r="V150" s="269"/>
      <c r="W150" s="269"/>
      <c r="X150" s="270"/>
      <c r="Y150" s="326"/>
      <c r="Z150" s="327"/>
      <c r="AA150" s="328"/>
    </row>
    <row r="151" spans="1:27" ht="11.25" customHeight="1" x14ac:dyDescent="0.2">
      <c r="A151" s="138"/>
      <c r="B151" s="258" t="s">
        <v>20</v>
      </c>
      <c r="C151" s="464" t="s">
        <v>34</v>
      </c>
      <c r="D151" s="464"/>
      <c r="E151" s="464"/>
      <c r="F151" s="464"/>
      <c r="G151" s="464"/>
      <c r="H151" s="464"/>
      <c r="I151" s="464"/>
      <c r="J151" s="464"/>
      <c r="K151" s="464"/>
      <c r="L151" s="464"/>
      <c r="M151" s="464"/>
      <c r="N151" s="464"/>
      <c r="O151" s="464"/>
      <c r="P151" s="464"/>
      <c r="Q151" s="464"/>
      <c r="R151" s="464"/>
      <c r="S151" s="464"/>
      <c r="T151" s="464"/>
      <c r="U151" s="464"/>
      <c r="V151" s="464"/>
      <c r="W151" s="464"/>
      <c r="X151" s="464"/>
      <c r="Y151" s="255"/>
      <c r="Z151" s="255"/>
      <c r="AA151" s="255"/>
    </row>
    <row r="152" spans="1:27" ht="11.25" customHeight="1" x14ac:dyDescent="0.2">
      <c r="A152" s="138"/>
      <c r="B152" s="258"/>
      <c r="C152" s="464"/>
      <c r="D152" s="464"/>
      <c r="E152" s="464"/>
      <c r="F152" s="464"/>
      <c r="G152" s="464"/>
      <c r="H152" s="464"/>
      <c r="I152" s="464"/>
      <c r="J152" s="464"/>
      <c r="K152" s="464"/>
      <c r="L152" s="464"/>
      <c r="M152" s="464"/>
      <c r="N152" s="464"/>
      <c r="O152" s="464"/>
      <c r="P152" s="464"/>
      <c r="Q152" s="464"/>
      <c r="R152" s="464"/>
      <c r="S152" s="464"/>
      <c r="T152" s="464"/>
      <c r="U152" s="464"/>
      <c r="V152" s="464"/>
      <c r="W152" s="464"/>
      <c r="X152" s="464"/>
      <c r="Y152" s="255"/>
      <c r="Z152" s="255"/>
      <c r="AA152" s="255"/>
    </row>
    <row r="153" spans="1:27" ht="11.25" customHeight="1" x14ac:dyDescent="0.2">
      <c r="A153" s="138"/>
      <c r="B153" s="258" t="s">
        <v>21</v>
      </c>
      <c r="C153" s="265" t="s">
        <v>47</v>
      </c>
      <c r="D153" s="266"/>
      <c r="E153" s="266"/>
      <c r="F153" s="266"/>
      <c r="G153" s="266"/>
      <c r="H153" s="266"/>
      <c r="I153" s="266"/>
      <c r="J153" s="266"/>
      <c r="K153" s="266"/>
      <c r="L153" s="266"/>
      <c r="M153" s="266"/>
      <c r="N153" s="266"/>
      <c r="O153" s="266"/>
      <c r="P153" s="266"/>
      <c r="Q153" s="266"/>
      <c r="R153" s="266"/>
      <c r="S153" s="266"/>
      <c r="T153" s="266"/>
      <c r="U153" s="266"/>
      <c r="V153" s="266"/>
      <c r="W153" s="266"/>
      <c r="X153" s="267"/>
      <c r="Y153" s="271"/>
      <c r="Z153" s="272"/>
      <c r="AA153" s="273"/>
    </row>
    <row r="154" spans="1:27" ht="11.25" customHeight="1" x14ac:dyDescent="0.2">
      <c r="A154" s="138"/>
      <c r="B154" s="258"/>
      <c r="C154" s="343"/>
      <c r="D154" s="344"/>
      <c r="E154" s="344"/>
      <c r="F154" s="344"/>
      <c r="G154" s="344"/>
      <c r="H154" s="344"/>
      <c r="I154" s="344"/>
      <c r="J154" s="344"/>
      <c r="K154" s="344"/>
      <c r="L154" s="344"/>
      <c r="M154" s="344"/>
      <c r="N154" s="344"/>
      <c r="O154" s="344"/>
      <c r="P154" s="344"/>
      <c r="Q154" s="344"/>
      <c r="R154" s="344"/>
      <c r="S154" s="344"/>
      <c r="T154" s="344"/>
      <c r="U154" s="344"/>
      <c r="V154" s="344"/>
      <c r="W154" s="344"/>
      <c r="X154" s="345"/>
      <c r="Y154" s="326"/>
      <c r="Z154" s="327"/>
      <c r="AA154" s="328"/>
    </row>
    <row r="155" spans="1:27" ht="11.25" customHeight="1" x14ac:dyDescent="0.2">
      <c r="A155" s="138"/>
      <c r="B155" s="258" t="s">
        <v>22</v>
      </c>
      <c r="C155" s="265" t="s">
        <v>48</v>
      </c>
      <c r="D155" s="266"/>
      <c r="E155" s="266"/>
      <c r="F155" s="266"/>
      <c r="G155" s="266"/>
      <c r="H155" s="266"/>
      <c r="I155" s="266"/>
      <c r="J155" s="266"/>
      <c r="K155" s="266"/>
      <c r="L155" s="266"/>
      <c r="M155" s="266"/>
      <c r="N155" s="266"/>
      <c r="O155" s="266"/>
      <c r="P155" s="266"/>
      <c r="Q155" s="266"/>
      <c r="R155" s="266"/>
      <c r="S155" s="266"/>
      <c r="T155" s="266"/>
      <c r="U155" s="266"/>
      <c r="V155" s="266"/>
      <c r="W155" s="266"/>
      <c r="X155" s="267"/>
      <c r="Y155" s="271"/>
      <c r="Z155" s="272"/>
      <c r="AA155" s="273"/>
    </row>
    <row r="156" spans="1:27" ht="11.25" customHeight="1" x14ac:dyDescent="0.2">
      <c r="A156" s="138"/>
      <c r="B156" s="258"/>
      <c r="C156" s="268"/>
      <c r="D156" s="269"/>
      <c r="E156" s="269"/>
      <c r="F156" s="269"/>
      <c r="G156" s="269"/>
      <c r="H156" s="269"/>
      <c r="I156" s="269"/>
      <c r="J156" s="269"/>
      <c r="K156" s="269"/>
      <c r="L156" s="269"/>
      <c r="M156" s="269"/>
      <c r="N156" s="269"/>
      <c r="O156" s="269"/>
      <c r="P156" s="269"/>
      <c r="Q156" s="269"/>
      <c r="R156" s="269"/>
      <c r="S156" s="269"/>
      <c r="T156" s="269"/>
      <c r="U156" s="269"/>
      <c r="V156" s="269"/>
      <c r="W156" s="269"/>
      <c r="X156" s="270"/>
      <c r="Y156" s="274"/>
      <c r="Z156" s="275"/>
      <c r="AA156" s="276"/>
    </row>
    <row r="157" spans="1:27" ht="28.5" customHeight="1" x14ac:dyDescent="0.2">
      <c r="A157" s="138"/>
      <c r="B157" s="256" t="s">
        <v>190</v>
      </c>
      <c r="C157" s="265" t="s">
        <v>189</v>
      </c>
      <c r="D157" s="266"/>
      <c r="E157" s="266"/>
      <c r="F157" s="266"/>
      <c r="G157" s="266"/>
      <c r="H157" s="266"/>
      <c r="I157" s="266"/>
      <c r="J157" s="266"/>
      <c r="K157" s="266"/>
      <c r="L157" s="266"/>
      <c r="M157" s="266"/>
      <c r="N157" s="266"/>
      <c r="O157" s="266"/>
      <c r="P157" s="266"/>
      <c r="Q157" s="266"/>
      <c r="R157" s="266"/>
      <c r="S157" s="266"/>
      <c r="T157" s="266"/>
      <c r="U157" s="266"/>
      <c r="V157" s="266"/>
      <c r="W157" s="266"/>
      <c r="X157" s="267"/>
      <c r="Y157" s="271"/>
      <c r="Z157" s="272"/>
      <c r="AA157" s="273"/>
    </row>
    <row r="158" spans="1:27" ht="28.5" customHeight="1" x14ac:dyDescent="0.2">
      <c r="A158" s="138"/>
      <c r="B158" s="257"/>
      <c r="C158" s="268"/>
      <c r="D158" s="269"/>
      <c r="E158" s="269"/>
      <c r="F158" s="269"/>
      <c r="G158" s="269"/>
      <c r="H158" s="269"/>
      <c r="I158" s="269"/>
      <c r="J158" s="269"/>
      <c r="K158" s="269"/>
      <c r="L158" s="269"/>
      <c r="M158" s="269"/>
      <c r="N158" s="269"/>
      <c r="O158" s="269"/>
      <c r="P158" s="269"/>
      <c r="Q158" s="269"/>
      <c r="R158" s="269"/>
      <c r="S158" s="269"/>
      <c r="T158" s="269"/>
      <c r="U158" s="269"/>
      <c r="V158" s="269"/>
      <c r="W158" s="269"/>
      <c r="X158" s="270"/>
      <c r="Y158" s="274"/>
      <c r="Z158" s="275"/>
      <c r="AA158" s="276"/>
    </row>
    <row r="159" spans="1:27" ht="9" customHeight="1" x14ac:dyDescent="0.2">
      <c r="A159" s="138"/>
      <c r="B159" s="133"/>
      <c r="C159" s="148"/>
      <c r="D159" s="148"/>
      <c r="E159" s="148"/>
      <c r="F159" s="148"/>
      <c r="G159" s="148"/>
      <c r="H159" s="148"/>
      <c r="I159" s="148"/>
      <c r="J159" s="148"/>
      <c r="K159" s="148"/>
      <c r="L159" s="148"/>
      <c r="M159" s="148"/>
      <c r="N159" s="148"/>
      <c r="O159" s="148"/>
      <c r="P159" s="148"/>
      <c r="Q159" s="148"/>
      <c r="R159" s="148"/>
      <c r="S159" s="148"/>
      <c r="T159" s="148"/>
      <c r="U159" s="148"/>
      <c r="V159" s="148"/>
      <c r="W159" s="148"/>
      <c r="X159" s="148"/>
      <c r="Y159" s="236"/>
      <c r="Z159" s="236"/>
      <c r="AA159" s="236"/>
    </row>
    <row r="160" spans="1:27" ht="17.25" customHeight="1" x14ac:dyDescent="0.2">
      <c r="A160" s="170" t="s">
        <v>191</v>
      </c>
      <c r="B160" s="133"/>
      <c r="C160" s="148"/>
      <c r="D160" s="148"/>
      <c r="E160" s="148"/>
      <c r="F160" s="148"/>
      <c r="G160" s="148"/>
      <c r="H160" s="148"/>
      <c r="I160" s="148"/>
      <c r="J160" s="148"/>
      <c r="K160" s="148"/>
      <c r="L160" s="148"/>
      <c r="M160" s="148"/>
      <c r="N160" s="148"/>
      <c r="O160" s="148"/>
      <c r="P160" s="148"/>
      <c r="Q160" s="148"/>
      <c r="R160" s="148"/>
      <c r="S160" s="148"/>
      <c r="T160" s="148"/>
      <c r="U160" s="148"/>
      <c r="V160" s="148"/>
      <c r="W160" s="148"/>
      <c r="X160" s="148"/>
      <c r="Y160" s="236"/>
      <c r="Z160" s="236"/>
      <c r="AA160" s="236"/>
    </row>
    <row r="161" spans="1:27" ht="28.5" customHeight="1" x14ac:dyDescent="0.2">
      <c r="A161" s="138"/>
      <c r="B161" s="256" t="s">
        <v>195</v>
      </c>
      <c r="C161" s="265" t="s">
        <v>192</v>
      </c>
      <c r="D161" s="266"/>
      <c r="E161" s="266"/>
      <c r="F161" s="266"/>
      <c r="G161" s="266"/>
      <c r="H161" s="266"/>
      <c r="I161" s="266"/>
      <c r="J161" s="266"/>
      <c r="K161" s="266"/>
      <c r="L161" s="266"/>
      <c r="M161" s="266"/>
      <c r="N161" s="266"/>
      <c r="O161" s="266"/>
      <c r="P161" s="266"/>
      <c r="Q161" s="266"/>
      <c r="R161" s="266"/>
      <c r="S161" s="266"/>
      <c r="T161" s="266"/>
      <c r="U161" s="266"/>
      <c r="V161" s="266"/>
      <c r="W161" s="266"/>
      <c r="X161" s="267"/>
      <c r="Y161" s="271"/>
      <c r="Z161" s="272"/>
      <c r="AA161" s="273"/>
    </row>
    <row r="162" spans="1:27" ht="28.5" customHeight="1" x14ac:dyDescent="0.2">
      <c r="A162" s="138"/>
      <c r="B162" s="257"/>
      <c r="C162" s="268"/>
      <c r="D162" s="269"/>
      <c r="E162" s="269"/>
      <c r="F162" s="269"/>
      <c r="G162" s="269"/>
      <c r="H162" s="269"/>
      <c r="I162" s="269"/>
      <c r="J162" s="269"/>
      <c r="K162" s="269"/>
      <c r="L162" s="269"/>
      <c r="M162" s="269"/>
      <c r="N162" s="269"/>
      <c r="O162" s="269"/>
      <c r="P162" s="269"/>
      <c r="Q162" s="269"/>
      <c r="R162" s="269"/>
      <c r="S162" s="269"/>
      <c r="T162" s="269"/>
      <c r="U162" s="269"/>
      <c r="V162" s="269"/>
      <c r="W162" s="269"/>
      <c r="X162" s="270"/>
      <c r="Y162" s="274"/>
      <c r="Z162" s="275"/>
      <c r="AA162" s="276"/>
    </row>
    <row r="163" spans="1:27" ht="16.5" customHeight="1" x14ac:dyDescent="0.2">
      <c r="A163" s="138"/>
      <c r="B163" s="256" t="s">
        <v>196</v>
      </c>
      <c r="C163" s="265" t="s">
        <v>193</v>
      </c>
      <c r="D163" s="266"/>
      <c r="E163" s="266"/>
      <c r="F163" s="266"/>
      <c r="G163" s="266"/>
      <c r="H163" s="266"/>
      <c r="I163" s="266"/>
      <c r="J163" s="266"/>
      <c r="K163" s="266"/>
      <c r="L163" s="266"/>
      <c r="M163" s="266"/>
      <c r="N163" s="266"/>
      <c r="O163" s="266"/>
      <c r="P163" s="266"/>
      <c r="Q163" s="266"/>
      <c r="R163" s="266"/>
      <c r="S163" s="266"/>
      <c r="T163" s="266"/>
      <c r="U163" s="266"/>
      <c r="V163" s="266"/>
      <c r="W163" s="266"/>
      <c r="X163" s="267"/>
      <c r="Y163" s="271"/>
      <c r="Z163" s="272"/>
      <c r="AA163" s="273"/>
    </row>
    <row r="164" spans="1:27" ht="17.25" customHeight="1" x14ac:dyDescent="0.2">
      <c r="A164" s="138"/>
      <c r="B164" s="257"/>
      <c r="C164" s="268"/>
      <c r="D164" s="269"/>
      <c r="E164" s="269"/>
      <c r="F164" s="269"/>
      <c r="G164" s="269"/>
      <c r="H164" s="269"/>
      <c r="I164" s="269"/>
      <c r="J164" s="269"/>
      <c r="K164" s="269"/>
      <c r="L164" s="269"/>
      <c r="M164" s="269"/>
      <c r="N164" s="269"/>
      <c r="O164" s="269"/>
      <c r="P164" s="269"/>
      <c r="Q164" s="269"/>
      <c r="R164" s="269"/>
      <c r="S164" s="269"/>
      <c r="T164" s="269"/>
      <c r="U164" s="269"/>
      <c r="V164" s="269"/>
      <c r="W164" s="269"/>
      <c r="X164" s="270"/>
      <c r="Y164" s="274"/>
      <c r="Z164" s="275"/>
      <c r="AA164" s="276"/>
    </row>
    <row r="165" spans="1:27" ht="17.25" customHeight="1" x14ac:dyDescent="0.2">
      <c r="A165" s="138"/>
      <c r="B165" s="256" t="s">
        <v>197</v>
      </c>
      <c r="C165" s="265" t="s">
        <v>194</v>
      </c>
      <c r="D165" s="266"/>
      <c r="E165" s="266"/>
      <c r="F165" s="266"/>
      <c r="G165" s="266"/>
      <c r="H165" s="266"/>
      <c r="I165" s="266"/>
      <c r="J165" s="266"/>
      <c r="K165" s="266"/>
      <c r="L165" s="266"/>
      <c r="M165" s="266"/>
      <c r="N165" s="266"/>
      <c r="O165" s="266"/>
      <c r="P165" s="266"/>
      <c r="Q165" s="266"/>
      <c r="R165" s="266"/>
      <c r="S165" s="266"/>
      <c r="T165" s="266"/>
      <c r="U165" s="266"/>
      <c r="V165" s="266"/>
      <c r="W165" s="266"/>
      <c r="X165" s="267"/>
      <c r="Y165" s="271"/>
      <c r="Z165" s="272"/>
      <c r="AA165" s="273"/>
    </row>
    <row r="166" spans="1:27" ht="16.5" customHeight="1" x14ac:dyDescent="0.2">
      <c r="A166" s="138"/>
      <c r="B166" s="257"/>
      <c r="C166" s="268"/>
      <c r="D166" s="269"/>
      <c r="E166" s="269"/>
      <c r="F166" s="269"/>
      <c r="G166" s="269"/>
      <c r="H166" s="269"/>
      <c r="I166" s="269"/>
      <c r="J166" s="269"/>
      <c r="K166" s="269"/>
      <c r="L166" s="269"/>
      <c r="M166" s="269"/>
      <c r="N166" s="269"/>
      <c r="O166" s="269"/>
      <c r="P166" s="269"/>
      <c r="Q166" s="269"/>
      <c r="R166" s="269"/>
      <c r="S166" s="269"/>
      <c r="T166" s="269"/>
      <c r="U166" s="269"/>
      <c r="V166" s="269"/>
      <c r="W166" s="269"/>
      <c r="X166" s="270"/>
      <c r="Y166" s="274"/>
      <c r="Z166" s="275"/>
      <c r="AA166" s="276"/>
    </row>
    <row r="167" spans="1:27" ht="9" customHeight="1" x14ac:dyDescent="0.2">
      <c r="A167" s="138"/>
      <c r="B167" s="133"/>
      <c r="C167" s="171"/>
      <c r="D167" s="171"/>
      <c r="E167" s="171"/>
      <c r="F167" s="171"/>
      <c r="G167" s="171"/>
      <c r="H167" s="171"/>
      <c r="I167" s="171"/>
      <c r="J167" s="171"/>
      <c r="K167" s="171"/>
      <c r="L167" s="171"/>
      <c r="M167" s="171"/>
      <c r="N167" s="171"/>
      <c r="O167" s="171"/>
      <c r="P167" s="171"/>
      <c r="Q167" s="171"/>
      <c r="R167" s="171"/>
      <c r="S167" s="171"/>
      <c r="T167" s="171"/>
      <c r="U167" s="171"/>
      <c r="V167" s="171"/>
      <c r="W167" s="171"/>
      <c r="X167" s="171"/>
      <c r="Y167" s="236"/>
      <c r="Z167" s="236"/>
      <c r="AA167" s="236"/>
    </row>
    <row r="168" spans="1:27" s="127" customFormat="1" ht="18" customHeight="1" x14ac:dyDescent="0.2">
      <c r="A168" s="142" t="s">
        <v>198</v>
      </c>
      <c r="B168" s="137"/>
      <c r="C168" s="133"/>
      <c r="D168" s="133"/>
      <c r="E168" s="133"/>
      <c r="F168" s="133"/>
      <c r="G168" s="133"/>
      <c r="H168" s="133"/>
      <c r="I168" s="133"/>
      <c r="Y168" s="235"/>
      <c r="Z168" s="235"/>
      <c r="AA168" s="235"/>
    </row>
    <row r="169" spans="1:27" ht="15" customHeight="1" x14ac:dyDescent="0.2">
      <c r="A169" s="138"/>
      <c r="B169" s="258" t="s">
        <v>19</v>
      </c>
      <c r="C169" s="265" t="s">
        <v>327</v>
      </c>
      <c r="D169" s="321"/>
      <c r="E169" s="321"/>
      <c r="F169" s="321"/>
      <c r="G169" s="321"/>
      <c r="H169" s="321"/>
      <c r="I169" s="321"/>
      <c r="J169" s="321"/>
      <c r="K169" s="321"/>
      <c r="L169" s="321"/>
      <c r="M169" s="321"/>
      <c r="N169" s="321"/>
      <c r="O169" s="321"/>
      <c r="P169" s="321"/>
      <c r="Q169" s="321"/>
      <c r="R169" s="321"/>
      <c r="S169" s="321"/>
      <c r="T169" s="321"/>
      <c r="U169" s="321"/>
      <c r="V169" s="321"/>
      <c r="W169" s="321"/>
      <c r="X169" s="322"/>
      <c r="Y169" s="271"/>
      <c r="Z169" s="272"/>
      <c r="AA169" s="273"/>
    </row>
    <row r="170" spans="1:27" ht="15" customHeight="1" x14ac:dyDescent="0.2">
      <c r="A170" s="138"/>
      <c r="B170" s="258"/>
      <c r="C170" s="323"/>
      <c r="D170" s="324"/>
      <c r="E170" s="324"/>
      <c r="F170" s="324"/>
      <c r="G170" s="324"/>
      <c r="H170" s="324"/>
      <c r="I170" s="324"/>
      <c r="J170" s="324"/>
      <c r="K170" s="324"/>
      <c r="L170" s="324"/>
      <c r="M170" s="324"/>
      <c r="N170" s="324"/>
      <c r="O170" s="324"/>
      <c r="P170" s="324"/>
      <c r="Q170" s="324"/>
      <c r="R170" s="324"/>
      <c r="S170" s="324"/>
      <c r="T170" s="324"/>
      <c r="U170" s="324"/>
      <c r="V170" s="324"/>
      <c r="W170" s="324"/>
      <c r="X170" s="325"/>
      <c r="Y170" s="326"/>
      <c r="Z170" s="327"/>
      <c r="AA170" s="328"/>
    </row>
    <row r="171" spans="1:27" ht="9" customHeight="1" x14ac:dyDescent="0.2">
      <c r="A171" s="138"/>
      <c r="B171" s="163"/>
      <c r="C171" s="172"/>
      <c r="D171" s="165"/>
      <c r="E171" s="165"/>
      <c r="F171" s="165"/>
      <c r="G171" s="165"/>
      <c r="H171" s="165"/>
      <c r="I171" s="165"/>
      <c r="J171" s="131"/>
      <c r="K171" s="131"/>
      <c r="L171" s="131"/>
      <c r="M171" s="131"/>
      <c r="N171" s="131"/>
      <c r="O171" s="131"/>
      <c r="P171" s="131"/>
      <c r="Q171" s="131"/>
      <c r="R171" s="131"/>
      <c r="S171" s="131"/>
      <c r="T171" s="131"/>
      <c r="U171" s="131"/>
      <c r="V171" s="131"/>
      <c r="W171" s="131"/>
      <c r="X171" s="131"/>
      <c r="Y171" s="238"/>
      <c r="Z171" s="238"/>
      <c r="AA171" s="238"/>
    </row>
    <row r="172" spans="1:27" s="127" customFormat="1" ht="18" customHeight="1" x14ac:dyDescent="0.2">
      <c r="A172" s="142" t="s">
        <v>199</v>
      </c>
      <c r="B172" s="137"/>
      <c r="C172" s="133"/>
      <c r="D172" s="133"/>
      <c r="E172" s="133"/>
      <c r="F172" s="133"/>
      <c r="G172" s="133"/>
      <c r="H172" s="133"/>
      <c r="I172" s="133"/>
      <c r="Y172" s="235"/>
      <c r="Z172" s="235"/>
      <c r="AA172" s="235"/>
    </row>
    <row r="173" spans="1:27" ht="11.25" customHeight="1" x14ac:dyDescent="0.2">
      <c r="A173" s="138"/>
      <c r="B173" s="256" t="s">
        <v>19</v>
      </c>
      <c r="C173" s="265" t="s">
        <v>7</v>
      </c>
      <c r="D173" s="321"/>
      <c r="E173" s="321"/>
      <c r="F173" s="321"/>
      <c r="G173" s="321"/>
      <c r="H173" s="321"/>
      <c r="I173" s="321"/>
      <c r="J173" s="321"/>
      <c r="K173" s="321"/>
      <c r="L173" s="321"/>
      <c r="M173" s="321"/>
      <c r="N173" s="321"/>
      <c r="O173" s="321"/>
      <c r="P173" s="321"/>
      <c r="Q173" s="321"/>
      <c r="R173" s="321"/>
      <c r="S173" s="321"/>
      <c r="T173" s="321"/>
      <c r="U173" s="321"/>
      <c r="V173" s="321"/>
      <c r="W173" s="321"/>
      <c r="X173" s="322"/>
      <c r="Y173" s="271"/>
      <c r="Z173" s="272"/>
      <c r="AA173" s="273"/>
    </row>
    <row r="174" spans="1:27" ht="11.25" customHeight="1" x14ac:dyDescent="0.2">
      <c r="A174" s="138"/>
      <c r="B174" s="305"/>
      <c r="C174" s="353"/>
      <c r="D174" s="354"/>
      <c r="E174" s="354"/>
      <c r="F174" s="354"/>
      <c r="G174" s="354"/>
      <c r="H174" s="354"/>
      <c r="I174" s="354"/>
      <c r="J174" s="354"/>
      <c r="K174" s="354"/>
      <c r="L174" s="354"/>
      <c r="M174" s="354"/>
      <c r="N174" s="354"/>
      <c r="O174" s="354"/>
      <c r="P174" s="354"/>
      <c r="Q174" s="354"/>
      <c r="R174" s="354"/>
      <c r="S174" s="354"/>
      <c r="T174" s="354"/>
      <c r="U174" s="354"/>
      <c r="V174" s="354"/>
      <c r="W174" s="354"/>
      <c r="X174" s="355"/>
      <c r="Y174" s="326"/>
      <c r="Z174" s="327"/>
      <c r="AA174" s="328"/>
    </row>
    <row r="175" spans="1:27" ht="9" customHeight="1" x14ac:dyDescent="0.2">
      <c r="A175" s="138"/>
      <c r="B175" s="163"/>
      <c r="C175" s="24"/>
      <c r="D175" s="24"/>
      <c r="E175" s="24"/>
      <c r="F175" s="24"/>
      <c r="G175" s="24"/>
      <c r="H175" s="24"/>
      <c r="I175" s="24"/>
      <c r="J175" s="24"/>
      <c r="K175" s="24"/>
      <c r="L175" s="24"/>
      <c r="M175" s="24"/>
      <c r="N175" s="24"/>
      <c r="O175" s="24"/>
      <c r="P175" s="24"/>
      <c r="Q175" s="24"/>
      <c r="R175" s="24"/>
      <c r="S175" s="24"/>
      <c r="T175" s="24"/>
      <c r="U175" s="24"/>
      <c r="V175" s="24"/>
      <c r="W175" s="24"/>
      <c r="X175" s="24"/>
      <c r="Y175" s="238"/>
      <c r="Z175" s="238"/>
      <c r="AA175" s="238"/>
    </row>
    <row r="176" spans="1:27" ht="18" customHeight="1" x14ac:dyDescent="0.2">
      <c r="A176" s="142" t="s">
        <v>200</v>
      </c>
      <c r="B176" s="142"/>
      <c r="C176" s="142"/>
      <c r="D176" s="142"/>
      <c r="E176" s="142"/>
      <c r="F176" s="142"/>
      <c r="G176" s="142"/>
      <c r="H176" s="142"/>
      <c r="I176" s="142"/>
      <c r="J176" s="142"/>
      <c r="K176" s="142"/>
      <c r="L176" s="142"/>
      <c r="M176" s="142"/>
      <c r="N176" s="142"/>
      <c r="O176" s="24"/>
      <c r="P176" s="24"/>
      <c r="Q176" s="24"/>
      <c r="R176" s="24"/>
      <c r="S176" s="24"/>
      <c r="T176" s="24"/>
      <c r="U176" s="24"/>
      <c r="V176" s="24"/>
      <c r="W176" s="24"/>
      <c r="X176" s="24"/>
      <c r="Y176" s="236"/>
      <c r="Z176" s="236"/>
      <c r="AA176" s="236"/>
    </row>
    <row r="177" spans="1:27" ht="21" customHeight="1" x14ac:dyDescent="0.2">
      <c r="A177" s="138"/>
      <c r="B177" s="256" t="s">
        <v>204</v>
      </c>
      <c r="C177" s="265" t="s">
        <v>201</v>
      </c>
      <c r="D177" s="266"/>
      <c r="E177" s="266"/>
      <c r="F177" s="266"/>
      <c r="G177" s="266"/>
      <c r="H177" s="266"/>
      <c r="I177" s="266"/>
      <c r="J177" s="266"/>
      <c r="K177" s="266"/>
      <c r="L177" s="266"/>
      <c r="M177" s="266"/>
      <c r="N177" s="266"/>
      <c r="O177" s="266"/>
      <c r="P177" s="266"/>
      <c r="Q177" s="266"/>
      <c r="R177" s="266"/>
      <c r="S177" s="266"/>
      <c r="T177" s="266"/>
      <c r="U177" s="266"/>
      <c r="V177" s="266"/>
      <c r="W177" s="266"/>
      <c r="X177" s="267"/>
      <c r="Y177" s="271"/>
      <c r="Z177" s="272"/>
      <c r="AA177" s="273"/>
    </row>
    <row r="178" spans="1:27" ht="21" customHeight="1" x14ac:dyDescent="0.2">
      <c r="A178" s="138"/>
      <c r="B178" s="257"/>
      <c r="C178" s="268"/>
      <c r="D178" s="269"/>
      <c r="E178" s="269"/>
      <c r="F178" s="269"/>
      <c r="G178" s="269"/>
      <c r="H178" s="269"/>
      <c r="I178" s="269"/>
      <c r="J178" s="269"/>
      <c r="K178" s="269"/>
      <c r="L178" s="269"/>
      <c r="M178" s="269"/>
      <c r="N178" s="269"/>
      <c r="O178" s="269"/>
      <c r="P178" s="269"/>
      <c r="Q178" s="269"/>
      <c r="R178" s="269"/>
      <c r="S178" s="269"/>
      <c r="T178" s="269"/>
      <c r="U178" s="269"/>
      <c r="V178" s="269"/>
      <c r="W178" s="269"/>
      <c r="X178" s="270"/>
      <c r="Y178" s="274"/>
      <c r="Z178" s="275"/>
      <c r="AA178" s="276"/>
    </row>
    <row r="179" spans="1:27" ht="16.5" customHeight="1" x14ac:dyDescent="0.2">
      <c r="A179" s="138"/>
      <c r="B179" s="256" t="s">
        <v>205</v>
      </c>
      <c r="C179" s="265" t="s">
        <v>202</v>
      </c>
      <c r="D179" s="266"/>
      <c r="E179" s="266"/>
      <c r="F179" s="266"/>
      <c r="G179" s="266"/>
      <c r="H179" s="266"/>
      <c r="I179" s="266"/>
      <c r="J179" s="266"/>
      <c r="K179" s="266"/>
      <c r="L179" s="266"/>
      <c r="M179" s="266"/>
      <c r="N179" s="266"/>
      <c r="O179" s="266"/>
      <c r="P179" s="266"/>
      <c r="Q179" s="266"/>
      <c r="R179" s="266"/>
      <c r="S179" s="266"/>
      <c r="T179" s="266"/>
      <c r="U179" s="266"/>
      <c r="V179" s="266"/>
      <c r="W179" s="266"/>
      <c r="X179" s="267"/>
      <c r="Y179" s="271"/>
      <c r="Z179" s="272"/>
      <c r="AA179" s="273"/>
    </row>
    <row r="180" spans="1:27" ht="16.5" customHeight="1" x14ac:dyDescent="0.2">
      <c r="A180" s="138"/>
      <c r="B180" s="257"/>
      <c r="C180" s="268"/>
      <c r="D180" s="269"/>
      <c r="E180" s="269"/>
      <c r="F180" s="269"/>
      <c r="G180" s="269"/>
      <c r="H180" s="269"/>
      <c r="I180" s="269"/>
      <c r="J180" s="269"/>
      <c r="K180" s="269"/>
      <c r="L180" s="269"/>
      <c r="M180" s="269"/>
      <c r="N180" s="269"/>
      <c r="O180" s="269"/>
      <c r="P180" s="269"/>
      <c r="Q180" s="269"/>
      <c r="R180" s="269"/>
      <c r="S180" s="269"/>
      <c r="T180" s="269"/>
      <c r="U180" s="269"/>
      <c r="V180" s="269"/>
      <c r="W180" s="269"/>
      <c r="X180" s="270"/>
      <c r="Y180" s="274"/>
      <c r="Z180" s="275"/>
      <c r="AA180" s="276"/>
    </row>
    <row r="181" spans="1:27" ht="16.5" customHeight="1" x14ac:dyDescent="0.2">
      <c r="A181" s="138"/>
      <c r="B181" s="256" t="s">
        <v>206</v>
      </c>
      <c r="C181" s="265" t="s">
        <v>203</v>
      </c>
      <c r="D181" s="266"/>
      <c r="E181" s="266"/>
      <c r="F181" s="266"/>
      <c r="G181" s="266"/>
      <c r="H181" s="266"/>
      <c r="I181" s="266"/>
      <c r="J181" s="266"/>
      <c r="K181" s="266"/>
      <c r="L181" s="266"/>
      <c r="M181" s="266"/>
      <c r="N181" s="266"/>
      <c r="O181" s="266"/>
      <c r="P181" s="266"/>
      <c r="Q181" s="266"/>
      <c r="R181" s="266"/>
      <c r="S181" s="266"/>
      <c r="T181" s="266"/>
      <c r="U181" s="266"/>
      <c r="V181" s="266"/>
      <c r="W181" s="266"/>
      <c r="X181" s="267"/>
      <c r="Y181" s="271"/>
      <c r="Z181" s="272"/>
      <c r="AA181" s="273"/>
    </row>
    <row r="182" spans="1:27" ht="16.5" customHeight="1" x14ac:dyDescent="0.2">
      <c r="A182" s="138"/>
      <c r="B182" s="257"/>
      <c r="C182" s="268"/>
      <c r="D182" s="269"/>
      <c r="E182" s="269"/>
      <c r="F182" s="269"/>
      <c r="G182" s="269"/>
      <c r="H182" s="269"/>
      <c r="I182" s="269"/>
      <c r="J182" s="269"/>
      <c r="K182" s="269"/>
      <c r="L182" s="269"/>
      <c r="M182" s="269"/>
      <c r="N182" s="269"/>
      <c r="O182" s="269"/>
      <c r="P182" s="269"/>
      <c r="Q182" s="269"/>
      <c r="R182" s="269"/>
      <c r="S182" s="269"/>
      <c r="T182" s="269"/>
      <c r="U182" s="269"/>
      <c r="V182" s="269"/>
      <c r="W182" s="269"/>
      <c r="X182" s="270"/>
      <c r="Y182" s="274"/>
      <c r="Z182" s="275"/>
      <c r="AA182" s="276"/>
    </row>
    <row r="183" spans="1:27" ht="9" customHeight="1" x14ac:dyDescent="0.2">
      <c r="A183" s="138"/>
      <c r="B183" s="133"/>
      <c r="C183" s="135"/>
      <c r="D183" s="138"/>
      <c r="E183" s="138"/>
      <c r="F183" s="138"/>
      <c r="G183" s="138"/>
      <c r="H183" s="138"/>
      <c r="I183" s="138"/>
      <c r="Y183" s="236"/>
      <c r="Z183" s="236"/>
      <c r="AA183" s="236"/>
    </row>
    <row r="184" spans="1:27" s="127" customFormat="1" ht="12.6" customHeight="1" x14ac:dyDescent="0.2">
      <c r="A184" s="142" t="s">
        <v>207</v>
      </c>
      <c r="B184" s="137"/>
      <c r="C184" s="133"/>
      <c r="D184" s="133"/>
      <c r="E184" s="133"/>
      <c r="F184" s="133"/>
      <c r="G184" s="133"/>
      <c r="H184" s="133"/>
      <c r="I184" s="133"/>
      <c r="Y184" s="235"/>
      <c r="Z184" s="235"/>
      <c r="AA184" s="235"/>
    </row>
    <row r="185" spans="1:27" ht="15" customHeight="1" x14ac:dyDescent="0.2">
      <c r="A185" s="138"/>
      <c r="B185" s="258" t="s">
        <v>19</v>
      </c>
      <c r="C185" s="254" t="s">
        <v>57</v>
      </c>
      <c r="D185" s="320"/>
      <c r="E185" s="320"/>
      <c r="F185" s="320"/>
      <c r="G185" s="320"/>
      <c r="H185" s="320"/>
      <c r="I185" s="320"/>
      <c r="J185" s="320"/>
      <c r="K185" s="320"/>
      <c r="L185" s="320"/>
      <c r="M185" s="320"/>
      <c r="N185" s="320"/>
      <c r="O185" s="320"/>
      <c r="P185" s="320"/>
      <c r="Q185" s="320"/>
      <c r="R185" s="320"/>
      <c r="S185" s="320"/>
      <c r="T185" s="320"/>
      <c r="U185" s="320"/>
      <c r="V185" s="320"/>
      <c r="W185" s="320"/>
      <c r="X185" s="320"/>
      <c r="Y185" s="255"/>
      <c r="Z185" s="255"/>
      <c r="AA185" s="255"/>
    </row>
    <row r="186" spans="1:27" ht="15" customHeight="1" x14ac:dyDescent="0.2">
      <c r="A186" s="138"/>
      <c r="B186" s="258"/>
      <c r="C186" s="320"/>
      <c r="D186" s="320"/>
      <c r="E186" s="320"/>
      <c r="F186" s="320"/>
      <c r="G186" s="320"/>
      <c r="H186" s="320"/>
      <c r="I186" s="320"/>
      <c r="J186" s="320"/>
      <c r="K186" s="320"/>
      <c r="L186" s="320"/>
      <c r="M186" s="320"/>
      <c r="N186" s="320"/>
      <c r="O186" s="320"/>
      <c r="P186" s="320"/>
      <c r="Q186" s="320"/>
      <c r="R186" s="320"/>
      <c r="S186" s="320"/>
      <c r="T186" s="320"/>
      <c r="U186" s="320"/>
      <c r="V186" s="320"/>
      <c r="W186" s="320"/>
      <c r="X186" s="320"/>
      <c r="Y186" s="255"/>
      <c r="Z186" s="255"/>
      <c r="AA186" s="255"/>
    </row>
    <row r="187" spans="1:27" ht="37.200000000000003" customHeight="1" x14ac:dyDescent="0.2">
      <c r="A187" s="138"/>
      <c r="B187" s="258" t="s">
        <v>20</v>
      </c>
      <c r="C187" s="254" t="s">
        <v>523</v>
      </c>
      <c r="D187" s="320"/>
      <c r="E187" s="320"/>
      <c r="F187" s="320"/>
      <c r="G187" s="320"/>
      <c r="H187" s="320"/>
      <c r="I187" s="320"/>
      <c r="J187" s="320"/>
      <c r="K187" s="320"/>
      <c r="L187" s="320"/>
      <c r="M187" s="320"/>
      <c r="N187" s="320"/>
      <c r="O187" s="320"/>
      <c r="P187" s="320"/>
      <c r="Q187" s="320"/>
      <c r="R187" s="320"/>
      <c r="S187" s="320"/>
      <c r="T187" s="320"/>
      <c r="U187" s="320"/>
      <c r="V187" s="320"/>
      <c r="W187" s="320"/>
      <c r="X187" s="320"/>
      <c r="Y187" s="255"/>
      <c r="Z187" s="255"/>
      <c r="AA187" s="255"/>
    </row>
    <row r="188" spans="1:27" ht="37.200000000000003" customHeight="1" x14ac:dyDescent="0.2">
      <c r="A188" s="138"/>
      <c r="B188" s="258"/>
      <c r="C188" s="320"/>
      <c r="D188" s="320"/>
      <c r="E188" s="320"/>
      <c r="F188" s="320"/>
      <c r="G188" s="320"/>
      <c r="H188" s="320"/>
      <c r="I188" s="320"/>
      <c r="J188" s="320"/>
      <c r="K188" s="320"/>
      <c r="L188" s="320"/>
      <c r="M188" s="320"/>
      <c r="N188" s="320"/>
      <c r="O188" s="320"/>
      <c r="P188" s="320"/>
      <c r="Q188" s="320"/>
      <c r="R188" s="320"/>
      <c r="S188" s="320"/>
      <c r="T188" s="320"/>
      <c r="U188" s="320"/>
      <c r="V188" s="320"/>
      <c r="W188" s="320"/>
      <c r="X188" s="320"/>
      <c r="Y188" s="255"/>
      <c r="Z188" s="255"/>
      <c r="AA188" s="255"/>
    </row>
    <row r="189" spans="1:27" ht="6.6" customHeight="1" x14ac:dyDescent="0.2">
      <c r="A189" s="138"/>
      <c r="B189" s="133"/>
      <c r="C189" s="155"/>
      <c r="D189" s="138"/>
      <c r="E189" s="138"/>
      <c r="F189" s="138"/>
      <c r="G189" s="138"/>
      <c r="H189" s="138"/>
      <c r="I189" s="138"/>
      <c r="Y189" s="236"/>
      <c r="Z189" s="236"/>
      <c r="AA189" s="236"/>
    </row>
    <row r="190" spans="1:27" s="127" customFormat="1" ht="18" customHeight="1" x14ac:dyDescent="0.2">
      <c r="A190" s="142" t="s">
        <v>348</v>
      </c>
      <c r="B190" s="137"/>
      <c r="C190" s="133"/>
      <c r="D190" s="133"/>
      <c r="E190" s="133"/>
      <c r="F190" s="133"/>
      <c r="G190" s="133"/>
      <c r="H190" s="133"/>
      <c r="I190" s="133"/>
      <c r="Y190" s="235"/>
      <c r="Z190" s="235"/>
      <c r="AA190" s="235"/>
    </row>
    <row r="191" spans="1:27" ht="15" customHeight="1" x14ac:dyDescent="0.2">
      <c r="A191" s="138"/>
      <c r="B191" s="258" t="s">
        <v>19</v>
      </c>
      <c r="C191" s="265" t="s">
        <v>58</v>
      </c>
      <c r="D191" s="266"/>
      <c r="E191" s="266"/>
      <c r="F191" s="266"/>
      <c r="G191" s="266"/>
      <c r="H191" s="266"/>
      <c r="I191" s="266"/>
      <c r="J191" s="266"/>
      <c r="K191" s="266"/>
      <c r="L191" s="266"/>
      <c r="M191" s="266"/>
      <c r="N191" s="266"/>
      <c r="O191" s="266"/>
      <c r="P191" s="266"/>
      <c r="Q191" s="266"/>
      <c r="R191" s="266"/>
      <c r="S191" s="266"/>
      <c r="T191" s="266"/>
      <c r="U191" s="266"/>
      <c r="V191" s="266"/>
      <c r="W191" s="266"/>
      <c r="X191" s="267"/>
      <c r="Y191" s="271"/>
      <c r="Z191" s="272"/>
      <c r="AA191" s="273"/>
    </row>
    <row r="192" spans="1:27" ht="15" customHeight="1" x14ac:dyDescent="0.2">
      <c r="A192" s="138"/>
      <c r="B192" s="258"/>
      <c r="C192" s="343"/>
      <c r="D192" s="344"/>
      <c r="E192" s="344"/>
      <c r="F192" s="344"/>
      <c r="G192" s="344"/>
      <c r="H192" s="344"/>
      <c r="I192" s="344"/>
      <c r="J192" s="344"/>
      <c r="K192" s="344"/>
      <c r="L192" s="344"/>
      <c r="M192" s="344"/>
      <c r="N192" s="344"/>
      <c r="O192" s="344"/>
      <c r="P192" s="344"/>
      <c r="Q192" s="344"/>
      <c r="R192" s="344"/>
      <c r="S192" s="344"/>
      <c r="T192" s="344"/>
      <c r="U192" s="344"/>
      <c r="V192" s="344"/>
      <c r="W192" s="344"/>
      <c r="X192" s="345"/>
      <c r="Y192" s="326"/>
      <c r="Z192" s="327"/>
      <c r="AA192" s="328"/>
    </row>
    <row r="193" spans="1:27" ht="15" customHeight="1" x14ac:dyDescent="0.2">
      <c r="A193" s="138"/>
      <c r="B193" s="258" t="s">
        <v>20</v>
      </c>
      <c r="C193" s="265" t="s">
        <v>8</v>
      </c>
      <c r="D193" s="321"/>
      <c r="E193" s="321"/>
      <c r="F193" s="321"/>
      <c r="G193" s="321"/>
      <c r="H193" s="321"/>
      <c r="I193" s="321"/>
      <c r="J193" s="321"/>
      <c r="K193" s="321"/>
      <c r="L193" s="321"/>
      <c r="M193" s="321"/>
      <c r="N193" s="321"/>
      <c r="O193" s="321"/>
      <c r="P193" s="321"/>
      <c r="Q193" s="321"/>
      <c r="R193" s="321"/>
      <c r="S193" s="321"/>
      <c r="T193" s="321"/>
      <c r="U193" s="321"/>
      <c r="V193" s="321"/>
      <c r="W193" s="321"/>
      <c r="X193" s="322"/>
      <c r="Y193" s="271"/>
      <c r="Z193" s="272"/>
      <c r="AA193" s="273"/>
    </row>
    <row r="194" spans="1:27" ht="15" customHeight="1" x14ac:dyDescent="0.2">
      <c r="A194" s="138"/>
      <c r="B194" s="258"/>
      <c r="C194" s="323"/>
      <c r="D194" s="324"/>
      <c r="E194" s="324"/>
      <c r="F194" s="324"/>
      <c r="G194" s="324"/>
      <c r="H194" s="324"/>
      <c r="I194" s="324"/>
      <c r="J194" s="324"/>
      <c r="K194" s="324"/>
      <c r="L194" s="324"/>
      <c r="M194" s="324"/>
      <c r="N194" s="324"/>
      <c r="O194" s="324"/>
      <c r="P194" s="324"/>
      <c r="Q194" s="324"/>
      <c r="R194" s="324"/>
      <c r="S194" s="324"/>
      <c r="T194" s="324"/>
      <c r="U194" s="324"/>
      <c r="V194" s="324"/>
      <c r="W194" s="324"/>
      <c r="X194" s="325"/>
      <c r="Y194" s="326"/>
      <c r="Z194" s="327"/>
      <c r="AA194" s="328"/>
    </row>
    <row r="195" spans="1:27" ht="15" customHeight="1" x14ac:dyDescent="0.2">
      <c r="A195" s="138"/>
      <c r="B195" s="258" t="s">
        <v>21</v>
      </c>
      <c r="C195" s="265" t="s">
        <v>59</v>
      </c>
      <c r="D195" s="321"/>
      <c r="E195" s="321"/>
      <c r="F195" s="321"/>
      <c r="G195" s="321"/>
      <c r="H195" s="321"/>
      <c r="I195" s="321"/>
      <c r="J195" s="321"/>
      <c r="K195" s="321"/>
      <c r="L195" s="321"/>
      <c r="M195" s="321"/>
      <c r="N195" s="321"/>
      <c r="O195" s="321"/>
      <c r="P195" s="321"/>
      <c r="Q195" s="321"/>
      <c r="R195" s="321"/>
      <c r="S195" s="321"/>
      <c r="T195" s="321"/>
      <c r="U195" s="321"/>
      <c r="V195" s="321"/>
      <c r="W195" s="321"/>
      <c r="X195" s="322"/>
      <c r="Y195" s="271"/>
      <c r="Z195" s="272"/>
      <c r="AA195" s="273"/>
    </row>
    <row r="196" spans="1:27" ht="15" customHeight="1" x14ac:dyDescent="0.2">
      <c r="A196" s="138"/>
      <c r="B196" s="258"/>
      <c r="C196" s="323"/>
      <c r="D196" s="324"/>
      <c r="E196" s="324"/>
      <c r="F196" s="324"/>
      <c r="G196" s="324"/>
      <c r="H196" s="324"/>
      <c r="I196" s="324"/>
      <c r="J196" s="324"/>
      <c r="K196" s="324"/>
      <c r="L196" s="324"/>
      <c r="M196" s="324"/>
      <c r="N196" s="324"/>
      <c r="O196" s="324"/>
      <c r="P196" s="324"/>
      <c r="Q196" s="324"/>
      <c r="R196" s="324"/>
      <c r="S196" s="324"/>
      <c r="T196" s="324"/>
      <c r="U196" s="324"/>
      <c r="V196" s="324"/>
      <c r="W196" s="324"/>
      <c r="X196" s="325"/>
      <c r="Y196" s="326"/>
      <c r="Z196" s="327"/>
      <c r="AA196" s="328"/>
    </row>
    <row r="197" spans="1:27" ht="9" customHeight="1" x14ac:dyDescent="0.2">
      <c r="A197" s="138"/>
      <c r="B197" s="163"/>
      <c r="C197" s="131"/>
      <c r="D197" s="165"/>
      <c r="E197" s="165"/>
      <c r="F197" s="165"/>
      <c r="G197" s="165"/>
      <c r="H197" s="165"/>
      <c r="I197" s="165"/>
      <c r="J197" s="131"/>
      <c r="K197" s="131"/>
      <c r="L197" s="131"/>
      <c r="M197" s="131"/>
      <c r="N197" s="131"/>
      <c r="O197" s="131"/>
      <c r="P197" s="131"/>
      <c r="Q197" s="131"/>
      <c r="R197" s="131"/>
      <c r="S197" s="131"/>
      <c r="T197" s="131"/>
      <c r="U197" s="131"/>
      <c r="V197" s="131"/>
      <c r="W197" s="131"/>
      <c r="X197" s="131"/>
      <c r="Y197" s="238"/>
      <c r="Z197" s="238"/>
      <c r="AA197" s="238"/>
    </row>
    <row r="198" spans="1:27" s="127" customFormat="1" ht="20.100000000000001" customHeight="1" x14ac:dyDescent="0.2">
      <c r="A198" s="142" t="s">
        <v>349</v>
      </c>
      <c r="B198" s="137"/>
      <c r="C198" s="133"/>
      <c r="D198" s="133"/>
      <c r="E198" s="133"/>
      <c r="F198" s="133"/>
      <c r="G198" s="133"/>
      <c r="H198" s="133"/>
      <c r="I198" s="133"/>
      <c r="Y198" s="235"/>
      <c r="Z198" s="235"/>
      <c r="AA198" s="235"/>
    </row>
    <row r="199" spans="1:27" ht="15" customHeight="1" x14ac:dyDescent="0.2">
      <c r="A199" s="138"/>
      <c r="B199" s="258" t="s">
        <v>19</v>
      </c>
      <c r="C199" s="265" t="s">
        <v>9</v>
      </c>
      <c r="D199" s="321"/>
      <c r="E199" s="321"/>
      <c r="F199" s="321"/>
      <c r="G199" s="321"/>
      <c r="H199" s="321"/>
      <c r="I199" s="321"/>
      <c r="J199" s="321"/>
      <c r="K199" s="321"/>
      <c r="L199" s="321"/>
      <c r="M199" s="321"/>
      <c r="N199" s="321"/>
      <c r="O199" s="321"/>
      <c r="P199" s="321"/>
      <c r="Q199" s="321"/>
      <c r="R199" s="321"/>
      <c r="S199" s="321"/>
      <c r="T199" s="321"/>
      <c r="U199" s="321"/>
      <c r="V199" s="321"/>
      <c r="W199" s="321"/>
      <c r="X199" s="322"/>
      <c r="Y199" s="271"/>
      <c r="Z199" s="272"/>
      <c r="AA199" s="273"/>
    </row>
    <row r="200" spans="1:27" ht="21.6" customHeight="1" x14ac:dyDescent="0.2">
      <c r="A200" s="138"/>
      <c r="B200" s="258"/>
      <c r="C200" s="323"/>
      <c r="D200" s="324"/>
      <c r="E200" s="324"/>
      <c r="F200" s="324"/>
      <c r="G200" s="324"/>
      <c r="H200" s="324"/>
      <c r="I200" s="324"/>
      <c r="J200" s="324"/>
      <c r="K200" s="324"/>
      <c r="L200" s="324"/>
      <c r="M200" s="324"/>
      <c r="N200" s="324"/>
      <c r="O200" s="324"/>
      <c r="P200" s="324"/>
      <c r="Q200" s="324"/>
      <c r="R200" s="324"/>
      <c r="S200" s="324"/>
      <c r="T200" s="324"/>
      <c r="U200" s="324"/>
      <c r="V200" s="324"/>
      <c r="W200" s="324"/>
      <c r="X200" s="325"/>
      <c r="Y200" s="326"/>
      <c r="Z200" s="327"/>
      <c r="AA200" s="328"/>
    </row>
    <row r="201" spans="1:27" ht="12.75" customHeight="1" x14ac:dyDescent="0.2">
      <c r="A201" s="138"/>
      <c r="B201" s="163"/>
      <c r="C201" s="172"/>
      <c r="D201" s="165"/>
      <c r="E201" s="165"/>
      <c r="F201" s="165"/>
      <c r="G201" s="165"/>
      <c r="H201" s="165"/>
      <c r="I201" s="165"/>
      <c r="J201" s="131"/>
      <c r="K201" s="131"/>
      <c r="L201" s="131"/>
      <c r="M201" s="131"/>
      <c r="N201" s="131"/>
      <c r="O201" s="131"/>
      <c r="P201" s="131"/>
      <c r="Q201" s="131"/>
      <c r="R201" s="131"/>
      <c r="S201" s="131"/>
      <c r="T201" s="131"/>
      <c r="U201" s="131"/>
      <c r="V201" s="131"/>
      <c r="W201" s="131"/>
      <c r="X201" s="131"/>
      <c r="Y201" s="238"/>
      <c r="Z201" s="238"/>
      <c r="AA201" s="238"/>
    </row>
    <row r="202" spans="1:27" s="127" customFormat="1" ht="20.100000000000001" customHeight="1" x14ac:dyDescent="0.2">
      <c r="A202" s="142" t="s">
        <v>208</v>
      </c>
      <c r="B202" s="137"/>
      <c r="C202" s="133"/>
      <c r="D202" s="133"/>
      <c r="E202" s="133"/>
      <c r="F202" s="133"/>
      <c r="G202" s="133"/>
      <c r="H202" s="133"/>
      <c r="I202" s="133"/>
      <c r="Y202" s="235"/>
      <c r="Z202" s="235"/>
      <c r="AA202" s="235"/>
    </row>
    <row r="203" spans="1:27" ht="15" customHeight="1" x14ac:dyDescent="0.2">
      <c r="A203" s="138"/>
      <c r="B203" s="258" t="s">
        <v>19</v>
      </c>
      <c r="C203" s="265" t="s">
        <v>131</v>
      </c>
      <c r="D203" s="321"/>
      <c r="E203" s="321"/>
      <c r="F203" s="321"/>
      <c r="G203" s="321"/>
      <c r="H203" s="321"/>
      <c r="I203" s="321"/>
      <c r="J203" s="321"/>
      <c r="K203" s="321"/>
      <c r="L203" s="321"/>
      <c r="M203" s="321"/>
      <c r="N203" s="321"/>
      <c r="O203" s="321"/>
      <c r="P203" s="321"/>
      <c r="Q203" s="321"/>
      <c r="R203" s="321"/>
      <c r="S203" s="321"/>
      <c r="T203" s="321"/>
      <c r="U203" s="321"/>
      <c r="V203" s="321"/>
      <c r="W203" s="321"/>
      <c r="X203" s="322"/>
      <c r="Y203" s="271"/>
      <c r="Z203" s="272"/>
      <c r="AA203" s="273"/>
    </row>
    <row r="204" spans="1:27" ht="15" customHeight="1" x14ac:dyDescent="0.2">
      <c r="A204" s="138"/>
      <c r="B204" s="258"/>
      <c r="C204" s="323"/>
      <c r="D204" s="324"/>
      <c r="E204" s="324"/>
      <c r="F204" s="324"/>
      <c r="G204" s="324"/>
      <c r="H204" s="324"/>
      <c r="I204" s="324"/>
      <c r="J204" s="324"/>
      <c r="K204" s="324"/>
      <c r="L204" s="324"/>
      <c r="M204" s="324"/>
      <c r="N204" s="324"/>
      <c r="O204" s="324"/>
      <c r="P204" s="324"/>
      <c r="Q204" s="324"/>
      <c r="R204" s="324"/>
      <c r="S204" s="324"/>
      <c r="T204" s="324"/>
      <c r="U204" s="324"/>
      <c r="V204" s="324"/>
      <c r="W204" s="324"/>
      <c r="X204" s="325"/>
      <c r="Y204" s="326"/>
      <c r="Z204" s="327"/>
      <c r="AA204" s="328"/>
    </row>
    <row r="205" spans="1:27" ht="15" customHeight="1" x14ac:dyDescent="0.2">
      <c r="A205" s="138"/>
      <c r="B205" s="258" t="s">
        <v>20</v>
      </c>
      <c r="C205" s="265" t="s">
        <v>132</v>
      </c>
      <c r="D205" s="321"/>
      <c r="E205" s="321"/>
      <c r="F205" s="321"/>
      <c r="G205" s="321"/>
      <c r="H205" s="321"/>
      <c r="I205" s="321"/>
      <c r="J205" s="321"/>
      <c r="K205" s="321"/>
      <c r="L205" s="321"/>
      <c r="M205" s="321"/>
      <c r="N205" s="321"/>
      <c r="O205" s="321"/>
      <c r="P205" s="321"/>
      <c r="Q205" s="321"/>
      <c r="R205" s="321"/>
      <c r="S205" s="321"/>
      <c r="T205" s="321"/>
      <c r="U205" s="321"/>
      <c r="V205" s="321"/>
      <c r="W205" s="321"/>
      <c r="X205" s="322"/>
      <c r="Y205" s="271"/>
      <c r="Z205" s="272"/>
      <c r="AA205" s="273"/>
    </row>
    <row r="206" spans="1:27" ht="15" customHeight="1" x14ac:dyDescent="0.2">
      <c r="A206" s="138"/>
      <c r="B206" s="258"/>
      <c r="C206" s="323"/>
      <c r="D206" s="324"/>
      <c r="E206" s="324"/>
      <c r="F206" s="324"/>
      <c r="G206" s="324"/>
      <c r="H206" s="324"/>
      <c r="I206" s="324"/>
      <c r="J206" s="324"/>
      <c r="K206" s="324"/>
      <c r="L206" s="324"/>
      <c r="M206" s="324"/>
      <c r="N206" s="324"/>
      <c r="O206" s="324"/>
      <c r="P206" s="324"/>
      <c r="Q206" s="324"/>
      <c r="R206" s="324"/>
      <c r="S206" s="324"/>
      <c r="T206" s="324"/>
      <c r="U206" s="324"/>
      <c r="V206" s="324"/>
      <c r="W206" s="324"/>
      <c r="X206" s="325"/>
      <c r="Y206" s="326"/>
      <c r="Z206" s="327"/>
      <c r="AA206" s="328"/>
    </row>
    <row r="207" spans="1:27" ht="22.5" customHeight="1" x14ac:dyDescent="0.2">
      <c r="A207" s="138"/>
      <c r="B207" s="258" t="s">
        <v>21</v>
      </c>
      <c r="C207" s="265" t="s">
        <v>133</v>
      </c>
      <c r="D207" s="321"/>
      <c r="E207" s="321"/>
      <c r="F207" s="321"/>
      <c r="G207" s="321"/>
      <c r="H207" s="321"/>
      <c r="I207" s="321"/>
      <c r="J207" s="321"/>
      <c r="K207" s="321"/>
      <c r="L207" s="321"/>
      <c r="M207" s="321"/>
      <c r="N207" s="321"/>
      <c r="O207" s="321"/>
      <c r="P207" s="321"/>
      <c r="Q207" s="321"/>
      <c r="R207" s="321"/>
      <c r="S207" s="321"/>
      <c r="T207" s="321"/>
      <c r="U207" s="321"/>
      <c r="V207" s="321"/>
      <c r="W207" s="321"/>
      <c r="X207" s="322"/>
      <c r="Y207" s="271"/>
      <c r="Z207" s="272"/>
      <c r="AA207" s="273"/>
    </row>
    <row r="208" spans="1:27" ht="22.5" customHeight="1" x14ac:dyDescent="0.2">
      <c r="A208" s="138"/>
      <c r="B208" s="258"/>
      <c r="C208" s="323"/>
      <c r="D208" s="324"/>
      <c r="E208" s="324"/>
      <c r="F208" s="324"/>
      <c r="G208" s="324"/>
      <c r="H208" s="324"/>
      <c r="I208" s="324"/>
      <c r="J208" s="324"/>
      <c r="K208" s="324"/>
      <c r="L208" s="324"/>
      <c r="M208" s="324"/>
      <c r="N208" s="324"/>
      <c r="O208" s="324"/>
      <c r="P208" s="324"/>
      <c r="Q208" s="324"/>
      <c r="R208" s="324"/>
      <c r="S208" s="324"/>
      <c r="T208" s="324"/>
      <c r="U208" s="324"/>
      <c r="V208" s="324"/>
      <c r="W208" s="324"/>
      <c r="X208" s="325"/>
      <c r="Y208" s="326"/>
      <c r="Z208" s="327"/>
      <c r="AA208" s="328"/>
    </row>
    <row r="209" spans="1:27" ht="12.75" customHeight="1" x14ac:dyDescent="0.2">
      <c r="A209" s="138"/>
      <c r="B209" s="163"/>
      <c r="C209" s="172"/>
      <c r="D209" s="165"/>
      <c r="E209" s="165"/>
      <c r="F209" s="165"/>
      <c r="G209" s="165"/>
      <c r="H209" s="165"/>
      <c r="I209" s="165"/>
      <c r="J209" s="131"/>
      <c r="K209" s="131"/>
      <c r="L209" s="131"/>
      <c r="M209" s="131"/>
      <c r="N209" s="131"/>
      <c r="O209" s="131"/>
      <c r="P209" s="131"/>
      <c r="Q209" s="131"/>
      <c r="R209" s="131"/>
      <c r="S209" s="131"/>
      <c r="T209" s="131"/>
      <c r="U209" s="131"/>
      <c r="V209" s="131"/>
      <c r="W209" s="131"/>
      <c r="X209" s="131"/>
      <c r="Y209" s="238"/>
      <c r="Z209" s="238"/>
      <c r="AA209" s="238"/>
    </row>
    <row r="210" spans="1:27" ht="18" customHeight="1" x14ac:dyDescent="0.25">
      <c r="A210" s="142" t="s">
        <v>350</v>
      </c>
      <c r="B210" s="137"/>
      <c r="C210" s="138"/>
      <c r="D210" s="138"/>
      <c r="E210" s="138"/>
      <c r="F210" s="138"/>
      <c r="H210" s="138"/>
      <c r="I210" s="138"/>
      <c r="Y210" s="235"/>
      <c r="Z210" s="235"/>
    </row>
    <row r="211" spans="1:27" ht="22.5" customHeight="1" x14ac:dyDescent="0.2">
      <c r="A211" s="138"/>
      <c r="B211" s="258" t="s">
        <v>19</v>
      </c>
      <c r="C211" s="265" t="s">
        <v>61</v>
      </c>
      <c r="D211" s="321"/>
      <c r="E211" s="321"/>
      <c r="F211" s="321"/>
      <c r="G211" s="321"/>
      <c r="H211" s="321"/>
      <c r="I211" s="321"/>
      <c r="J211" s="321"/>
      <c r="K211" s="321"/>
      <c r="L211" s="321"/>
      <c r="M211" s="321"/>
      <c r="N211" s="321"/>
      <c r="O211" s="321"/>
      <c r="P211" s="321"/>
      <c r="Q211" s="321"/>
      <c r="R211" s="321"/>
      <c r="S211" s="321"/>
      <c r="T211" s="321"/>
      <c r="U211" s="321"/>
      <c r="V211" s="321"/>
      <c r="W211" s="321"/>
      <c r="X211" s="322"/>
      <c r="Y211" s="271"/>
      <c r="Z211" s="272"/>
      <c r="AA211" s="273"/>
    </row>
    <row r="212" spans="1:27" ht="22.5" customHeight="1" x14ac:dyDescent="0.2">
      <c r="A212" s="138"/>
      <c r="B212" s="258"/>
      <c r="C212" s="323"/>
      <c r="D212" s="324"/>
      <c r="E212" s="324"/>
      <c r="F212" s="324"/>
      <c r="G212" s="324"/>
      <c r="H212" s="324"/>
      <c r="I212" s="324"/>
      <c r="J212" s="324"/>
      <c r="K212" s="324"/>
      <c r="L212" s="324"/>
      <c r="M212" s="324"/>
      <c r="N212" s="324"/>
      <c r="O212" s="324"/>
      <c r="P212" s="324"/>
      <c r="Q212" s="324"/>
      <c r="R212" s="324"/>
      <c r="S212" s="324"/>
      <c r="T212" s="324"/>
      <c r="U212" s="324"/>
      <c r="V212" s="324"/>
      <c r="W212" s="324"/>
      <c r="X212" s="325"/>
      <c r="Y212" s="326"/>
      <c r="Z212" s="327"/>
      <c r="AA212" s="328"/>
    </row>
    <row r="213" spans="1:27" ht="11.25" customHeight="1" x14ac:dyDescent="0.2">
      <c r="A213" s="138"/>
      <c r="B213" s="258" t="s">
        <v>20</v>
      </c>
      <c r="C213" s="265" t="s">
        <v>60</v>
      </c>
      <c r="D213" s="266"/>
      <c r="E213" s="266"/>
      <c r="F213" s="266"/>
      <c r="G213" s="266"/>
      <c r="H213" s="266"/>
      <c r="I213" s="266"/>
      <c r="J213" s="266"/>
      <c r="K213" s="266"/>
      <c r="L213" s="266"/>
      <c r="M213" s="266"/>
      <c r="N213" s="266"/>
      <c r="O213" s="266"/>
      <c r="P213" s="266"/>
      <c r="Q213" s="266"/>
      <c r="R213" s="266"/>
      <c r="S213" s="266"/>
      <c r="T213" s="266"/>
      <c r="U213" s="266"/>
      <c r="V213" s="266"/>
      <c r="W213" s="266"/>
      <c r="X213" s="267"/>
      <c r="Y213" s="271"/>
      <c r="Z213" s="272"/>
      <c r="AA213" s="273"/>
    </row>
    <row r="214" spans="1:27" ht="11.25" customHeight="1" x14ac:dyDescent="0.2">
      <c r="A214" s="138"/>
      <c r="B214" s="258"/>
      <c r="C214" s="268"/>
      <c r="D214" s="269"/>
      <c r="E214" s="269"/>
      <c r="F214" s="269"/>
      <c r="G214" s="269"/>
      <c r="H214" s="269"/>
      <c r="I214" s="269"/>
      <c r="J214" s="269"/>
      <c r="K214" s="269"/>
      <c r="L214" s="269"/>
      <c r="M214" s="269"/>
      <c r="N214" s="269"/>
      <c r="O214" s="269"/>
      <c r="P214" s="269"/>
      <c r="Q214" s="269"/>
      <c r="R214" s="269"/>
      <c r="S214" s="269"/>
      <c r="T214" s="269"/>
      <c r="U214" s="269"/>
      <c r="V214" s="269"/>
      <c r="W214" s="269"/>
      <c r="X214" s="270"/>
      <c r="Y214" s="326"/>
      <c r="Z214" s="327"/>
      <c r="AA214" s="328"/>
    </row>
    <row r="215" spans="1:27" ht="22.5" customHeight="1" x14ac:dyDescent="0.2">
      <c r="A215" s="138"/>
      <c r="B215" s="258" t="s">
        <v>21</v>
      </c>
      <c r="C215" s="265" t="s">
        <v>135</v>
      </c>
      <c r="D215" s="321"/>
      <c r="E215" s="321"/>
      <c r="F215" s="321"/>
      <c r="G215" s="321"/>
      <c r="H215" s="321"/>
      <c r="I215" s="321"/>
      <c r="J215" s="321"/>
      <c r="K215" s="321"/>
      <c r="L215" s="321"/>
      <c r="M215" s="321"/>
      <c r="N215" s="321"/>
      <c r="O215" s="321"/>
      <c r="P215" s="321"/>
      <c r="Q215" s="321"/>
      <c r="R215" s="321"/>
      <c r="S215" s="321"/>
      <c r="T215" s="321"/>
      <c r="U215" s="321"/>
      <c r="V215" s="321"/>
      <c r="W215" s="321"/>
      <c r="X215" s="322"/>
      <c r="Y215" s="271"/>
      <c r="Z215" s="272"/>
      <c r="AA215" s="273"/>
    </row>
    <row r="216" spans="1:27" ht="22.5" customHeight="1" x14ac:dyDescent="0.2">
      <c r="A216" s="138"/>
      <c r="B216" s="258"/>
      <c r="C216" s="323"/>
      <c r="D216" s="324"/>
      <c r="E216" s="324"/>
      <c r="F216" s="324"/>
      <c r="G216" s="324"/>
      <c r="H216" s="324"/>
      <c r="I216" s="324"/>
      <c r="J216" s="324"/>
      <c r="K216" s="324"/>
      <c r="L216" s="324"/>
      <c r="M216" s="324"/>
      <c r="N216" s="324"/>
      <c r="O216" s="324"/>
      <c r="P216" s="324"/>
      <c r="Q216" s="324"/>
      <c r="R216" s="324"/>
      <c r="S216" s="324"/>
      <c r="T216" s="324"/>
      <c r="U216" s="324"/>
      <c r="V216" s="324"/>
      <c r="W216" s="324"/>
      <c r="X216" s="325"/>
      <c r="Y216" s="326"/>
      <c r="Z216" s="327"/>
      <c r="AA216" s="328"/>
    </row>
    <row r="217" spans="1:27" ht="22.5" customHeight="1" x14ac:dyDescent="0.2">
      <c r="A217" s="138"/>
      <c r="B217" s="258" t="s">
        <v>22</v>
      </c>
      <c r="C217" s="265" t="s">
        <v>134</v>
      </c>
      <c r="D217" s="321"/>
      <c r="E217" s="321"/>
      <c r="F217" s="321"/>
      <c r="G217" s="321"/>
      <c r="H217" s="321"/>
      <c r="I217" s="321"/>
      <c r="J217" s="321"/>
      <c r="K217" s="321"/>
      <c r="L217" s="321"/>
      <c r="M217" s="321"/>
      <c r="N217" s="321"/>
      <c r="O217" s="321"/>
      <c r="P217" s="321"/>
      <c r="Q217" s="321"/>
      <c r="R217" s="321"/>
      <c r="S217" s="321"/>
      <c r="T217" s="321"/>
      <c r="U217" s="321"/>
      <c r="V217" s="321"/>
      <c r="W217" s="321"/>
      <c r="X217" s="322"/>
      <c r="Y217" s="271"/>
      <c r="Z217" s="272"/>
      <c r="AA217" s="273"/>
    </row>
    <row r="218" spans="1:27" ht="22.5" customHeight="1" x14ac:dyDescent="0.2">
      <c r="A218" s="138"/>
      <c r="B218" s="258"/>
      <c r="C218" s="323"/>
      <c r="D218" s="324"/>
      <c r="E218" s="324"/>
      <c r="F218" s="324"/>
      <c r="G218" s="324"/>
      <c r="H218" s="324"/>
      <c r="I218" s="324"/>
      <c r="J218" s="324"/>
      <c r="K218" s="324"/>
      <c r="L218" s="324"/>
      <c r="M218" s="324"/>
      <c r="N218" s="324"/>
      <c r="O218" s="324"/>
      <c r="P218" s="324"/>
      <c r="Q218" s="324"/>
      <c r="R218" s="324"/>
      <c r="S218" s="324"/>
      <c r="T218" s="324"/>
      <c r="U218" s="324"/>
      <c r="V218" s="324"/>
      <c r="W218" s="324"/>
      <c r="X218" s="325"/>
      <c r="Y218" s="326"/>
      <c r="Z218" s="327"/>
      <c r="AA218" s="328"/>
    </row>
    <row r="219" spans="1:27" ht="22.5" customHeight="1" x14ac:dyDescent="0.2">
      <c r="A219" s="138"/>
      <c r="B219" s="258" t="s">
        <v>23</v>
      </c>
      <c r="C219" s="265" t="s">
        <v>136</v>
      </c>
      <c r="D219" s="321"/>
      <c r="E219" s="321"/>
      <c r="F219" s="321"/>
      <c r="G219" s="321"/>
      <c r="H219" s="321"/>
      <c r="I219" s="321"/>
      <c r="J219" s="321"/>
      <c r="K219" s="321"/>
      <c r="L219" s="321"/>
      <c r="M219" s="321"/>
      <c r="N219" s="321"/>
      <c r="O219" s="321"/>
      <c r="P219" s="321"/>
      <c r="Q219" s="321"/>
      <c r="R219" s="321"/>
      <c r="S219" s="321"/>
      <c r="T219" s="321"/>
      <c r="U219" s="321"/>
      <c r="V219" s="321"/>
      <c r="W219" s="321"/>
      <c r="X219" s="322"/>
      <c r="Y219" s="271"/>
      <c r="Z219" s="272"/>
      <c r="AA219" s="273"/>
    </row>
    <row r="220" spans="1:27" ht="22.5" customHeight="1" x14ac:dyDescent="0.2">
      <c r="A220" s="138"/>
      <c r="B220" s="258"/>
      <c r="C220" s="323"/>
      <c r="D220" s="324"/>
      <c r="E220" s="324"/>
      <c r="F220" s="324"/>
      <c r="G220" s="324"/>
      <c r="H220" s="324"/>
      <c r="I220" s="324"/>
      <c r="J220" s="324"/>
      <c r="K220" s="324"/>
      <c r="L220" s="324"/>
      <c r="M220" s="324"/>
      <c r="N220" s="324"/>
      <c r="O220" s="324"/>
      <c r="P220" s="324"/>
      <c r="Q220" s="324"/>
      <c r="R220" s="324"/>
      <c r="S220" s="324"/>
      <c r="T220" s="324"/>
      <c r="U220" s="324"/>
      <c r="V220" s="324"/>
      <c r="W220" s="324"/>
      <c r="X220" s="325"/>
      <c r="Y220" s="326"/>
      <c r="Z220" s="327"/>
      <c r="AA220" s="328"/>
    </row>
    <row r="221" spans="1:27" ht="12.75" customHeight="1" x14ac:dyDescent="0.2">
      <c r="A221" s="138"/>
      <c r="B221" s="163"/>
      <c r="C221" s="172"/>
      <c r="D221" s="165"/>
      <c r="E221" s="165"/>
      <c r="F221" s="165"/>
      <c r="G221" s="165"/>
      <c r="H221" s="165"/>
      <c r="I221" s="165"/>
      <c r="J221" s="131"/>
      <c r="K221" s="131"/>
      <c r="L221" s="131"/>
      <c r="M221" s="131"/>
      <c r="N221" s="131"/>
      <c r="O221" s="131"/>
      <c r="P221" s="131"/>
      <c r="Q221" s="131"/>
      <c r="R221" s="131"/>
      <c r="S221" s="131"/>
      <c r="T221" s="131"/>
      <c r="U221" s="131"/>
      <c r="V221" s="131"/>
      <c r="W221" s="131"/>
      <c r="X221" s="131"/>
      <c r="Y221" s="238"/>
      <c r="Z221" s="238"/>
      <c r="AA221" s="238"/>
    </row>
    <row r="222" spans="1:27" s="127" customFormat="1" ht="18" customHeight="1" x14ac:dyDescent="0.2">
      <c r="A222" s="142" t="s">
        <v>351</v>
      </c>
      <c r="B222" s="137"/>
      <c r="C222" s="133"/>
      <c r="D222" s="133"/>
      <c r="E222" s="133"/>
      <c r="F222" s="133"/>
      <c r="G222" s="133"/>
      <c r="H222" s="133"/>
      <c r="I222" s="133"/>
      <c r="Y222" s="235"/>
      <c r="Z222" s="235"/>
      <c r="AA222" s="235"/>
    </row>
    <row r="223" spans="1:27" s="155" customFormat="1" ht="15" customHeight="1" x14ac:dyDescent="0.15">
      <c r="B223" s="258" t="s">
        <v>19</v>
      </c>
      <c r="C223" s="265" t="s">
        <v>521</v>
      </c>
      <c r="D223" s="321"/>
      <c r="E223" s="321"/>
      <c r="F223" s="321"/>
      <c r="G223" s="321"/>
      <c r="H223" s="321"/>
      <c r="I223" s="321"/>
      <c r="J223" s="321"/>
      <c r="K223" s="321"/>
      <c r="L223" s="321"/>
      <c r="M223" s="321"/>
      <c r="N223" s="321"/>
      <c r="O223" s="321"/>
      <c r="P223" s="321"/>
      <c r="Q223" s="321"/>
      <c r="R223" s="321"/>
      <c r="S223" s="321"/>
      <c r="T223" s="321"/>
      <c r="U223" s="321"/>
      <c r="V223" s="321"/>
      <c r="W223" s="321"/>
      <c r="X223" s="322"/>
      <c r="Y223" s="271"/>
      <c r="Z223" s="272"/>
      <c r="AA223" s="273"/>
    </row>
    <row r="224" spans="1:27" s="155" customFormat="1" ht="15" customHeight="1" x14ac:dyDescent="0.15">
      <c r="B224" s="258"/>
      <c r="C224" s="323"/>
      <c r="D224" s="324"/>
      <c r="E224" s="324"/>
      <c r="F224" s="324"/>
      <c r="G224" s="324"/>
      <c r="H224" s="324"/>
      <c r="I224" s="324"/>
      <c r="J224" s="324"/>
      <c r="K224" s="324"/>
      <c r="L224" s="324"/>
      <c r="M224" s="324"/>
      <c r="N224" s="324"/>
      <c r="O224" s="324"/>
      <c r="P224" s="324"/>
      <c r="Q224" s="324"/>
      <c r="R224" s="324"/>
      <c r="S224" s="324"/>
      <c r="T224" s="324"/>
      <c r="U224" s="324"/>
      <c r="V224" s="324"/>
      <c r="W224" s="324"/>
      <c r="X224" s="325"/>
      <c r="Y224" s="326"/>
      <c r="Z224" s="327"/>
      <c r="AA224" s="328"/>
    </row>
    <row r="225" spans="1:27" s="155" customFormat="1" ht="11.25" customHeight="1" x14ac:dyDescent="0.15">
      <c r="B225" s="258" t="s">
        <v>20</v>
      </c>
      <c r="C225" s="337" t="s">
        <v>10</v>
      </c>
      <c r="D225" s="338"/>
      <c r="E225" s="338"/>
      <c r="F225" s="338"/>
      <c r="G225" s="338"/>
      <c r="H225" s="338"/>
      <c r="I225" s="338"/>
      <c r="J225" s="338"/>
      <c r="K225" s="338"/>
      <c r="L225" s="338"/>
      <c r="M225" s="338"/>
      <c r="N225" s="338"/>
      <c r="O225" s="338"/>
      <c r="P225" s="338"/>
      <c r="Q225" s="338"/>
      <c r="R225" s="338"/>
      <c r="S225" s="338"/>
      <c r="T225" s="338"/>
      <c r="U225" s="338"/>
      <c r="V225" s="338"/>
      <c r="W225" s="338"/>
      <c r="X225" s="339"/>
      <c r="Y225" s="271"/>
      <c r="Z225" s="272"/>
      <c r="AA225" s="273"/>
    </row>
    <row r="226" spans="1:27" s="155" customFormat="1" ht="11.25" customHeight="1" x14ac:dyDescent="0.15">
      <c r="B226" s="258"/>
      <c r="C226" s="340"/>
      <c r="D226" s="341"/>
      <c r="E226" s="341"/>
      <c r="F226" s="341"/>
      <c r="G226" s="341"/>
      <c r="H226" s="341"/>
      <c r="I226" s="341"/>
      <c r="J226" s="341"/>
      <c r="K226" s="341"/>
      <c r="L226" s="341"/>
      <c r="M226" s="341"/>
      <c r="N226" s="341"/>
      <c r="O226" s="341"/>
      <c r="P226" s="341"/>
      <c r="Q226" s="341"/>
      <c r="R226" s="341"/>
      <c r="S226" s="341"/>
      <c r="T226" s="341"/>
      <c r="U226" s="341"/>
      <c r="V226" s="341"/>
      <c r="W226" s="341"/>
      <c r="X226" s="342"/>
      <c r="Y226" s="326"/>
      <c r="Z226" s="327"/>
      <c r="AA226" s="328"/>
    </row>
    <row r="227" spans="1:27" s="155" customFormat="1" ht="15" customHeight="1" x14ac:dyDescent="0.15">
      <c r="B227" s="258" t="s">
        <v>21</v>
      </c>
      <c r="C227" s="254" t="s">
        <v>62</v>
      </c>
      <c r="D227" s="320"/>
      <c r="E227" s="320"/>
      <c r="F227" s="320"/>
      <c r="G227" s="320"/>
      <c r="H227" s="320"/>
      <c r="I227" s="320"/>
      <c r="J227" s="320"/>
      <c r="K227" s="320"/>
      <c r="L227" s="320"/>
      <c r="M227" s="320"/>
      <c r="N227" s="320"/>
      <c r="O227" s="320"/>
      <c r="P227" s="320"/>
      <c r="Q227" s="320"/>
      <c r="R227" s="320"/>
      <c r="S227" s="320"/>
      <c r="T227" s="320"/>
      <c r="U227" s="320"/>
      <c r="V227" s="320"/>
      <c r="W227" s="320"/>
      <c r="X227" s="320"/>
      <c r="Y227" s="255"/>
      <c r="Z227" s="255"/>
      <c r="AA227" s="255"/>
    </row>
    <row r="228" spans="1:27" s="155" customFormat="1" ht="15" customHeight="1" x14ac:dyDescent="0.15">
      <c r="B228" s="258"/>
      <c r="C228" s="320"/>
      <c r="D228" s="320"/>
      <c r="E228" s="320"/>
      <c r="F228" s="320"/>
      <c r="G228" s="320"/>
      <c r="H228" s="320"/>
      <c r="I228" s="320"/>
      <c r="J228" s="320"/>
      <c r="K228" s="320"/>
      <c r="L228" s="320"/>
      <c r="M228" s="320"/>
      <c r="N228" s="320"/>
      <c r="O228" s="320"/>
      <c r="P228" s="320"/>
      <c r="Q228" s="320"/>
      <c r="R228" s="320"/>
      <c r="S228" s="320"/>
      <c r="T228" s="320"/>
      <c r="U228" s="320"/>
      <c r="V228" s="320"/>
      <c r="W228" s="320"/>
      <c r="X228" s="320"/>
      <c r="Y228" s="255"/>
      <c r="Z228" s="255"/>
      <c r="AA228" s="255"/>
    </row>
    <row r="229" spans="1:27" s="155" customFormat="1" ht="11.25" customHeight="1" x14ac:dyDescent="0.15">
      <c r="B229" s="258" t="s">
        <v>22</v>
      </c>
      <c r="C229" s="254" t="s">
        <v>138</v>
      </c>
      <c r="D229" s="320"/>
      <c r="E229" s="320"/>
      <c r="F229" s="320"/>
      <c r="G229" s="320"/>
      <c r="H229" s="320"/>
      <c r="I229" s="320"/>
      <c r="J229" s="320"/>
      <c r="K229" s="320"/>
      <c r="L229" s="320"/>
      <c r="M229" s="320"/>
      <c r="N229" s="320"/>
      <c r="O229" s="320"/>
      <c r="P229" s="320"/>
      <c r="Q229" s="320"/>
      <c r="R229" s="320"/>
      <c r="S229" s="320"/>
      <c r="T229" s="320"/>
      <c r="U229" s="320"/>
      <c r="V229" s="320"/>
      <c r="W229" s="320"/>
      <c r="X229" s="320"/>
      <c r="Y229" s="255"/>
      <c r="Z229" s="255"/>
      <c r="AA229" s="255"/>
    </row>
    <row r="230" spans="1:27" s="155" customFormat="1" ht="11.25" customHeight="1" x14ac:dyDescent="0.15">
      <c r="B230" s="258"/>
      <c r="C230" s="320"/>
      <c r="D230" s="320"/>
      <c r="E230" s="320"/>
      <c r="F230" s="320"/>
      <c r="G230" s="320"/>
      <c r="H230" s="320"/>
      <c r="I230" s="320"/>
      <c r="J230" s="320"/>
      <c r="K230" s="320"/>
      <c r="L230" s="320"/>
      <c r="M230" s="320"/>
      <c r="N230" s="320"/>
      <c r="O230" s="320"/>
      <c r="P230" s="320"/>
      <c r="Q230" s="320"/>
      <c r="R230" s="320"/>
      <c r="S230" s="320"/>
      <c r="T230" s="320"/>
      <c r="U230" s="320"/>
      <c r="V230" s="320"/>
      <c r="W230" s="320"/>
      <c r="X230" s="320"/>
      <c r="Y230" s="255"/>
      <c r="Z230" s="255"/>
      <c r="AA230" s="255"/>
    </row>
    <row r="231" spans="1:27" s="155" customFormat="1" ht="15" customHeight="1" x14ac:dyDescent="0.15">
      <c r="B231" s="258" t="s">
        <v>23</v>
      </c>
      <c r="C231" s="254" t="s">
        <v>137</v>
      </c>
      <c r="D231" s="320"/>
      <c r="E231" s="320"/>
      <c r="F231" s="320"/>
      <c r="G231" s="320"/>
      <c r="H231" s="320"/>
      <c r="I231" s="320"/>
      <c r="J231" s="320"/>
      <c r="K231" s="320"/>
      <c r="L231" s="320"/>
      <c r="M231" s="320"/>
      <c r="N231" s="320"/>
      <c r="O231" s="320"/>
      <c r="P231" s="320"/>
      <c r="Q231" s="320"/>
      <c r="R231" s="320"/>
      <c r="S231" s="320"/>
      <c r="T231" s="320"/>
      <c r="U231" s="320"/>
      <c r="V231" s="320"/>
      <c r="W231" s="320"/>
      <c r="X231" s="320"/>
      <c r="Y231" s="255"/>
      <c r="Z231" s="255"/>
      <c r="AA231" s="255"/>
    </row>
    <row r="232" spans="1:27" s="155" customFormat="1" ht="15" customHeight="1" x14ac:dyDescent="0.15">
      <c r="B232" s="258"/>
      <c r="C232" s="320"/>
      <c r="D232" s="320"/>
      <c r="E232" s="320"/>
      <c r="F232" s="320"/>
      <c r="G232" s="320"/>
      <c r="H232" s="320"/>
      <c r="I232" s="320"/>
      <c r="J232" s="320"/>
      <c r="K232" s="320"/>
      <c r="L232" s="320"/>
      <c r="M232" s="320"/>
      <c r="N232" s="320"/>
      <c r="O232" s="320"/>
      <c r="P232" s="320"/>
      <c r="Q232" s="320"/>
      <c r="R232" s="320"/>
      <c r="S232" s="320"/>
      <c r="T232" s="320"/>
      <c r="U232" s="320"/>
      <c r="V232" s="320"/>
      <c r="W232" s="320"/>
      <c r="X232" s="320"/>
      <c r="Y232" s="255"/>
      <c r="Z232" s="255"/>
      <c r="AA232" s="255"/>
    </row>
    <row r="233" spans="1:27" s="155" customFormat="1" ht="11.25" customHeight="1" x14ac:dyDescent="0.15">
      <c r="B233" s="258" t="s">
        <v>24</v>
      </c>
      <c r="C233" s="254" t="s">
        <v>498</v>
      </c>
      <c r="D233" s="320"/>
      <c r="E233" s="320"/>
      <c r="F233" s="320"/>
      <c r="G233" s="320"/>
      <c r="H233" s="320"/>
      <c r="I233" s="320"/>
      <c r="J233" s="320"/>
      <c r="K233" s="320"/>
      <c r="L233" s="320"/>
      <c r="M233" s="320"/>
      <c r="N233" s="320"/>
      <c r="O233" s="320"/>
      <c r="P233" s="320"/>
      <c r="Q233" s="320"/>
      <c r="R233" s="320"/>
      <c r="S233" s="320"/>
      <c r="T233" s="320"/>
      <c r="U233" s="320"/>
      <c r="V233" s="320"/>
      <c r="W233" s="320"/>
      <c r="X233" s="320"/>
      <c r="Y233" s="255"/>
      <c r="Z233" s="255"/>
      <c r="AA233" s="255"/>
    </row>
    <row r="234" spans="1:27" s="155" customFormat="1" ht="11.25" customHeight="1" x14ac:dyDescent="0.15">
      <c r="B234" s="258"/>
      <c r="C234" s="320"/>
      <c r="D234" s="320"/>
      <c r="E234" s="320"/>
      <c r="F234" s="320"/>
      <c r="G234" s="320"/>
      <c r="H234" s="320"/>
      <c r="I234" s="320"/>
      <c r="J234" s="320"/>
      <c r="K234" s="320"/>
      <c r="L234" s="320"/>
      <c r="M234" s="320"/>
      <c r="N234" s="320"/>
      <c r="O234" s="320"/>
      <c r="P234" s="320"/>
      <c r="Q234" s="320"/>
      <c r="R234" s="320"/>
      <c r="S234" s="320"/>
      <c r="T234" s="320"/>
      <c r="U234" s="320"/>
      <c r="V234" s="320"/>
      <c r="W234" s="320"/>
      <c r="X234" s="320"/>
      <c r="Y234" s="255"/>
      <c r="Z234" s="255"/>
      <c r="AA234" s="255"/>
    </row>
    <row r="235" spans="1:27" s="155" customFormat="1" ht="12.9" customHeight="1" x14ac:dyDescent="0.2">
      <c r="B235" s="127"/>
      <c r="C235" s="173"/>
      <c r="D235" s="173"/>
      <c r="E235" s="173"/>
      <c r="F235" s="173"/>
      <c r="G235" s="173"/>
      <c r="H235" s="173"/>
      <c r="I235" s="173"/>
      <c r="J235" s="173"/>
      <c r="K235" s="173"/>
      <c r="L235" s="173"/>
      <c r="M235" s="173"/>
      <c r="N235" s="173"/>
      <c r="O235" s="173"/>
      <c r="P235" s="173"/>
      <c r="Q235" s="173"/>
      <c r="R235" s="173"/>
      <c r="S235" s="173"/>
      <c r="T235" s="173"/>
      <c r="U235" s="173"/>
      <c r="V235" s="173"/>
      <c r="W235" s="173"/>
      <c r="X235" s="173"/>
      <c r="Y235" s="236"/>
      <c r="Z235" s="236"/>
      <c r="AA235" s="236"/>
    </row>
    <row r="236" spans="1:27" s="155" customFormat="1" ht="18" customHeight="1" x14ac:dyDescent="0.15">
      <c r="A236" s="142" t="s">
        <v>209</v>
      </c>
      <c r="B236" s="142"/>
      <c r="C236" s="142"/>
      <c r="D236" s="142"/>
      <c r="E236" s="142"/>
      <c r="F236" s="142"/>
      <c r="G236" s="142"/>
      <c r="H236" s="142"/>
      <c r="I236" s="142"/>
      <c r="J236" s="142"/>
      <c r="K236" s="173"/>
      <c r="L236" s="173"/>
      <c r="M236" s="173"/>
      <c r="N236" s="173"/>
      <c r="O236" s="173"/>
      <c r="P236" s="173"/>
      <c r="Q236" s="173"/>
      <c r="R236" s="173"/>
      <c r="S236" s="173"/>
      <c r="T236" s="173"/>
      <c r="U236" s="173"/>
      <c r="V236" s="173"/>
      <c r="W236" s="173"/>
      <c r="X236" s="173"/>
      <c r="Y236" s="236"/>
      <c r="Z236" s="236"/>
      <c r="AA236" s="236"/>
    </row>
    <row r="237" spans="1:27" s="155" customFormat="1" ht="22.5" customHeight="1" x14ac:dyDescent="0.15">
      <c r="B237" s="256" t="s">
        <v>204</v>
      </c>
      <c r="C237" s="358" t="s">
        <v>211</v>
      </c>
      <c r="D237" s="359"/>
      <c r="E237" s="359"/>
      <c r="F237" s="359"/>
      <c r="G237" s="359"/>
      <c r="H237" s="359"/>
      <c r="I237" s="359"/>
      <c r="J237" s="359"/>
      <c r="K237" s="359"/>
      <c r="L237" s="359"/>
      <c r="M237" s="359"/>
      <c r="N237" s="359"/>
      <c r="O237" s="359"/>
      <c r="P237" s="359"/>
      <c r="Q237" s="359"/>
      <c r="R237" s="359"/>
      <c r="S237" s="359"/>
      <c r="T237" s="359"/>
      <c r="U237" s="359"/>
      <c r="V237" s="359"/>
      <c r="W237" s="359"/>
      <c r="X237" s="360"/>
      <c r="Y237" s="271"/>
      <c r="Z237" s="272"/>
      <c r="AA237" s="273"/>
    </row>
    <row r="238" spans="1:27" s="155" customFormat="1" ht="21" customHeight="1" x14ac:dyDescent="0.15">
      <c r="B238" s="257"/>
      <c r="C238" s="361"/>
      <c r="D238" s="362"/>
      <c r="E238" s="362"/>
      <c r="F238" s="362"/>
      <c r="G238" s="362"/>
      <c r="H238" s="362"/>
      <c r="I238" s="362"/>
      <c r="J238" s="362"/>
      <c r="K238" s="362"/>
      <c r="L238" s="362"/>
      <c r="M238" s="362"/>
      <c r="N238" s="362"/>
      <c r="O238" s="362"/>
      <c r="P238" s="362"/>
      <c r="Q238" s="362"/>
      <c r="R238" s="362"/>
      <c r="S238" s="362"/>
      <c r="T238" s="362"/>
      <c r="U238" s="362"/>
      <c r="V238" s="362"/>
      <c r="W238" s="362"/>
      <c r="X238" s="363"/>
      <c r="Y238" s="274"/>
      <c r="Z238" s="275"/>
      <c r="AA238" s="276"/>
    </row>
    <row r="239" spans="1:27" s="155" customFormat="1" ht="12" customHeight="1" x14ac:dyDescent="0.15">
      <c r="B239" s="256" t="s">
        <v>205</v>
      </c>
      <c r="C239" s="358" t="s">
        <v>210</v>
      </c>
      <c r="D239" s="359"/>
      <c r="E239" s="359"/>
      <c r="F239" s="359"/>
      <c r="G239" s="359"/>
      <c r="H239" s="359"/>
      <c r="I239" s="359"/>
      <c r="J239" s="359"/>
      <c r="K239" s="359"/>
      <c r="L239" s="359"/>
      <c r="M239" s="359"/>
      <c r="N239" s="359"/>
      <c r="O239" s="359"/>
      <c r="P239" s="359"/>
      <c r="Q239" s="359"/>
      <c r="R239" s="359"/>
      <c r="S239" s="359"/>
      <c r="T239" s="359"/>
      <c r="U239" s="359"/>
      <c r="V239" s="359"/>
      <c r="W239" s="359"/>
      <c r="X239" s="360"/>
      <c r="Y239" s="271"/>
      <c r="Z239" s="272"/>
      <c r="AA239" s="273"/>
    </row>
    <row r="240" spans="1:27" s="155" customFormat="1" ht="10.5" customHeight="1" x14ac:dyDescent="0.15">
      <c r="B240" s="257"/>
      <c r="C240" s="361"/>
      <c r="D240" s="362"/>
      <c r="E240" s="362"/>
      <c r="F240" s="362"/>
      <c r="G240" s="362"/>
      <c r="H240" s="362"/>
      <c r="I240" s="362"/>
      <c r="J240" s="362"/>
      <c r="K240" s="362"/>
      <c r="L240" s="362"/>
      <c r="M240" s="362"/>
      <c r="N240" s="362"/>
      <c r="O240" s="362"/>
      <c r="P240" s="362"/>
      <c r="Q240" s="362"/>
      <c r="R240" s="362"/>
      <c r="S240" s="362"/>
      <c r="T240" s="362"/>
      <c r="U240" s="362"/>
      <c r="V240" s="362"/>
      <c r="W240" s="362"/>
      <c r="X240" s="363"/>
      <c r="Y240" s="274"/>
      <c r="Z240" s="275"/>
      <c r="AA240" s="276"/>
    </row>
    <row r="241" spans="1:27" s="155" customFormat="1" ht="11.25" customHeight="1" x14ac:dyDescent="0.15">
      <c r="B241" s="256" t="s">
        <v>206</v>
      </c>
      <c r="C241" s="358" t="s">
        <v>500</v>
      </c>
      <c r="D241" s="359"/>
      <c r="E241" s="359"/>
      <c r="F241" s="359"/>
      <c r="G241" s="359"/>
      <c r="H241" s="359"/>
      <c r="I241" s="359"/>
      <c r="J241" s="359"/>
      <c r="K241" s="359"/>
      <c r="L241" s="359"/>
      <c r="M241" s="359"/>
      <c r="N241" s="359"/>
      <c r="O241" s="359"/>
      <c r="P241" s="359"/>
      <c r="Q241" s="359"/>
      <c r="R241" s="359"/>
      <c r="S241" s="359"/>
      <c r="T241" s="359"/>
      <c r="U241" s="359"/>
      <c r="V241" s="359"/>
      <c r="W241" s="359"/>
      <c r="X241" s="360"/>
      <c r="Y241" s="271"/>
      <c r="Z241" s="272"/>
      <c r="AA241" s="273"/>
    </row>
    <row r="242" spans="1:27" s="155" customFormat="1" ht="19.350000000000001" customHeight="1" x14ac:dyDescent="0.15">
      <c r="B242" s="257"/>
      <c r="C242" s="361"/>
      <c r="D242" s="362"/>
      <c r="E242" s="362"/>
      <c r="F242" s="362"/>
      <c r="G242" s="362"/>
      <c r="H242" s="362"/>
      <c r="I242" s="362"/>
      <c r="J242" s="362"/>
      <c r="K242" s="362"/>
      <c r="L242" s="362"/>
      <c r="M242" s="362"/>
      <c r="N242" s="362"/>
      <c r="O242" s="362"/>
      <c r="P242" s="362"/>
      <c r="Q242" s="362"/>
      <c r="R242" s="362"/>
      <c r="S242" s="362"/>
      <c r="T242" s="362"/>
      <c r="U242" s="362"/>
      <c r="V242" s="362"/>
      <c r="W242" s="362"/>
      <c r="X242" s="363"/>
      <c r="Y242" s="274"/>
      <c r="Z242" s="275"/>
      <c r="AA242" s="276"/>
    </row>
    <row r="243" spans="1:27" s="155" customFormat="1" ht="11.25" customHeight="1" x14ac:dyDescent="0.15">
      <c r="B243" s="256" t="s">
        <v>213</v>
      </c>
      <c r="C243" s="358" t="s">
        <v>212</v>
      </c>
      <c r="D243" s="359"/>
      <c r="E243" s="359"/>
      <c r="F243" s="359"/>
      <c r="G243" s="359"/>
      <c r="H243" s="359"/>
      <c r="I243" s="359"/>
      <c r="J243" s="359"/>
      <c r="K243" s="359"/>
      <c r="L243" s="359"/>
      <c r="M243" s="359"/>
      <c r="N243" s="359"/>
      <c r="O243" s="359"/>
      <c r="P243" s="359"/>
      <c r="Q243" s="359"/>
      <c r="R243" s="359"/>
      <c r="S243" s="359"/>
      <c r="T243" s="359"/>
      <c r="U243" s="359"/>
      <c r="V243" s="359"/>
      <c r="W243" s="359"/>
      <c r="X243" s="360"/>
      <c r="Y243" s="271"/>
      <c r="Z243" s="272"/>
      <c r="AA243" s="273"/>
    </row>
    <row r="244" spans="1:27" s="155" customFormat="1" ht="11.25" customHeight="1" x14ac:dyDescent="0.15">
      <c r="B244" s="257"/>
      <c r="C244" s="361"/>
      <c r="D244" s="362"/>
      <c r="E244" s="362"/>
      <c r="F244" s="362"/>
      <c r="G244" s="362"/>
      <c r="H244" s="362"/>
      <c r="I244" s="362"/>
      <c r="J244" s="362"/>
      <c r="K244" s="362"/>
      <c r="L244" s="362"/>
      <c r="M244" s="362"/>
      <c r="N244" s="362"/>
      <c r="O244" s="362"/>
      <c r="P244" s="362"/>
      <c r="Q244" s="362"/>
      <c r="R244" s="362"/>
      <c r="S244" s="362"/>
      <c r="T244" s="362"/>
      <c r="U244" s="362"/>
      <c r="V244" s="362"/>
      <c r="W244" s="362"/>
      <c r="X244" s="363"/>
      <c r="Y244" s="274"/>
      <c r="Z244" s="275"/>
      <c r="AA244" s="276"/>
    </row>
    <row r="245" spans="1:27" s="155" customFormat="1" ht="12.9" customHeight="1" x14ac:dyDescent="0.2">
      <c r="B245" s="127"/>
      <c r="C245" s="173"/>
      <c r="D245" s="173"/>
      <c r="E245" s="173"/>
      <c r="F245" s="173"/>
      <c r="G245" s="173"/>
      <c r="H245" s="173"/>
      <c r="I245" s="173"/>
      <c r="J245" s="173"/>
      <c r="K245" s="173"/>
      <c r="L245" s="173"/>
      <c r="M245" s="173"/>
      <c r="N245" s="173"/>
      <c r="O245" s="173"/>
      <c r="P245" s="173"/>
      <c r="Q245" s="173"/>
      <c r="R245" s="173"/>
      <c r="S245" s="173"/>
      <c r="T245" s="173"/>
      <c r="U245" s="173"/>
      <c r="V245" s="173"/>
      <c r="W245" s="173"/>
      <c r="X245" s="173"/>
      <c r="Y245" s="236"/>
      <c r="Z245" s="236"/>
      <c r="AA245" s="236"/>
    </row>
    <row r="246" spans="1:27" s="127" customFormat="1" ht="18" customHeight="1" x14ac:dyDescent="0.2">
      <c r="A246" s="142" t="s">
        <v>214</v>
      </c>
      <c r="B246" s="137"/>
      <c r="C246" s="133"/>
      <c r="D246" s="133"/>
      <c r="E246" s="133"/>
      <c r="F246" s="133"/>
      <c r="G246" s="133"/>
      <c r="H246" s="133"/>
      <c r="I246" s="133"/>
      <c r="Y246" s="235"/>
      <c r="Z246" s="235"/>
      <c r="AA246" s="235"/>
    </row>
    <row r="247" spans="1:27" ht="15" customHeight="1" x14ac:dyDescent="0.2">
      <c r="A247" s="138"/>
      <c r="B247" s="258" t="s">
        <v>19</v>
      </c>
      <c r="C247" s="254" t="s">
        <v>11</v>
      </c>
      <c r="D247" s="320"/>
      <c r="E247" s="320"/>
      <c r="F247" s="320"/>
      <c r="G247" s="320"/>
      <c r="H247" s="320"/>
      <c r="I247" s="320"/>
      <c r="J247" s="320"/>
      <c r="K247" s="320"/>
      <c r="L247" s="320"/>
      <c r="M247" s="320"/>
      <c r="N247" s="320"/>
      <c r="O247" s="320"/>
      <c r="P247" s="320"/>
      <c r="Q247" s="320"/>
      <c r="R247" s="320"/>
      <c r="S247" s="320"/>
      <c r="T247" s="320"/>
      <c r="U247" s="320"/>
      <c r="V247" s="320"/>
      <c r="W247" s="320"/>
      <c r="X247" s="320"/>
      <c r="Y247" s="255"/>
      <c r="Z247" s="255"/>
      <c r="AA247" s="255"/>
    </row>
    <row r="248" spans="1:27" ht="15" customHeight="1" x14ac:dyDescent="0.2">
      <c r="A248" s="138"/>
      <c r="B248" s="258"/>
      <c r="C248" s="320"/>
      <c r="D248" s="320"/>
      <c r="E248" s="320"/>
      <c r="F248" s="320"/>
      <c r="G248" s="320"/>
      <c r="H248" s="320"/>
      <c r="I248" s="320"/>
      <c r="J248" s="320"/>
      <c r="K248" s="320"/>
      <c r="L248" s="320"/>
      <c r="M248" s="320"/>
      <c r="N248" s="320"/>
      <c r="O248" s="320"/>
      <c r="P248" s="320"/>
      <c r="Q248" s="320"/>
      <c r="R248" s="320"/>
      <c r="S248" s="320"/>
      <c r="T248" s="320"/>
      <c r="U248" s="320"/>
      <c r="V248" s="320"/>
      <c r="W248" s="320"/>
      <c r="X248" s="320"/>
      <c r="Y248" s="255"/>
      <c r="Z248" s="255"/>
      <c r="AA248" s="255"/>
    </row>
    <row r="249" spans="1:27" ht="12.75" customHeight="1" x14ac:dyDescent="0.2">
      <c r="A249" s="138"/>
      <c r="B249" s="133"/>
      <c r="C249" s="173"/>
      <c r="D249" s="173"/>
      <c r="E249" s="173"/>
      <c r="F249" s="173"/>
      <c r="G249" s="173"/>
      <c r="H249" s="173"/>
      <c r="I249" s="173"/>
      <c r="J249" s="173"/>
      <c r="K249" s="173"/>
      <c r="L249" s="173"/>
      <c r="M249" s="173"/>
      <c r="N249" s="173"/>
      <c r="O249" s="173"/>
      <c r="P249" s="173"/>
      <c r="Q249" s="173"/>
      <c r="R249" s="173"/>
      <c r="S249" s="173"/>
      <c r="T249" s="173"/>
      <c r="U249" s="173"/>
      <c r="V249" s="173"/>
      <c r="W249" s="173"/>
      <c r="X249" s="173"/>
      <c r="Y249" s="236"/>
      <c r="Z249" s="236"/>
      <c r="AA249" s="236"/>
    </row>
    <row r="250" spans="1:27" s="127" customFormat="1" ht="18" customHeight="1" x14ac:dyDescent="0.2">
      <c r="A250" s="170" t="s">
        <v>215</v>
      </c>
      <c r="B250" s="174"/>
      <c r="C250" s="137"/>
      <c r="D250" s="137"/>
      <c r="E250" s="137"/>
      <c r="F250" s="137"/>
      <c r="G250" s="137"/>
      <c r="H250" s="137"/>
      <c r="I250" s="137"/>
      <c r="J250" s="137"/>
      <c r="K250" s="137"/>
      <c r="L250" s="137"/>
      <c r="M250" s="137"/>
      <c r="N250" s="137"/>
      <c r="O250" s="137"/>
      <c r="P250" s="137"/>
      <c r="Q250" s="137"/>
      <c r="R250" s="137"/>
      <c r="S250" s="148"/>
      <c r="T250" s="148"/>
      <c r="U250" s="148"/>
      <c r="V250" s="148"/>
      <c r="W250" s="148"/>
      <c r="X250" s="148"/>
      <c r="Y250" s="236"/>
      <c r="Z250" s="236"/>
      <c r="AA250" s="236"/>
    </row>
    <row r="251" spans="1:27" s="127" customFormat="1" ht="9.75" customHeight="1" x14ac:dyDescent="0.2">
      <c r="A251" s="133"/>
      <c r="B251" s="289" t="s">
        <v>81</v>
      </c>
      <c r="C251" s="291" t="s">
        <v>82</v>
      </c>
      <c r="D251" s="292"/>
      <c r="E251" s="292"/>
      <c r="F251" s="292"/>
      <c r="G251" s="292"/>
      <c r="H251" s="292"/>
      <c r="I251" s="292"/>
      <c r="J251" s="292"/>
      <c r="K251" s="292"/>
      <c r="L251" s="292"/>
      <c r="M251" s="292"/>
      <c r="N251" s="292"/>
      <c r="O251" s="292"/>
      <c r="P251" s="292"/>
      <c r="Q251" s="292"/>
      <c r="R251" s="292"/>
      <c r="S251" s="292"/>
      <c r="T251" s="292"/>
      <c r="U251" s="292"/>
      <c r="V251" s="292"/>
      <c r="W251" s="292"/>
      <c r="X251" s="293"/>
      <c r="Y251" s="297"/>
      <c r="Z251" s="298"/>
      <c r="AA251" s="299"/>
    </row>
    <row r="252" spans="1:27" s="127" customFormat="1" ht="9.75" customHeight="1" x14ac:dyDescent="0.2">
      <c r="A252" s="133"/>
      <c r="B252" s="290"/>
      <c r="C252" s="294"/>
      <c r="D252" s="295"/>
      <c r="E252" s="295"/>
      <c r="F252" s="295"/>
      <c r="G252" s="295"/>
      <c r="H252" s="295"/>
      <c r="I252" s="295"/>
      <c r="J252" s="295"/>
      <c r="K252" s="295"/>
      <c r="L252" s="295"/>
      <c r="M252" s="295"/>
      <c r="N252" s="295"/>
      <c r="O252" s="295"/>
      <c r="P252" s="295"/>
      <c r="Q252" s="295"/>
      <c r="R252" s="295"/>
      <c r="S252" s="295"/>
      <c r="T252" s="295"/>
      <c r="U252" s="295"/>
      <c r="V252" s="295"/>
      <c r="W252" s="295"/>
      <c r="X252" s="296"/>
      <c r="Y252" s="300"/>
      <c r="Z252" s="301"/>
      <c r="AA252" s="302"/>
    </row>
    <row r="253" spans="1:27" s="127" customFormat="1" ht="15" customHeight="1" x14ac:dyDescent="0.2">
      <c r="A253" s="133"/>
      <c r="B253" s="289" t="s">
        <v>83</v>
      </c>
      <c r="C253" s="335" t="s">
        <v>139</v>
      </c>
      <c r="D253" s="336"/>
      <c r="E253" s="336"/>
      <c r="F253" s="336"/>
      <c r="G253" s="336"/>
      <c r="H253" s="336"/>
      <c r="I253" s="336"/>
      <c r="J253" s="336"/>
      <c r="K253" s="336"/>
      <c r="L253" s="336"/>
      <c r="M253" s="336"/>
      <c r="N253" s="336"/>
      <c r="O253" s="336"/>
      <c r="P253" s="336"/>
      <c r="Q253" s="336"/>
      <c r="R253" s="336"/>
      <c r="S253" s="336"/>
      <c r="T253" s="336"/>
      <c r="U253" s="336"/>
      <c r="V253" s="336"/>
      <c r="W253" s="336"/>
      <c r="X253" s="336"/>
      <c r="Y253" s="304"/>
      <c r="Z253" s="304"/>
      <c r="AA253" s="304"/>
    </row>
    <row r="254" spans="1:27" s="24" customFormat="1" ht="13.5" customHeight="1" x14ac:dyDescent="0.2">
      <c r="B254" s="346"/>
      <c r="C254" s="175"/>
      <c r="D254" s="331" t="s">
        <v>140</v>
      </c>
      <c r="E254" s="332"/>
      <c r="F254" s="332"/>
      <c r="G254" s="332"/>
      <c r="H254" s="332"/>
      <c r="I254" s="332"/>
      <c r="J254" s="332"/>
      <c r="K254" s="332"/>
      <c r="L254" s="332"/>
      <c r="M254" s="332"/>
      <c r="N254" s="332"/>
      <c r="O254" s="332"/>
      <c r="P254" s="332"/>
      <c r="Q254" s="332"/>
      <c r="R254" s="332"/>
      <c r="S254" s="332"/>
      <c r="T254" s="332"/>
      <c r="U254" s="332"/>
      <c r="V254" s="332"/>
      <c r="W254" s="332"/>
      <c r="X254" s="333"/>
      <c r="Y254" s="297"/>
      <c r="Z254" s="298"/>
      <c r="AA254" s="299"/>
    </row>
    <row r="255" spans="1:27" s="24" customFormat="1" ht="13.5" customHeight="1" x14ac:dyDescent="0.2">
      <c r="B255" s="346"/>
      <c r="C255" s="175"/>
      <c r="D255" s="329"/>
      <c r="E255" s="330"/>
      <c r="F255" s="330"/>
      <c r="G255" s="330"/>
      <c r="H255" s="330"/>
      <c r="I255" s="330"/>
      <c r="J255" s="330"/>
      <c r="K255" s="330"/>
      <c r="L255" s="330"/>
      <c r="M255" s="330"/>
      <c r="N255" s="330"/>
      <c r="O255" s="330"/>
      <c r="P255" s="330"/>
      <c r="Q255" s="330"/>
      <c r="R255" s="330"/>
      <c r="S255" s="330"/>
      <c r="T255" s="330"/>
      <c r="U255" s="330"/>
      <c r="V255" s="330"/>
      <c r="W255" s="330"/>
      <c r="X255" s="334"/>
      <c r="Y255" s="315"/>
      <c r="Z255" s="316"/>
      <c r="AA255" s="317"/>
    </row>
    <row r="256" spans="1:27" s="140" customFormat="1" ht="13.5" customHeight="1" x14ac:dyDescent="0.2">
      <c r="A256" s="24"/>
      <c r="B256" s="346"/>
      <c r="C256" s="175"/>
      <c r="D256" s="156">
        <v>1</v>
      </c>
      <c r="E256" s="135" t="s">
        <v>149</v>
      </c>
      <c r="F256" s="138"/>
      <c r="G256" s="138"/>
      <c r="H256" s="138"/>
      <c r="I256" s="138"/>
      <c r="J256" s="24"/>
      <c r="K256" s="24"/>
      <c r="L256" s="24"/>
      <c r="M256" s="24"/>
      <c r="N256" s="24"/>
      <c r="O256" s="24"/>
      <c r="P256" s="24"/>
      <c r="Q256" s="24"/>
      <c r="R256" s="24"/>
      <c r="S256" s="24"/>
      <c r="T256" s="24"/>
      <c r="U256" s="24"/>
      <c r="V256" s="24"/>
      <c r="W256" s="24"/>
      <c r="X256" s="176"/>
      <c r="Y256" s="315"/>
      <c r="Z256" s="316"/>
      <c r="AA256" s="317"/>
    </row>
    <row r="257" spans="1:52" s="140" customFormat="1" ht="13.5" customHeight="1" x14ac:dyDescent="0.2">
      <c r="A257" s="24"/>
      <c r="B257" s="346"/>
      <c r="C257" s="175"/>
      <c r="D257" s="156">
        <v>2</v>
      </c>
      <c r="E257" s="135" t="s">
        <v>155</v>
      </c>
      <c r="F257" s="24"/>
      <c r="G257" s="24"/>
      <c r="H257" s="24"/>
      <c r="I257" s="24"/>
      <c r="J257" s="24"/>
      <c r="K257" s="24"/>
      <c r="L257" s="24"/>
      <c r="M257" s="24"/>
      <c r="N257" s="24"/>
      <c r="O257" s="24"/>
      <c r="P257" s="24"/>
      <c r="Q257" s="24"/>
      <c r="R257" s="24"/>
      <c r="S257" s="24"/>
      <c r="T257" s="24"/>
      <c r="U257" s="24"/>
      <c r="V257" s="24"/>
      <c r="W257" s="24"/>
      <c r="X257" s="176"/>
      <c r="Y257" s="315"/>
      <c r="Z257" s="316"/>
      <c r="AA257" s="317"/>
    </row>
    <row r="258" spans="1:52" s="24" customFormat="1" ht="13.5" customHeight="1" x14ac:dyDescent="0.2">
      <c r="B258" s="346"/>
      <c r="C258" s="175"/>
      <c r="D258" s="156"/>
      <c r="E258" s="177" t="s">
        <v>150</v>
      </c>
      <c r="F258" s="178"/>
      <c r="G258" s="178"/>
      <c r="H258" s="178"/>
      <c r="I258" s="178"/>
      <c r="J258" s="178"/>
      <c r="K258" s="178"/>
      <c r="L258" s="178"/>
      <c r="M258" s="178"/>
      <c r="N258" s="178"/>
      <c r="O258" s="178"/>
      <c r="P258" s="178"/>
      <c r="Q258" s="178"/>
      <c r="R258" s="178"/>
      <c r="S258" s="178"/>
      <c r="T258" s="178"/>
      <c r="U258" s="178"/>
      <c r="V258" s="178"/>
      <c r="W258" s="178"/>
      <c r="X258" s="179"/>
      <c r="Y258" s="315"/>
      <c r="Z258" s="316"/>
      <c r="AA258" s="317"/>
    </row>
    <row r="259" spans="1:52" s="24" customFormat="1" ht="13.5" customHeight="1" x14ac:dyDescent="0.2">
      <c r="B259" s="346"/>
      <c r="C259" s="175"/>
      <c r="D259" s="156"/>
      <c r="E259" s="177" t="s">
        <v>151</v>
      </c>
      <c r="F259" s="178"/>
      <c r="G259" s="178"/>
      <c r="H259" s="178"/>
      <c r="I259" s="178"/>
      <c r="J259" s="178"/>
      <c r="K259" s="178"/>
      <c r="L259" s="178"/>
      <c r="M259" s="178"/>
      <c r="N259" s="178"/>
      <c r="O259" s="178"/>
      <c r="P259" s="178"/>
      <c r="Q259" s="178"/>
      <c r="R259" s="178"/>
      <c r="S259" s="178"/>
      <c r="T259" s="178"/>
      <c r="U259" s="178"/>
      <c r="V259" s="178"/>
      <c r="W259" s="178"/>
      <c r="X259" s="179"/>
      <c r="Y259" s="315"/>
      <c r="Z259" s="316"/>
      <c r="AA259" s="317"/>
    </row>
    <row r="260" spans="1:52" s="24" customFormat="1" ht="13.5" customHeight="1" x14ac:dyDescent="0.2">
      <c r="B260" s="346"/>
      <c r="C260" s="175"/>
      <c r="D260" s="156"/>
      <c r="E260" s="177" t="s">
        <v>152</v>
      </c>
      <c r="F260" s="178"/>
      <c r="G260" s="178"/>
      <c r="H260" s="178"/>
      <c r="I260" s="178"/>
      <c r="J260" s="178"/>
      <c r="K260" s="178"/>
      <c r="L260" s="178"/>
      <c r="M260" s="178"/>
      <c r="N260" s="178"/>
      <c r="O260" s="178"/>
      <c r="P260" s="178"/>
      <c r="Q260" s="178"/>
      <c r="R260" s="178"/>
      <c r="S260" s="178"/>
      <c r="T260" s="178"/>
      <c r="U260" s="178"/>
      <c r="V260" s="178"/>
      <c r="W260" s="178"/>
      <c r="X260" s="179"/>
      <c r="Y260" s="315"/>
      <c r="Z260" s="316"/>
      <c r="AA260" s="317"/>
    </row>
    <row r="261" spans="1:52" s="24" customFormat="1" ht="13.5" customHeight="1" x14ac:dyDescent="0.2">
      <c r="B261" s="346"/>
      <c r="C261" s="175"/>
      <c r="D261" s="180"/>
      <c r="E261" s="181" t="s">
        <v>153</v>
      </c>
      <c r="F261" s="182"/>
      <c r="G261" s="182"/>
      <c r="H261" s="182"/>
      <c r="I261" s="182"/>
      <c r="J261" s="182"/>
      <c r="K261" s="182"/>
      <c r="L261" s="182"/>
      <c r="M261" s="182"/>
      <c r="N261" s="182"/>
      <c r="O261" s="182"/>
      <c r="P261" s="182"/>
      <c r="Q261" s="182"/>
      <c r="R261" s="182"/>
      <c r="S261" s="182"/>
      <c r="T261" s="182"/>
      <c r="U261" s="182"/>
      <c r="V261" s="182"/>
      <c r="W261" s="182"/>
      <c r="X261" s="183"/>
      <c r="Y261" s="300"/>
      <c r="Z261" s="301"/>
      <c r="AA261" s="302"/>
    </row>
    <row r="262" spans="1:52" s="140" customFormat="1" ht="13.5" customHeight="1" x14ac:dyDescent="0.2">
      <c r="A262" s="24"/>
      <c r="B262" s="346"/>
      <c r="C262" s="184"/>
      <c r="D262" s="24" t="s">
        <v>141</v>
      </c>
      <c r="E262" s="24"/>
      <c r="F262" s="24"/>
      <c r="G262" s="24"/>
      <c r="H262" s="24"/>
      <c r="I262" s="24"/>
      <c r="J262" s="24"/>
      <c r="K262" s="24"/>
      <c r="L262" s="24"/>
      <c r="M262" s="24"/>
      <c r="N262" s="24"/>
      <c r="O262" s="24"/>
      <c r="P262" s="24"/>
      <c r="Q262" s="24"/>
      <c r="R262" s="24"/>
      <c r="S262" s="24"/>
      <c r="T262" s="24"/>
      <c r="U262" s="24"/>
      <c r="V262" s="24"/>
      <c r="W262" s="24"/>
      <c r="X262" s="176"/>
      <c r="Y262" s="255"/>
      <c r="Z262" s="255"/>
      <c r="AA262" s="255"/>
    </row>
    <row r="263" spans="1:52" s="140" customFormat="1" ht="13.5" customHeight="1" x14ac:dyDescent="0.2">
      <c r="A263" s="24"/>
      <c r="B263" s="346"/>
      <c r="C263" s="184"/>
      <c r="D263" s="138">
        <v>3</v>
      </c>
      <c r="E263" s="287" t="s">
        <v>328</v>
      </c>
      <c r="F263" s="287"/>
      <c r="G263" s="287"/>
      <c r="H263" s="287"/>
      <c r="I263" s="287"/>
      <c r="J263" s="287"/>
      <c r="K263" s="287"/>
      <c r="L263" s="287"/>
      <c r="M263" s="287"/>
      <c r="N263" s="287"/>
      <c r="O263" s="287"/>
      <c r="P263" s="287"/>
      <c r="Q263" s="287"/>
      <c r="R263" s="287"/>
      <c r="S263" s="287"/>
      <c r="T263" s="287"/>
      <c r="U263" s="287"/>
      <c r="V263" s="287"/>
      <c r="W263" s="287"/>
      <c r="X263" s="288"/>
      <c r="Y263" s="255"/>
      <c r="Z263" s="255"/>
      <c r="AA263" s="255"/>
    </row>
    <row r="264" spans="1:52" s="140" customFormat="1" ht="13.5" customHeight="1" x14ac:dyDescent="0.2">
      <c r="A264" s="24"/>
      <c r="B264" s="346"/>
      <c r="C264" s="184"/>
      <c r="D264" s="24"/>
      <c r="E264" s="287"/>
      <c r="F264" s="287"/>
      <c r="G264" s="287"/>
      <c r="H264" s="287"/>
      <c r="I264" s="287"/>
      <c r="J264" s="287"/>
      <c r="K264" s="287"/>
      <c r="L264" s="287"/>
      <c r="M264" s="287"/>
      <c r="N264" s="287"/>
      <c r="O264" s="287"/>
      <c r="P264" s="287"/>
      <c r="Q264" s="287"/>
      <c r="R264" s="287"/>
      <c r="S264" s="287"/>
      <c r="T264" s="287"/>
      <c r="U264" s="287"/>
      <c r="V264" s="287"/>
      <c r="W264" s="287"/>
      <c r="X264" s="288"/>
      <c r="Y264" s="255"/>
      <c r="Z264" s="255"/>
      <c r="AA264" s="255"/>
    </row>
    <row r="265" spans="1:52" s="140" customFormat="1" ht="13.5" customHeight="1" x14ac:dyDescent="0.2">
      <c r="A265" s="24"/>
      <c r="B265" s="346"/>
      <c r="C265" s="184"/>
      <c r="D265" s="138">
        <v>4</v>
      </c>
      <c r="E265" s="24" t="s">
        <v>142</v>
      </c>
      <c r="F265" s="24"/>
      <c r="G265" s="24"/>
      <c r="H265" s="24"/>
      <c r="I265" s="24"/>
      <c r="J265" s="24"/>
      <c r="K265" s="24"/>
      <c r="L265" s="24"/>
      <c r="M265" s="24"/>
      <c r="N265" s="24"/>
      <c r="O265" s="24"/>
      <c r="P265" s="24"/>
      <c r="Q265" s="24"/>
      <c r="R265" s="24"/>
      <c r="S265" s="24"/>
      <c r="T265" s="24"/>
      <c r="U265" s="24"/>
      <c r="V265" s="24"/>
      <c r="W265" s="24"/>
      <c r="X265" s="176"/>
      <c r="Y265" s="255"/>
      <c r="Z265" s="255"/>
      <c r="AA265" s="255"/>
    </row>
    <row r="266" spans="1:52" s="140" customFormat="1" ht="13.5" customHeight="1" x14ac:dyDescent="0.2">
      <c r="A266" s="24"/>
      <c r="B266" s="346"/>
      <c r="C266" s="184"/>
      <c r="D266" s="138">
        <v>5</v>
      </c>
      <c r="E266" s="24" t="s">
        <v>143</v>
      </c>
      <c r="F266" s="24"/>
      <c r="G266" s="24"/>
      <c r="H266" s="24"/>
      <c r="I266" s="24"/>
      <c r="J266" s="24"/>
      <c r="K266" s="24"/>
      <c r="L266" s="24"/>
      <c r="M266" s="24"/>
      <c r="N266" s="24"/>
      <c r="O266" s="24"/>
      <c r="P266" s="24"/>
      <c r="Q266" s="24"/>
      <c r="R266" s="24"/>
      <c r="S266" s="24"/>
      <c r="T266" s="24"/>
      <c r="U266" s="24"/>
      <c r="V266" s="24"/>
      <c r="W266" s="24"/>
      <c r="X266" s="176"/>
      <c r="Y266" s="255"/>
      <c r="Z266" s="255"/>
      <c r="AA266" s="255"/>
    </row>
    <row r="267" spans="1:52" s="140" customFormat="1" ht="13.5" customHeight="1" x14ac:dyDescent="0.2">
      <c r="A267" s="24"/>
      <c r="B267" s="346"/>
      <c r="C267" s="184"/>
      <c r="D267" s="180">
        <v>6</v>
      </c>
      <c r="E267" s="185" t="s">
        <v>144</v>
      </c>
      <c r="F267" s="185"/>
      <c r="G267" s="185"/>
      <c r="H267" s="185"/>
      <c r="I267" s="185"/>
      <c r="J267" s="185"/>
      <c r="K267" s="185"/>
      <c r="L267" s="185"/>
      <c r="M267" s="185"/>
      <c r="N267" s="185"/>
      <c r="O267" s="185"/>
      <c r="P267" s="185"/>
      <c r="Q267" s="185"/>
      <c r="R267" s="185"/>
      <c r="S267" s="185"/>
      <c r="T267" s="185"/>
      <c r="U267" s="185"/>
      <c r="V267" s="185"/>
      <c r="W267" s="185"/>
      <c r="X267" s="186"/>
      <c r="Y267" s="255"/>
      <c r="Z267" s="255"/>
      <c r="AA267" s="255"/>
    </row>
    <row r="268" spans="1:52" s="140" customFormat="1" ht="13.5" customHeight="1" x14ac:dyDescent="0.2">
      <c r="A268" s="24"/>
      <c r="B268" s="346"/>
      <c r="C268" s="184"/>
      <c r="D268" s="24" t="s">
        <v>145</v>
      </c>
      <c r="E268" s="24"/>
      <c r="F268" s="24"/>
      <c r="G268" s="24"/>
      <c r="H268" s="24"/>
      <c r="I268" s="24"/>
      <c r="J268" s="24"/>
      <c r="K268" s="24"/>
      <c r="L268" s="24"/>
      <c r="M268" s="24"/>
      <c r="N268" s="24"/>
      <c r="O268" s="24"/>
      <c r="P268" s="24"/>
      <c r="Q268" s="24"/>
      <c r="R268" s="24"/>
      <c r="S268" s="24"/>
      <c r="T268" s="24"/>
      <c r="U268" s="24"/>
      <c r="V268" s="24"/>
      <c r="W268" s="24"/>
      <c r="X268" s="176"/>
      <c r="Y268" s="255"/>
      <c r="Z268" s="255"/>
      <c r="AA268" s="255"/>
    </row>
    <row r="269" spans="1:52" s="140" customFormat="1" ht="13.5" customHeight="1" x14ac:dyDescent="0.2">
      <c r="A269" s="24"/>
      <c r="B269" s="346"/>
      <c r="C269" s="184"/>
      <c r="D269" s="138">
        <v>7</v>
      </c>
      <c r="E269" s="24" t="s">
        <v>154</v>
      </c>
      <c r="F269" s="24"/>
      <c r="G269" s="24"/>
      <c r="H269" s="24"/>
      <c r="I269" s="24"/>
      <c r="J269" s="24"/>
      <c r="K269" s="24"/>
      <c r="L269" s="24"/>
      <c r="M269" s="24"/>
      <c r="N269" s="24"/>
      <c r="O269" s="24"/>
      <c r="P269" s="24"/>
      <c r="Q269" s="24"/>
      <c r="R269" s="24"/>
      <c r="S269" s="24"/>
      <c r="T269" s="24"/>
      <c r="U269" s="24"/>
      <c r="V269" s="24"/>
      <c r="W269" s="24"/>
      <c r="X269" s="176"/>
      <c r="Y269" s="255"/>
      <c r="Z269" s="255"/>
      <c r="AA269" s="255"/>
    </row>
    <row r="270" spans="1:52" s="140" customFormat="1" ht="13.5" customHeight="1" x14ac:dyDescent="0.2">
      <c r="A270" s="24"/>
      <c r="B270" s="346"/>
      <c r="C270" s="184"/>
      <c r="D270" s="138">
        <v>8</v>
      </c>
      <c r="E270" s="24" t="s">
        <v>146</v>
      </c>
      <c r="F270" s="24"/>
      <c r="G270" s="24"/>
      <c r="H270" s="24"/>
      <c r="I270" s="24"/>
      <c r="J270" s="24"/>
      <c r="K270" s="24"/>
      <c r="L270" s="24"/>
      <c r="M270" s="24"/>
      <c r="N270" s="24"/>
      <c r="O270" s="24"/>
      <c r="P270" s="24"/>
      <c r="Q270" s="24"/>
      <c r="R270" s="24"/>
      <c r="S270" s="24"/>
      <c r="T270" s="24"/>
      <c r="U270" s="24"/>
      <c r="V270" s="24"/>
      <c r="W270" s="24"/>
      <c r="X270" s="176"/>
      <c r="Y270" s="255"/>
      <c r="Z270" s="255"/>
      <c r="AA270" s="255"/>
    </row>
    <row r="271" spans="1:52" s="140" customFormat="1" ht="13.5" customHeight="1" x14ac:dyDescent="0.2">
      <c r="A271" s="24"/>
      <c r="B271" s="346"/>
      <c r="C271" s="184"/>
      <c r="D271" s="138">
        <v>9</v>
      </c>
      <c r="E271" s="24" t="s">
        <v>147</v>
      </c>
      <c r="F271" s="24"/>
      <c r="G271" s="24"/>
      <c r="H271" s="24"/>
      <c r="I271" s="24"/>
      <c r="J271" s="24"/>
      <c r="K271" s="24"/>
      <c r="L271" s="24"/>
      <c r="M271" s="24"/>
      <c r="N271" s="24"/>
      <c r="O271" s="24"/>
      <c r="P271" s="24"/>
      <c r="Q271" s="24"/>
      <c r="R271" s="24"/>
      <c r="S271" s="24"/>
      <c r="T271" s="24"/>
      <c r="U271" s="24"/>
      <c r="V271" s="24"/>
      <c r="W271" s="24"/>
      <c r="X271" s="176"/>
      <c r="Y271" s="255"/>
      <c r="Z271" s="255"/>
      <c r="AA271" s="255"/>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row>
    <row r="272" spans="1:52" s="140" customFormat="1" ht="13.5" customHeight="1" x14ac:dyDescent="0.2">
      <c r="A272" s="24"/>
      <c r="B272" s="346"/>
      <c r="C272" s="184"/>
      <c r="D272" s="156">
        <v>10</v>
      </c>
      <c r="E272" s="24" t="s">
        <v>148</v>
      </c>
      <c r="F272" s="24"/>
      <c r="G272" s="24"/>
      <c r="H272" s="24"/>
      <c r="I272" s="24"/>
      <c r="J272" s="24"/>
      <c r="K272" s="24"/>
      <c r="L272" s="24"/>
      <c r="M272" s="24"/>
      <c r="N272" s="24"/>
      <c r="O272" s="24"/>
      <c r="P272" s="24"/>
      <c r="Q272" s="24"/>
      <c r="R272" s="24"/>
      <c r="S272" s="24"/>
      <c r="T272" s="24"/>
      <c r="U272" s="24"/>
      <c r="V272" s="24"/>
      <c r="W272" s="24"/>
      <c r="X272" s="176"/>
      <c r="Y272" s="255"/>
      <c r="Z272" s="255"/>
      <c r="AA272" s="255"/>
    </row>
    <row r="273" spans="1:27" s="24" customFormat="1" ht="0.75" customHeight="1" x14ac:dyDescent="0.2">
      <c r="B273" s="290"/>
      <c r="C273" s="187"/>
      <c r="D273" s="180"/>
      <c r="E273" s="185"/>
      <c r="F273" s="185"/>
      <c r="G273" s="185"/>
      <c r="H273" s="185"/>
      <c r="I273" s="185"/>
      <c r="J273" s="185"/>
      <c r="K273" s="185"/>
      <c r="L273" s="185"/>
      <c r="M273" s="185"/>
      <c r="N273" s="185"/>
      <c r="O273" s="185"/>
      <c r="P273" s="185"/>
      <c r="Q273" s="185"/>
      <c r="R273" s="185"/>
      <c r="S273" s="185"/>
      <c r="T273" s="185"/>
      <c r="U273" s="185"/>
      <c r="V273" s="185"/>
      <c r="W273" s="185"/>
      <c r="X273" s="186"/>
      <c r="Y273" s="255"/>
      <c r="Z273" s="255"/>
      <c r="AA273" s="255"/>
    </row>
    <row r="274" spans="1:27" ht="12" customHeight="1" x14ac:dyDescent="0.2">
      <c r="A274" s="138"/>
      <c r="B274" s="133"/>
      <c r="C274" s="173"/>
      <c r="D274" s="173"/>
      <c r="E274" s="173"/>
      <c r="F274" s="173"/>
      <c r="G274" s="173"/>
      <c r="H274" s="173"/>
      <c r="I274" s="173"/>
      <c r="J274" s="173"/>
      <c r="K274" s="173"/>
      <c r="L274" s="173"/>
      <c r="M274" s="173"/>
      <c r="N274" s="173"/>
      <c r="O274" s="173"/>
      <c r="P274" s="173"/>
      <c r="Q274" s="173"/>
      <c r="R274" s="173"/>
      <c r="S274" s="173"/>
      <c r="T274" s="173"/>
      <c r="U274" s="173"/>
      <c r="V274" s="173"/>
      <c r="W274" s="173"/>
      <c r="X274" s="173"/>
      <c r="Y274" s="236"/>
      <c r="Z274" s="236"/>
      <c r="AA274" s="236"/>
    </row>
    <row r="275" spans="1:27" s="137" customFormat="1" ht="18" customHeight="1" x14ac:dyDescent="0.2">
      <c r="A275" s="142" t="s">
        <v>216</v>
      </c>
      <c r="Y275" s="235"/>
      <c r="Z275" s="235"/>
      <c r="AA275" s="235"/>
    </row>
    <row r="276" spans="1:27" s="189" customFormat="1" ht="16.5" customHeight="1" x14ac:dyDescent="0.2">
      <c r="A276" s="188"/>
      <c r="B276" s="303" t="s">
        <v>81</v>
      </c>
      <c r="C276" s="291" t="s">
        <v>457</v>
      </c>
      <c r="D276" s="292"/>
      <c r="E276" s="292"/>
      <c r="F276" s="292"/>
      <c r="G276" s="292"/>
      <c r="H276" s="292"/>
      <c r="I276" s="292"/>
      <c r="J276" s="292"/>
      <c r="K276" s="292"/>
      <c r="L276" s="292"/>
      <c r="M276" s="292"/>
      <c r="N276" s="292"/>
      <c r="O276" s="292"/>
      <c r="P276" s="292"/>
      <c r="Q276" s="292"/>
      <c r="R276" s="292"/>
      <c r="S276" s="292"/>
      <c r="T276" s="292"/>
      <c r="U276" s="292"/>
      <c r="V276" s="292"/>
      <c r="W276" s="292"/>
      <c r="X276" s="293"/>
      <c r="Y276" s="304"/>
      <c r="Z276" s="304"/>
      <c r="AA276" s="304"/>
    </row>
    <row r="277" spans="1:27" s="189" customFormat="1" ht="16.5" customHeight="1" x14ac:dyDescent="0.2">
      <c r="A277" s="188"/>
      <c r="B277" s="303"/>
      <c r="C277" s="294"/>
      <c r="D277" s="295"/>
      <c r="E277" s="295"/>
      <c r="F277" s="295"/>
      <c r="G277" s="295"/>
      <c r="H277" s="295"/>
      <c r="I277" s="295"/>
      <c r="J277" s="295"/>
      <c r="K277" s="295"/>
      <c r="L277" s="295"/>
      <c r="M277" s="295"/>
      <c r="N277" s="295"/>
      <c r="O277" s="295"/>
      <c r="P277" s="295"/>
      <c r="Q277" s="295"/>
      <c r="R277" s="295"/>
      <c r="S277" s="295"/>
      <c r="T277" s="295"/>
      <c r="U277" s="295"/>
      <c r="V277" s="295"/>
      <c r="W277" s="295"/>
      <c r="X277" s="296"/>
      <c r="Y277" s="304"/>
      <c r="Z277" s="304"/>
      <c r="AA277" s="304"/>
    </row>
    <row r="278" spans="1:27" ht="12.75" customHeight="1" x14ac:dyDescent="0.2">
      <c r="A278" s="138"/>
      <c r="B278" s="133"/>
      <c r="C278" s="173"/>
      <c r="D278" s="173"/>
      <c r="E278" s="173"/>
      <c r="F278" s="173"/>
      <c r="G278" s="173"/>
      <c r="H278" s="173"/>
      <c r="I278" s="173"/>
      <c r="J278" s="173"/>
      <c r="K278" s="173"/>
      <c r="L278" s="173"/>
      <c r="M278" s="173"/>
      <c r="N278" s="173"/>
      <c r="O278" s="173"/>
      <c r="P278" s="173"/>
      <c r="Q278" s="173"/>
      <c r="R278" s="173"/>
      <c r="S278" s="173"/>
      <c r="T278" s="173"/>
      <c r="U278" s="173"/>
      <c r="V278" s="173"/>
      <c r="W278" s="173"/>
      <c r="X278" s="173"/>
      <c r="Y278" s="236"/>
      <c r="Z278" s="236"/>
      <c r="AA278" s="236"/>
    </row>
    <row r="279" spans="1:27" s="127" customFormat="1" ht="18" customHeight="1" x14ac:dyDescent="0.2">
      <c r="A279" s="142" t="s">
        <v>217</v>
      </c>
      <c r="B279" s="137"/>
      <c r="C279" s="133"/>
      <c r="D279" s="133"/>
      <c r="E279" s="133"/>
      <c r="F279" s="133"/>
      <c r="G279" s="133"/>
      <c r="H279" s="133"/>
      <c r="I279" s="133"/>
      <c r="Y279" s="235"/>
      <c r="Z279" s="235"/>
      <c r="AA279" s="235"/>
    </row>
    <row r="280" spans="1:27" ht="15" customHeight="1" x14ac:dyDescent="0.2">
      <c r="A280" s="138"/>
      <c r="B280" s="256" t="s">
        <v>19</v>
      </c>
      <c r="C280" s="265" t="s">
        <v>4</v>
      </c>
      <c r="D280" s="266"/>
      <c r="E280" s="266"/>
      <c r="F280" s="266"/>
      <c r="G280" s="266"/>
      <c r="H280" s="266"/>
      <c r="I280" s="266"/>
      <c r="J280" s="266"/>
      <c r="K280" s="266"/>
      <c r="L280" s="266"/>
      <c r="M280" s="266"/>
      <c r="N280" s="266"/>
      <c r="O280" s="266"/>
      <c r="P280" s="266"/>
      <c r="Q280" s="266"/>
      <c r="R280" s="266"/>
      <c r="S280" s="266"/>
      <c r="T280" s="266"/>
      <c r="U280" s="266"/>
      <c r="V280" s="266"/>
      <c r="W280" s="266"/>
      <c r="X280" s="267"/>
      <c r="Y280" s="271"/>
      <c r="Z280" s="272"/>
      <c r="AA280" s="273"/>
    </row>
    <row r="281" spans="1:27" ht="15" customHeight="1" x14ac:dyDescent="0.2">
      <c r="A281" s="138"/>
      <c r="B281" s="257"/>
      <c r="C281" s="268"/>
      <c r="D281" s="269"/>
      <c r="E281" s="269"/>
      <c r="F281" s="269"/>
      <c r="G281" s="269"/>
      <c r="H281" s="269"/>
      <c r="I281" s="269"/>
      <c r="J281" s="269"/>
      <c r="K281" s="269"/>
      <c r="L281" s="269"/>
      <c r="M281" s="269"/>
      <c r="N281" s="269"/>
      <c r="O281" s="269"/>
      <c r="P281" s="269"/>
      <c r="Q281" s="269"/>
      <c r="R281" s="269"/>
      <c r="S281" s="269"/>
      <c r="T281" s="269"/>
      <c r="U281" s="269"/>
      <c r="V281" s="269"/>
      <c r="W281" s="269"/>
      <c r="X281" s="270"/>
      <c r="Y281" s="274"/>
      <c r="Z281" s="275"/>
      <c r="AA281" s="276"/>
    </row>
    <row r="282" spans="1:27" ht="15" customHeight="1" x14ac:dyDescent="0.2">
      <c r="A282" s="138"/>
      <c r="B282" s="256" t="s">
        <v>20</v>
      </c>
      <c r="C282" s="265" t="s">
        <v>5</v>
      </c>
      <c r="D282" s="266"/>
      <c r="E282" s="266"/>
      <c r="F282" s="266"/>
      <c r="G282" s="266"/>
      <c r="H282" s="266"/>
      <c r="I282" s="266"/>
      <c r="J282" s="266"/>
      <c r="K282" s="266"/>
      <c r="L282" s="266"/>
      <c r="M282" s="266"/>
      <c r="N282" s="266"/>
      <c r="O282" s="266"/>
      <c r="P282" s="266"/>
      <c r="Q282" s="266"/>
      <c r="R282" s="266"/>
      <c r="S282" s="266"/>
      <c r="T282" s="266"/>
      <c r="U282" s="266"/>
      <c r="V282" s="266"/>
      <c r="W282" s="266"/>
      <c r="X282" s="267"/>
      <c r="Y282" s="271"/>
      <c r="Z282" s="272"/>
      <c r="AA282" s="273"/>
    </row>
    <row r="283" spans="1:27" ht="15" customHeight="1" x14ac:dyDescent="0.2">
      <c r="A283" s="138"/>
      <c r="B283" s="257"/>
      <c r="C283" s="268"/>
      <c r="D283" s="269"/>
      <c r="E283" s="269"/>
      <c r="F283" s="269"/>
      <c r="G283" s="269"/>
      <c r="H283" s="269"/>
      <c r="I283" s="269"/>
      <c r="J283" s="269"/>
      <c r="K283" s="269"/>
      <c r="L283" s="269"/>
      <c r="M283" s="269"/>
      <c r="N283" s="269"/>
      <c r="O283" s="269"/>
      <c r="P283" s="269"/>
      <c r="Q283" s="269"/>
      <c r="R283" s="269"/>
      <c r="S283" s="269"/>
      <c r="T283" s="269"/>
      <c r="U283" s="269"/>
      <c r="V283" s="269"/>
      <c r="W283" s="269"/>
      <c r="X283" s="270"/>
      <c r="Y283" s="274"/>
      <c r="Z283" s="275"/>
      <c r="AA283" s="276"/>
    </row>
    <row r="284" spans="1:27" ht="15" customHeight="1" x14ac:dyDescent="0.2">
      <c r="A284" s="138"/>
      <c r="B284" s="256" t="s">
        <v>21</v>
      </c>
      <c r="C284" s="265" t="s">
        <v>6</v>
      </c>
      <c r="D284" s="266"/>
      <c r="E284" s="266"/>
      <c r="F284" s="266"/>
      <c r="G284" s="266"/>
      <c r="H284" s="266"/>
      <c r="I284" s="266"/>
      <c r="J284" s="266"/>
      <c r="K284" s="266"/>
      <c r="L284" s="266"/>
      <c r="M284" s="266"/>
      <c r="N284" s="266"/>
      <c r="O284" s="266"/>
      <c r="P284" s="266"/>
      <c r="Q284" s="266"/>
      <c r="R284" s="266"/>
      <c r="S284" s="266"/>
      <c r="T284" s="266"/>
      <c r="U284" s="266"/>
      <c r="V284" s="266"/>
      <c r="W284" s="266"/>
      <c r="X284" s="267"/>
      <c r="Y284" s="271"/>
      <c r="Z284" s="272"/>
      <c r="AA284" s="273"/>
    </row>
    <row r="285" spans="1:27" ht="15" customHeight="1" x14ac:dyDescent="0.2">
      <c r="A285" s="138"/>
      <c r="B285" s="257"/>
      <c r="C285" s="268"/>
      <c r="D285" s="269"/>
      <c r="E285" s="269"/>
      <c r="F285" s="269"/>
      <c r="G285" s="269"/>
      <c r="H285" s="269"/>
      <c r="I285" s="269"/>
      <c r="J285" s="269"/>
      <c r="K285" s="269"/>
      <c r="L285" s="269"/>
      <c r="M285" s="269"/>
      <c r="N285" s="269"/>
      <c r="O285" s="269"/>
      <c r="P285" s="269"/>
      <c r="Q285" s="269"/>
      <c r="R285" s="269"/>
      <c r="S285" s="269"/>
      <c r="T285" s="269"/>
      <c r="U285" s="269"/>
      <c r="V285" s="269"/>
      <c r="W285" s="269"/>
      <c r="X285" s="270"/>
      <c r="Y285" s="274"/>
      <c r="Z285" s="275"/>
      <c r="AA285" s="276"/>
    </row>
    <row r="286" spans="1:27" ht="9.75" customHeight="1" x14ac:dyDescent="0.2">
      <c r="A286" s="138"/>
      <c r="B286" s="133"/>
      <c r="C286" s="135"/>
      <c r="D286" s="138"/>
      <c r="E286" s="138"/>
      <c r="F286" s="138"/>
      <c r="G286" s="138"/>
      <c r="H286" s="138"/>
      <c r="I286" s="138"/>
      <c r="Y286" s="236"/>
      <c r="Z286" s="236"/>
      <c r="AA286" s="236"/>
    </row>
    <row r="287" spans="1:27" s="127" customFormat="1" ht="18" customHeight="1" x14ac:dyDescent="0.2">
      <c r="A287" s="142" t="s">
        <v>352</v>
      </c>
      <c r="B287" s="133"/>
      <c r="C287" s="148"/>
      <c r="D287" s="148"/>
      <c r="E287" s="148"/>
      <c r="F287" s="148"/>
      <c r="G287" s="148"/>
      <c r="H287" s="148"/>
      <c r="I287" s="148"/>
      <c r="J287" s="148"/>
      <c r="K287" s="148"/>
      <c r="L287" s="148"/>
      <c r="M287" s="148"/>
      <c r="N287" s="148"/>
      <c r="O287" s="148"/>
      <c r="P287" s="148"/>
      <c r="Q287" s="148"/>
      <c r="R287" s="148"/>
      <c r="S287" s="148"/>
      <c r="T287" s="148"/>
      <c r="U287" s="148"/>
      <c r="V287" s="148"/>
      <c r="W287" s="148"/>
      <c r="X287" s="148"/>
      <c r="Y287" s="236"/>
      <c r="Z287" s="236"/>
      <c r="AA287" s="236"/>
    </row>
    <row r="288" spans="1:27" ht="15" customHeight="1" x14ac:dyDescent="0.2">
      <c r="A288" s="138"/>
      <c r="B288" s="256" t="s">
        <v>19</v>
      </c>
      <c r="C288" s="265" t="s">
        <v>158</v>
      </c>
      <c r="D288" s="266"/>
      <c r="E288" s="266"/>
      <c r="F288" s="266"/>
      <c r="G288" s="266"/>
      <c r="H288" s="266"/>
      <c r="I288" s="266"/>
      <c r="J288" s="266"/>
      <c r="K288" s="266"/>
      <c r="L288" s="266"/>
      <c r="M288" s="266"/>
      <c r="N288" s="266"/>
      <c r="O288" s="266"/>
      <c r="P288" s="266"/>
      <c r="Q288" s="266"/>
      <c r="R288" s="266"/>
      <c r="S288" s="266"/>
      <c r="T288" s="266"/>
      <c r="U288" s="266"/>
      <c r="V288" s="266"/>
      <c r="W288" s="266"/>
      <c r="X288" s="267"/>
      <c r="Y288" s="271"/>
      <c r="Z288" s="272"/>
      <c r="AA288" s="273"/>
    </row>
    <row r="289" spans="1:27" ht="15" customHeight="1" x14ac:dyDescent="0.2">
      <c r="A289" s="138"/>
      <c r="B289" s="257"/>
      <c r="C289" s="268"/>
      <c r="D289" s="269"/>
      <c r="E289" s="269"/>
      <c r="F289" s="269"/>
      <c r="G289" s="269"/>
      <c r="H289" s="269"/>
      <c r="I289" s="269"/>
      <c r="J289" s="269"/>
      <c r="K289" s="269"/>
      <c r="L289" s="269"/>
      <c r="M289" s="269"/>
      <c r="N289" s="269"/>
      <c r="O289" s="269"/>
      <c r="P289" s="269"/>
      <c r="Q289" s="269"/>
      <c r="R289" s="269"/>
      <c r="S289" s="269"/>
      <c r="T289" s="269"/>
      <c r="U289" s="269"/>
      <c r="V289" s="269"/>
      <c r="W289" s="269"/>
      <c r="X289" s="270"/>
      <c r="Y289" s="274"/>
      <c r="Z289" s="275"/>
      <c r="AA289" s="276"/>
    </row>
    <row r="290" spans="1:27" ht="15" customHeight="1" x14ac:dyDescent="0.2">
      <c r="A290" s="138"/>
      <c r="B290" s="256" t="s">
        <v>20</v>
      </c>
      <c r="C290" s="265" t="s">
        <v>157</v>
      </c>
      <c r="D290" s="266"/>
      <c r="E290" s="266"/>
      <c r="F290" s="266"/>
      <c r="G290" s="266"/>
      <c r="H290" s="266"/>
      <c r="I290" s="266"/>
      <c r="J290" s="266"/>
      <c r="K290" s="266"/>
      <c r="L290" s="266"/>
      <c r="M290" s="266"/>
      <c r="N290" s="266"/>
      <c r="O290" s="266"/>
      <c r="P290" s="266"/>
      <c r="Q290" s="266"/>
      <c r="R290" s="266"/>
      <c r="S290" s="266"/>
      <c r="T290" s="266"/>
      <c r="U290" s="266"/>
      <c r="V290" s="266"/>
      <c r="W290" s="266"/>
      <c r="X290" s="267"/>
      <c r="Y290" s="271"/>
      <c r="Z290" s="272"/>
      <c r="AA290" s="273"/>
    </row>
    <row r="291" spans="1:27" ht="15" customHeight="1" x14ac:dyDescent="0.2">
      <c r="A291" s="138"/>
      <c r="B291" s="257"/>
      <c r="C291" s="268"/>
      <c r="D291" s="269"/>
      <c r="E291" s="269"/>
      <c r="F291" s="269"/>
      <c r="G291" s="269"/>
      <c r="H291" s="269"/>
      <c r="I291" s="269"/>
      <c r="J291" s="269"/>
      <c r="K291" s="269"/>
      <c r="L291" s="269"/>
      <c r="M291" s="269"/>
      <c r="N291" s="269"/>
      <c r="O291" s="269"/>
      <c r="P291" s="269"/>
      <c r="Q291" s="269"/>
      <c r="R291" s="269"/>
      <c r="S291" s="269"/>
      <c r="T291" s="269"/>
      <c r="U291" s="269"/>
      <c r="V291" s="269"/>
      <c r="W291" s="269"/>
      <c r="X291" s="270"/>
      <c r="Y291" s="274"/>
      <c r="Z291" s="275"/>
      <c r="AA291" s="276"/>
    </row>
    <row r="292" spans="1:27" ht="22.5" customHeight="1" x14ac:dyDescent="0.2">
      <c r="A292" s="138"/>
      <c r="B292" s="256" t="s">
        <v>21</v>
      </c>
      <c r="C292" s="265" t="s">
        <v>329</v>
      </c>
      <c r="D292" s="266"/>
      <c r="E292" s="266"/>
      <c r="F292" s="266"/>
      <c r="G292" s="266"/>
      <c r="H292" s="266"/>
      <c r="I292" s="266"/>
      <c r="J292" s="266"/>
      <c r="K292" s="266"/>
      <c r="L292" s="266"/>
      <c r="M292" s="266"/>
      <c r="N292" s="266"/>
      <c r="O292" s="266"/>
      <c r="P292" s="266"/>
      <c r="Q292" s="266"/>
      <c r="R292" s="266"/>
      <c r="S292" s="266"/>
      <c r="T292" s="266"/>
      <c r="U292" s="266"/>
      <c r="V292" s="266"/>
      <c r="W292" s="266"/>
      <c r="X292" s="267"/>
      <c r="Y292" s="271"/>
      <c r="Z292" s="272"/>
      <c r="AA292" s="273"/>
    </row>
    <row r="293" spans="1:27" ht="22.5" customHeight="1" x14ac:dyDescent="0.2">
      <c r="A293" s="138"/>
      <c r="B293" s="257"/>
      <c r="C293" s="268"/>
      <c r="D293" s="269"/>
      <c r="E293" s="269"/>
      <c r="F293" s="269"/>
      <c r="G293" s="269"/>
      <c r="H293" s="269"/>
      <c r="I293" s="269"/>
      <c r="J293" s="269"/>
      <c r="K293" s="269"/>
      <c r="L293" s="269"/>
      <c r="M293" s="269"/>
      <c r="N293" s="269"/>
      <c r="O293" s="269"/>
      <c r="P293" s="269"/>
      <c r="Q293" s="269"/>
      <c r="R293" s="269"/>
      <c r="S293" s="269"/>
      <c r="T293" s="269"/>
      <c r="U293" s="269"/>
      <c r="V293" s="269"/>
      <c r="W293" s="269"/>
      <c r="X293" s="270"/>
      <c r="Y293" s="274"/>
      <c r="Z293" s="275"/>
      <c r="AA293" s="276"/>
    </row>
    <row r="294" spans="1:27" ht="15" customHeight="1" x14ac:dyDescent="0.2">
      <c r="A294" s="138"/>
      <c r="B294" s="256" t="s">
        <v>22</v>
      </c>
      <c r="C294" s="265" t="s">
        <v>330</v>
      </c>
      <c r="D294" s="266"/>
      <c r="E294" s="266"/>
      <c r="F294" s="266"/>
      <c r="G294" s="266"/>
      <c r="H294" s="266"/>
      <c r="I294" s="266"/>
      <c r="J294" s="266"/>
      <c r="K294" s="266"/>
      <c r="L294" s="266"/>
      <c r="M294" s="266"/>
      <c r="N294" s="266"/>
      <c r="O294" s="266"/>
      <c r="P294" s="266"/>
      <c r="Q294" s="266"/>
      <c r="R294" s="266"/>
      <c r="S294" s="266"/>
      <c r="T294" s="266"/>
      <c r="U294" s="266"/>
      <c r="V294" s="266"/>
      <c r="W294" s="266"/>
      <c r="X294" s="267"/>
      <c r="Y294" s="271"/>
      <c r="Z294" s="272"/>
      <c r="AA294" s="273"/>
    </row>
    <row r="295" spans="1:27" ht="15" customHeight="1" x14ac:dyDescent="0.2">
      <c r="A295" s="138"/>
      <c r="B295" s="257"/>
      <c r="C295" s="268"/>
      <c r="D295" s="269"/>
      <c r="E295" s="269"/>
      <c r="F295" s="269"/>
      <c r="G295" s="269"/>
      <c r="H295" s="269"/>
      <c r="I295" s="269"/>
      <c r="J295" s="269"/>
      <c r="K295" s="269"/>
      <c r="L295" s="269"/>
      <c r="M295" s="269"/>
      <c r="N295" s="269"/>
      <c r="O295" s="269"/>
      <c r="P295" s="269"/>
      <c r="Q295" s="269"/>
      <c r="R295" s="269"/>
      <c r="S295" s="269"/>
      <c r="T295" s="269"/>
      <c r="U295" s="269"/>
      <c r="V295" s="269"/>
      <c r="W295" s="269"/>
      <c r="X295" s="270"/>
      <c r="Y295" s="274"/>
      <c r="Z295" s="275"/>
      <c r="AA295" s="276"/>
    </row>
    <row r="296" spans="1:27" ht="15" customHeight="1" x14ac:dyDescent="0.2">
      <c r="A296" s="138"/>
      <c r="B296" s="256" t="s">
        <v>23</v>
      </c>
      <c r="C296" s="265" t="s">
        <v>315</v>
      </c>
      <c r="D296" s="266"/>
      <c r="E296" s="266"/>
      <c r="F296" s="266"/>
      <c r="G296" s="266"/>
      <c r="H296" s="266"/>
      <c r="I296" s="266"/>
      <c r="J296" s="266"/>
      <c r="K296" s="266"/>
      <c r="L296" s="266"/>
      <c r="M296" s="266"/>
      <c r="N296" s="266"/>
      <c r="O296" s="266"/>
      <c r="P296" s="266"/>
      <c r="Q296" s="266"/>
      <c r="R296" s="266"/>
      <c r="S296" s="266"/>
      <c r="T296" s="266"/>
      <c r="U296" s="266"/>
      <c r="V296" s="266"/>
      <c r="W296" s="266"/>
      <c r="X296" s="267"/>
      <c r="Y296" s="271"/>
      <c r="Z296" s="272"/>
      <c r="AA296" s="273"/>
    </row>
    <row r="297" spans="1:27" ht="15" customHeight="1" x14ac:dyDescent="0.2">
      <c r="A297" s="138"/>
      <c r="B297" s="257"/>
      <c r="C297" s="268"/>
      <c r="D297" s="269"/>
      <c r="E297" s="269"/>
      <c r="F297" s="269"/>
      <c r="G297" s="269"/>
      <c r="H297" s="269"/>
      <c r="I297" s="269"/>
      <c r="J297" s="269"/>
      <c r="K297" s="269"/>
      <c r="L297" s="269"/>
      <c r="M297" s="269"/>
      <c r="N297" s="269"/>
      <c r="O297" s="269"/>
      <c r="P297" s="269"/>
      <c r="Q297" s="269"/>
      <c r="R297" s="269"/>
      <c r="S297" s="269"/>
      <c r="T297" s="269"/>
      <c r="U297" s="269"/>
      <c r="V297" s="269"/>
      <c r="W297" s="269"/>
      <c r="X297" s="270"/>
      <c r="Y297" s="274"/>
      <c r="Z297" s="275"/>
      <c r="AA297" s="276"/>
    </row>
    <row r="298" spans="1:27" ht="22.5" customHeight="1" x14ac:dyDescent="0.2">
      <c r="A298" s="138"/>
      <c r="B298" s="256" t="s">
        <v>458</v>
      </c>
      <c r="C298" s="265" t="s">
        <v>156</v>
      </c>
      <c r="D298" s="266"/>
      <c r="E298" s="266"/>
      <c r="F298" s="266"/>
      <c r="G298" s="266"/>
      <c r="H298" s="266"/>
      <c r="I298" s="266"/>
      <c r="J298" s="266"/>
      <c r="K298" s="266"/>
      <c r="L298" s="266"/>
      <c r="M298" s="266"/>
      <c r="N298" s="266"/>
      <c r="O298" s="266"/>
      <c r="P298" s="266"/>
      <c r="Q298" s="266"/>
      <c r="R298" s="266"/>
      <c r="S298" s="266"/>
      <c r="T298" s="266"/>
      <c r="U298" s="266"/>
      <c r="V298" s="266"/>
      <c r="W298" s="266"/>
      <c r="X298" s="267"/>
      <c r="Y298" s="271"/>
      <c r="Z298" s="272"/>
      <c r="AA298" s="273"/>
    </row>
    <row r="299" spans="1:27" ht="22.5" customHeight="1" x14ac:dyDescent="0.2">
      <c r="A299" s="138"/>
      <c r="B299" s="257"/>
      <c r="C299" s="268"/>
      <c r="D299" s="269"/>
      <c r="E299" s="269"/>
      <c r="F299" s="269"/>
      <c r="G299" s="269"/>
      <c r="H299" s="269"/>
      <c r="I299" s="269"/>
      <c r="J299" s="269"/>
      <c r="K299" s="269"/>
      <c r="L299" s="269"/>
      <c r="M299" s="269"/>
      <c r="N299" s="269"/>
      <c r="O299" s="269"/>
      <c r="P299" s="269"/>
      <c r="Q299" s="269"/>
      <c r="R299" s="269"/>
      <c r="S299" s="269"/>
      <c r="T299" s="269"/>
      <c r="U299" s="269"/>
      <c r="V299" s="269"/>
      <c r="W299" s="269"/>
      <c r="X299" s="270"/>
      <c r="Y299" s="274"/>
      <c r="Z299" s="275"/>
      <c r="AA299" s="276"/>
    </row>
    <row r="300" spans="1:27" ht="22.5" customHeight="1" x14ac:dyDescent="0.2">
      <c r="A300" s="138"/>
      <c r="B300" s="256" t="s">
        <v>459</v>
      </c>
      <c r="C300" s="265" t="s">
        <v>316</v>
      </c>
      <c r="D300" s="266"/>
      <c r="E300" s="266"/>
      <c r="F300" s="266"/>
      <c r="G300" s="266"/>
      <c r="H300" s="266"/>
      <c r="I300" s="266"/>
      <c r="J300" s="266"/>
      <c r="K300" s="266"/>
      <c r="L300" s="266"/>
      <c r="M300" s="266"/>
      <c r="N300" s="266"/>
      <c r="O300" s="266"/>
      <c r="P300" s="266"/>
      <c r="Q300" s="266"/>
      <c r="R300" s="266"/>
      <c r="S300" s="266"/>
      <c r="T300" s="266"/>
      <c r="U300" s="266"/>
      <c r="V300" s="266"/>
      <c r="W300" s="266"/>
      <c r="X300" s="267"/>
      <c r="Y300" s="271"/>
      <c r="Z300" s="272"/>
      <c r="AA300" s="273"/>
    </row>
    <row r="301" spans="1:27" ht="22.5" customHeight="1" x14ac:dyDescent="0.2">
      <c r="A301" s="138"/>
      <c r="B301" s="257"/>
      <c r="C301" s="268"/>
      <c r="D301" s="269"/>
      <c r="E301" s="269"/>
      <c r="F301" s="269"/>
      <c r="G301" s="269"/>
      <c r="H301" s="269"/>
      <c r="I301" s="269"/>
      <c r="J301" s="269"/>
      <c r="K301" s="269"/>
      <c r="L301" s="269"/>
      <c r="M301" s="269"/>
      <c r="N301" s="269"/>
      <c r="O301" s="269"/>
      <c r="P301" s="269"/>
      <c r="Q301" s="269"/>
      <c r="R301" s="269"/>
      <c r="S301" s="269"/>
      <c r="T301" s="269"/>
      <c r="U301" s="269"/>
      <c r="V301" s="269"/>
      <c r="W301" s="269"/>
      <c r="X301" s="270"/>
      <c r="Y301" s="274"/>
      <c r="Z301" s="275"/>
      <c r="AA301" s="276"/>
    </row>
    <row r="302" spans="1:27" ht="22.5" customHeight="1" x14ac:dyDescent="0.2">
      <c r="A302" s="138"/>
      <c r="B302" s="256" t="s">
        <v>460</v>
      </c>
      <c r="C302" s="265" t="s">
        <v>317</v>
      </c>
      <c r="D302" s="266"/>
      <c r="E302" s="266"/>
      <c r="F302" s="266"/>
      <c r="G302" s="266"/>
      <c r="H302" s="266"/>
      <c r="I302" s="266"/>
      <c r="J302" s="266"/>
      <c r="K302" s="266"/>
      <c r="L302" s="266"/>
      <c r="M302" s="266"/>
      <c r="N302" s="266"/>
      <c r="O302" s="266"/>
      <c r="P302" s="266"/>
      <c r="Q302" s="266"/>
      <c r="R302" s="266"/>
      <c r="S302" s="266"/>
      <c r="T302" s="266"/>
      <c r="U302" s="266"/>
      <c r="V302" s="266"/>
      <c r="W302" s="266"/>
      <c r="X302" s="267"/>
      <c r="Y302" s="271"/>
      <c r="Z302" s="272"/>
      <c r="AA302" s="273"/>
    </row>
    <row r="303" spans="1:27" ht="22.5" customHeight="1" x14ac:dyDescent="0.2">
      <c r="A303" s="138"/>
      <c r="B303" s="257"/>
      <c r="C303" s="268"/>
      <c r="D303" s="269"/>
      <c r="E303" s="269"/>
      <c r="F303" s="269"/>
      <c r="G303" s="269"/>
      <c r="H303" s="269"/>
      <c r="I303" s="269"/>
      <c r="J303" s="269"/>
      <c r="K303" s="269"/>
      <c r="L303" s="269"/>
      <c r="M303" s="269"/>
      <c r="N303" s="269"/>
      <c r="O303" s="269"/>
      <c r="P303" s="269"/>
      <c r="Q303" s="269"/>
      <c r="R303" s="269"/>
      <c r="S303" s="269"/>
      <c r="T303" s="269"/>
      <c r="U303" s="269"/>
      <c r="V303" s="269"/>
      <c r="W303" s="269"/>
      <c r="X303" s="270"/>
      <c r="Y303" s="274"/>
      <c r="Z303" s="275"/>
      <c r="AA303" s="276"/>
    </row>
    <row r="304" spans="1:27" ht="52.5" customHeight="1" x14ac:dyDescent="0.2">
      <c r="A304" s="138"/>
      <c r="B304" s="256" t="s">
        <v>461</v>
      </c>
      <c r="C304" s="265" t="s">
        <v>462</v>
      </c>
      <c r="D304" s="266"/>
      <c r="E304" s="266"/>
      <c r="F304" s="266"/>
      <c r="G304" s="266"/>
      <c r="H304" s="266"/>
      <c r="I304" s="266"/>
      <c r="J304" s="266"/>
      <c r="K304" s="266"/>
      <c r="L304" s="266"/>
      <c r="M304" s="266"/>
      <c r="N304" s="266"/>
      <c r="O304" s="266"/>
      <c r="P304" s="266"/>
      <c r="Q304" s="266"/>
      <c r="R304" s="266"/>
      <c r="S304" s="266"/>
      <c r="T304" s="266"/>
      <c r="U304" s="266"/>
      <c r="V304" s="266"/>
      <c r="W304" s="266"/>
      <c r="X304" s="267"/>
      <c r="Y304" s="271"/>
      <c r="Z304" s="272"/>
      <c r="AA304" s="273"/>
    </row>
    <row r="305" spans="1:27" ht="52.5" customHeight="1" x14ac:dyDescent="0.2">
      <c r="A305" s="138"/>
      <c r="B305" s="257"/>
      <c r="C305" s="268"/>
      <c r="D305" s="269"/>
      <c r="E305" s="269"/>
      <c r="F305" s="269"/>
      <c r="G305" s="269"/>
      <c r="H305" s="269"/>
      <c r="I305" s="269"/>
      <c r="J305" s="269"/>
      <c r="K305" s="269"/>
      <c r="L305" s="269"/>
      <c r="M305" s="269"/>
      <c r="N305" s="269"/>
      <c r="O305" s="269"/>
      <c r="P305" s="269"/>
      <c r="Q305" s="269"/>
      <c r="R305" s="269"/>
      <c r="S305" s="269"/>
      <c r="T305" s="269"/>
      <c r="U305" s="269"/>
      <c r="V305" s="269"/>
      <c r="W305" s="269"/>
      <c r="X305" s="270"/>
      <c r="Y305" s="274"/>
      <c r="Z305" s="275"/>
      <c r="AA305" s="276"/>
    </row>
    <row r="306" spans="1:27" ht="22.5" customHeight="1" x14ac:dyDescent="0.2">
      <c r="A306" s="138"/>
      <c r="B306" s="256" t="s">
        <v>463</v>
      </c>
      <c r="C306" s="265" t="s">
        <v>159</v>
      </c>
      <c r="D306" s="266"/>
      <c r="E306" s="266"/>
      <c r="F306" s="266"/>
      <c r="G306" s="266"/>
      <c r="H306" s="266"/>
      <c r="I306" s="266"/>
      <c r="J306" s="266"/>
      <c r="K306" s="266"/>
      <c r="L306" s="266"/>
      <c r="M306" s="266"/>
      <c r="N306" s="266"/>
      <c r="O306" s="266"/>
      <c r="P306" s="266"/>
      <c r="Q306" s="266"/>
      <c r="R306" s="266"/>
      <c r="S306" s="266"/>
      <c r="T306" s="266"/>
      <c r="U306" s="266"/>
      <c r="V306" s="266"/>
      <c r="W306" s="266"/>
      <c r="X306" s="267"/>
      <c r="Y306" s="271"/>
      <c r="Z306" s="272"/>
      <c r="AA306" s="273"/>
    </row>
    <row r="307" spans="1:27" ht="22.5" customHeight="1" x14ac:dyDescent="0.2">
      <c r="A307" s="138"/>
      <c r="B307" s="257"/>
      <c r="C307" s="268"/>
      <c r="D307" s="269"/>
      <c r="E307" s="269"/>
      <c r="F307" s="269"/>
      <c r="G307" s="269"/>
      <c r="H307" s="269"/>
      <c r="I307" s="269"/>
      <c r="J307" s="269"/>
      <c r="K307" s="269"/>
      <c r="L307" s="269"/>
      <c r="M307" s="269"/>
      <c r="N307" s="269"/>
      <c r="O307" s="269"/>
      <c r="P307" s="269"/>
      <c r="Q307" s="269"/>
      <c r="R307" s="269"/>
      <c r="S307" s="269"/>
      <c r="T307" s="269"/>
      <c r="U307" s="269"/>
      <c r="V307" s="269"/>
      <c r="W307" s="269"/>
      <c r="X307" s="270"/>
      <c r="Y307" s="274"/>
      <c r="Z307" s="275"/>
      <c r="AA307" s="276"/>
    </row>
    <row r="308" spans="1:27" ht="49.5" customHeight="1" x14ac:dyDescent="0.2">
      <c r="A308" s="138"/>
      <c r="B308" s="256" t="s">
        <v>464</v>
      </c>
      <c r="C308" s="265" t="s">
        <v>64</v>
      </c>
      <c r="D308" s="266"/>
      <c r="E308" s="266"/>
      <c r="F308" s="266"/>
      <c r="G308" s="266"/>
      <c r="H308" s="266"/>
      <c r="I308" s="266"/>
      <c r="J308" s="266"/>
      <c r="K308" s="266"/>
      <c r="L308" s="266"/>
      <c r="M308" s="266"/>
      <c r="N308" s="266"/>
      <c r="O308" s="266"/>
      <c r="P308" s="266"/>
      <c r="Q308" s="266"/>
      <c r="R308" s="266"/>
      <c r="S308" s="266"/>
      <c r="T308" s="266"/>
      <c r="U308" s="266"/>
      <c r="V308" s="266"/>
      <c r="W308" s="266"/>
      <c r="X308" s="267"/>
      <c r="Y308" s="271"/>
      <c r="Z308" s="272"/>
      <c r="AA308" s="273"/>
    </row>
    <row r="309" spans="1:27" ht="49.5" customHeight="1" x14ac:dyDescent="0.2">
      <c r="A309" s="138"/>
      <c r="B309" s="257"/>
      <c r="C309" s="268"/>
      <c r="D309" s="269"/>
      <c r="E309" s="269"/>
      <c r="F309" s="269"/>
      <c r="G309" s="269"/>
      <c r="H309" s="269"/>
      <c r="I309" s="269"/>
      <c r="J309" s="269"/>
      <c r="K309" s="269"/>
      <c r="L309" s="269"/>
      <c r="M309" s="269"/>
      <c r="N309" s="269"/>
      <c r="O309" s="269"/>
      <c r="P309" s="269"/>
      <c r="Q309" s="269"/>
      <c r="R309" s="269"/>
      <c r="S309" s="269"/>
      <c r="T309" s="269"/>
      <c r="U309" s="269"/>
      <c r="V309" s="269"/>
      <c r="W309" s="269"/>
      <c r="X309" s="270"/>
      <c r="Y309" s="274"/>
      <c r="Z309" s="275"/>
      <c r="AA309" s="276"/>
    </row>
    <row r="310" spans="1:27" ht="18" customHeight="1" x14ac:dyDescent="0.2">
      <c r="A310" s="138"/>
      <c r="B310" s="256" t="s">
        <v>465</v>
      </c>
      <c r="C310" s="265" t="s">
        <v>66</v>
      </c>
      <c r="D310" s="266"/>
      <c r="E310" s="266"/>
      <c r="F310" s="266"/>
      <c r="G310" s="266"/>
      <c r="H310" s="266"/>
      <c r="I310" s="266"/>
      <c r="J310" s="266"/>
      <c r="K310" s="266"/>
      <c r="L310" s="266"/>
      <c r="M310" s="266"/>
      <c r="N310" s="266"/>
      <c r="O310" s="266"/>
      <c r="P310" s="266"/>
      <c r="Q310" s="266"/>
      <c r="R310" s="266"/>
      <c r="S310" s="266"/>
      <c r="T310" s="266"/>
      <c r="U310" s="266"/>
      <c r="V310" s="266"/>
      <c r="W310" s="266"/>
      <c r="X310" s="267"/>
      <c r="Y310" s="271"/>
      <c r="Z310" s="272"/>
      <c r="AA310" s="273"/>
    </row>
    <row r="311" spans="1:27" s="155" customFormat="1" ht="13.5" customHeight="1" x14ac:dyDescent="0.15">
      <c r="A311" s="138"/>
      <c r="B311" s="305"/>
      <c r="C311" s="190">
        <v>1</v>
      </c>
      <c r="D311" s="24" t="s">
        <v>67</v>
      </c>
      <c r="E311" s="191"/>
      <c r="F311" s="191"/>
      <c r="G311" s="191"/>
      <c r="H311" s="191"/>
      <c r="I311" s="191"/>
      <c r="J311" s="191"/>
      <c r="K311" s="191"/>
      <c r="L311" s="191"/>
      <c r="M311" s="191"/>
      <c r="N311" s="191"/>
      <c r="O311" s="191"/>
      <c r="P311" s="191"/>
      <c r="Q311" s="191"/>
      <c r="R311" s="191"/>
      <c r="S311" s="191"/>
      <c r="T311" s="191"/>
      <c r="U311" s="191"/>
      <c r="V311" s="191"/>
      <c r="W311" s="191"/>
      <c r="X311" s="192"/>
      <c r="Y311" s="326"/>
      <c r="Z311" s="327"/>
      <c r="AA311" s="328"/>
    </row>
    <row r="312" spans="1:27" s="155" customFormat="1" ht="13.5" customHeight="1" x14ac:dyDescent="0.15">
      <c r="A312" s="138"/>
      <c r="B312" s="305"/>
      <c r="C312" s="190">
        <v>2</v>
      </c>
      <c r="D312" s="24" t="s">
        <v>318</v>
      </c>
      <c r="E312" s="152"/>
      <c r="F312" s="152"/>
      <c r="G312" s="152"/>
      <c r="H312" s="152"/>
      <c r="I312" s="152"/>
      <c r="J312" s="152"/>
      <c r="K312" s="152"/>
      <c r="L312" s="152"/>
      <c r="M312" s="152"/>
      <c r="N312" s="152"/>
      <c r="O312" s="152"/>
      <c r="P312" s="152"/>
      <c r="Q312" s="152"/>
      <c r="R312" s="152"/>
      <c r="S312" s="152"/>
      <c r="T312" s="152"/>
      <c r="U312" s="152"/>
      <c r="V312" s="152"/>
      <c r="W312" s="152"/>
      <c r="X312" s="193"/>
      <c r="Y312" s="326"/>
      <c r="Z312" s="327"/>
      <c r="AA312" s="328"/>
    </row>
    <row r="313" spans="1:27" s="155" customFormat="1" ht="13.5" customHeight="1" x14ac:dyDescent="0.15">
      <c r="A313" s="138"/>
      <c r="B313" s="305"/>
      <c r="C313" s="190">
        <v>3</v>
      </c>
      <c r="D313" s="24" t="s">
        <v>68</v>
      </c>
      <c r="E313" s="152"/>
      <c r="F313" s="152"/>
      <c r="G313" s="152"/>
      <c r="H313" s="152"/>
      <c r="I313" s="152"/>
      <c r="J313" s="152"/>
      <c r="K313" s="152"/>
      <c r="L313" s="152"/>
      <c r="M313" s="152"/>
      <c r="N313" s="152"/>
      <c r="O313" s="152"/>
      <c r="P313" s="152"/>
      <c r="Q313" s="152"/>
      <c r="R313" s="152"/>
      <c r="S313" s="152"/>
      <c r="T313" s="152"/>
      <c r="U313" s="152"/>
      <c r="V313" s="152"/>
      <c r="W313" s="152"/>
      <c r="X313" s="193"/>
      <c r="Y313" s="326"/>
      <c r="Z313" s="327"/>
      <c r="AA313" s="328"/>
    </row>
    <row r="314" spans="1:27" s="155" customFormat="1" ht="13.5" customHeight="1" x14ac:dyDescent="0.15">
      <c r="A314" s="138"/>
      <c r="B314" s="305"/>
      <c r="C314" s="190">
        <v>4</v>
      </c>
      <c r="D314" s="24" t="s">
        <v>319</v>
      </c>
      <c r="E314" s="152"/>
      <c r="F314" s="152"/>
      <c r="G314" s="152"/>
      <c r="H314" s="152"/>
      <c r="I314" s="152"/>
      <c r="J314" s="152"/>
      <c r="K314" s="152"/>
      <c r="L314" s="152"/>
      <c r="M314" s="152"/>
      <c r="N314" s="152"/>
      <c r="O314" s="152"/>
      <c r="P314" s="152"/>
      <c r="Q314" s="152"/>
      <c r="R314" s="152"/>
      <c r="S314" s="152"/>
      <c r="T314" s="152"/>
      <c r="U314" s="152"/>
      <c r="V314" s="152"/>
      <c r="W314" s="152"/>
      <c r="X314" s="193"/>
      <c r="Y314" s="326"/>
      <c r="Z314" s="327"/>
      <c r="AA314" s="328"/>
    </row>
    <row r="315" spans="1:27" s="155" customFormat="1" ht="13.5" customHeight="1" x14ac:dyDescent="0.15">
      <c r="A315" s="138"/>
      <c r="B315" s="305"/>
      <c r="C315" s="190">
        <v>5</v>
      </c>
      <c r="D315" s="24" t="s">
        <v>69</v>
      </c>
      <c r="E315" s="152"/>
      <c r="F315" s="152"/>
      <c r="G315" s="152"/>
      <c r="H315" s="152"/>
      <c r="I315" s="152"/>
      <c r="J315" s="152"/>
      <c r="K315" s="152"/>
      <c r="L315" s="152"/>
      <c r="M315" s="152"/>
      <c r="N315" s="152"/>
      <c r="O315" s="152"/>
      <c r="P315" s="152"/>
      <c r="Q315" s="152"/>
      <c r="R315" s="152"/>
      <c r="S315" s="152"/>
      <c r="T315" s="152"/>
      <c r="U315" s="152"/>
      <c r="V315" s="152"/>
      <c r="W315" s="152"/>
      <c r="X315" s="193"/>
      <c r="Y315" s="326"/>
      <c r="Z315" s="327"/>
      <c r="AA315" s="328"/>
    </row>
    <row r="316" spans="1:27" s="155" customFormat="1" ht="13.5" customHeight="1" x14ac:dyDescent="0.15">
      <c r="A316" s="138"/>
      <c r="B316" s="305"/>
      <c r="C316" s="190">
        <v>6</v>
      </c>
      <c r="D316" s="24" t="s">
        <v>70</v>
      </c>
      <c r="E316" s="152"/>
      <c r="F316" s="152"/>
      <c r="G316" s="152"/>
      <c r="H316" s="152"/>
      <c r="I316" s="152"/>
      <c r="J316" s="152"/>
      <c r="K316" s="152"/>
      <c r="L316" s="152"/>
      <c r="M316" s="152"/>
      <c r="N316" s="152"/>
      <c r="O316" s="152"/>
      <c r="P316" s="152"/>
      <c r="Q316" s="152"/>
      <c r="R316" s="152"/>
      <c r="S316" s="152"/>
      <c r="T316" s="152"/>
      <c r="U316" s="152"/>
      <c r="V316" s="152"/>
      <c r="W316" s="152"/>
      <c r="X316" s="193"/>
      <c r="Y316" s="326"/>
      <c r="Z316" s="327"/>
      <c r="AA316" s="328"/>
    </row>
    <row r="317" spans="1:27" s="155" customFormat="1" ht="13.5" customHeight="1" x14ac:dyDescent="0.15">
      <c r="A317" s="138"/>
      <c r="B317" s="305"/>
      <c r="C317" s="190">
        <v>7</v>
      </c>
      <c r="D317" s="24" t="s">
        <v>71</v>
      </c>
      <c r="E317" s="152"/>
      <c r="F317" s="152"/>
      <c r="G317" s="152"/>
      <c r="H317" s="152"/>
      <c r="I317" s="152"/>
      <c r="J317" s="152"/>
      <c r="K317" s="152"/>
      <c r="L317" s="152"/>
      <c r="M317" s="152"/>
      <c r="N317" s="152"/>
      <c r="O317" s="152"/>
      <c r="P317" s="152"/>
      <c r="Q317" s="152"/>
      <c r="R317" s="152"/>
      <c r="S317" s="152"/>
      <c r="T317" s="152"/>
      <c r="U317" s="152"/>
      <c r="V317" s="152"/>
      <c r="W317" s="152"/>
      <c r="X317" s="193"/>
      <c r="Y317" s="326"/>
      <c r="Z317" s="327"/>
      <c r="AA317" s="328"/>
    </row>
    <row r="318" spans="1:27" s="155" customFormat="1" ht="13.5" customHeight="1" x14ac:dyDescent="0.15">
      <c r="A318" s="138"/>
      <c r="B318" s="305"/>
      <c r="C318" s="190">
        <v>8</v>
      </c>
      <c r="D318" s="24" t="s">
        <v>72</v>
      </c>
      <c r="E318" s="152"/>
      <c r="F318" s="152"/>
      <c r="G318" s="152"/>
      <c r="H318" s="152"/>
      <c r="I318" s="152"/>
      <c r="J318" s="152"/>
      <c r="K318" s="152"/>
      <c r="L318" s="152"/>
      <c r="M318" s="152"/>
      <c r="N318" s="152"/>
      <c r="O318" s="152"/>
      <c r="P318" s="152"/>
      <c r="Q318" s="152"/>
      <c r="R318" s="152"/>
      <c r="S318" s="152"/>
      <c r="T318" s="152"/>
      <c r="U318" s="152"/>
      <c r="V318" s="152"/>
      <c r="W318" s="152"/>
      <c r="X318" s="193"/>
      <c r="Y318" s="326"/>
      <c r="Z318" s="327"/>
      <c r="AA318" s="328"/>
    </row>
    <row r="319" spans="1:27" s="155" customFormat="1" ht="13.5" customHeight="1" x14ac:dyDescent="0.15">
      <c r="A319" s="138"/>
      <c r="B319" s="305"/>
      <c r="C319" s="190">
        <v>9</v>
      </c>
      <c r="D319" s="348" t="s">
        <v>76</v>
      </c>
      <c r="E319" s="348"/>
      <c r="F319" s="348"/>
      <c r="G319" s="348"/>
      <c r="H319" s="348"/>
      <c r="I319" s="348"/>
      <c r="J319" s="348"/>
      <c r="K319" s="348"/>
      <c r="L319" s="348"/>
      <c r="M319" s="348"/>
      <c r="N319" s="348"/>
      <c r="O319" s="348"/>
      <c r="P319" s="348"/>
      <c r="Q319" s="348"/>
      <c r="R319" s="348"/>
      <c r="S319" s="348"/>
      <c r="T319" s="348"/>
      <c r="U319" s="348"/>
      <c r="V319" s="348"/>
      <c r="W319" s="348"/>
      <c r="X319" s="349"/>
      <c r="Y319" s="326"/>
      <c r="Z319" s="327"/>
      <c r="AA319" s="328"/>
    </row>
    <row r="320" spans="1:27" s="155" customFormat="1" ht="13.5" customHeight="1" x14ac:dyDescent="0.15">
      <c r="A320" s="138"/>
      <c r="B320" s="305"/>
      <c r="C320" s="190">
        <v>10</v>
      </c>
      <c r="D320" s="24" t="s">
        <v>73</v>
      </c>
      <c r="E320" s="152"/>
      <c r="F320" s="152"/>
      <c r="G320" s="152"/>
      <c r="H320" s="152"/>
      <c r="I320" s="152"/>
      <c r="J320" s="152"/>
      <c r="K320" s="152"/>
      <c r="L320" s="152"/>
      <c r="M320" s="152"/>
      <c r="N320" s="152"/>
      <c r="O320" s="152"/>
      <c r="P320" s="152"/>
      <c r="Q320" s="152"/>
      <c r="R320" s="152"/>
      <c r="S320" s="152"/>
      <c r="T320" s="152"/>
      <c r="U320" s="152"/>
      <c r="V320" s="152"/>
      <c r="W320" s="152"/>
      <c r="X320" s="193"/>
      <c r="Y320" s="326"/>
      <c r="Z320" s="327"/>
      <c r="AA320" s="328"/>
    </row>
    <row r="321" spans="1:27" s="155" customFormat="1" ht="13.5" customHeight="1" x14ac:dyDescent="0.15">
      <c r="A321" s="138"/>
      <c r="B321" s="305"/>
      <c r="C321" s="190">
        <v>11</v>
      </c>
      <c r="D321" s="24" t="s">
        <v>74</v>
      </c>
      <c r="E321" s="152"/>
      <c r="F321" s="152"/>
      <c r="G321" s="152"/>
      <c r="H321" s="152"/>
      <c r="I321" s="152"/>
      <c r="J321" s="152"/>
      <c r="K321" s="152"/>
      <c r="L321" s="152"/>
      <c r="M321" s="152"/>
      <c r="N321" s="152"/>
      <c r="O321" s="152"/>
      <c r="P321" s="152"/>
      <c r="Q321" s="152"/>
      <c r="R321" s="152"/>
      <c r="S321" s="152"/>
      <c r="T321" s="152"/>
      <c r="U321" s="152"/>
      <c r="V321" s="152"/>
      <c r="W321" s="152"/>
      <c r="X321" s="193"/>
      <c r="Y321" s="326"/>
      <c r="Z321" s="327"/>
      <c r="AA321" s="328"/>
    </row>
    <row r="322" spans="1:27" s="155" customFormat="1" ht="13.5" customHeight="1" x14ac:dyDescent="0.15">
      <c r="A322" s="138"/>
      <c r="B322" s="257"/>
      <c r="C322" s="194">
        <v>12</v>
      </c>
      <c r="D322" s="185" t="s">
        <v>75</v>
      </c>
      <c r="E322" s="195"/>
      <c r="F322" s="195"/>
      <c r="G322" s="195"/>
      <c r="H322" s="195"/>
      <c r="I322" s="195"/>
      <c r="J322" s="195"/>
      <c r="K322" s="195"/>
      <c r="L322" s="195"/>
      <c r="M322" s="195"/>
      <c r="N322" s="195"/>
      <c r="O322" s="195"/>
      <c r="P322" s="195"/>
      <c r="Q322" s="195"/>
      <c r="R322" s="195"/>
      <c r="S322" s="195"/>
      <c r="T322" s="195"/>
      <c r="U322" s="195"/>
      <c r="V322" s="195"/>
      <c r="W322" s="195"/>
      <c r="X322" s="196"/>
      <c r="Y322" s="274"/>
      <c r="Z322" s="275"/>
      <c r="AA322" s="276"/>
    </row>
    <row r="323" spans="1:27" ht="37.5" customHeight="1" x14ac:dyDescent="0.2">
      <c r="A323" s="138"/>
      <c r="B323" s="256" t="s">
        <v>466</v>
      </c>
      <c r="C323" s="265" t="s">
        <v>320</v>
      </c>
      <c r="D323" s="266"/>
      <c r="E323" s="266"/>
      <c r="F323" s="266"/>
      <c r="G323" s="266"/>
      <c r="H323" s="266"/>
      <c r="I323" s="266"/>
      <c r="J323" s="266"/>
      <c r="K323" s="266"/>
      <c r="L323" s="266"/>
      <c r="M323" s="266"/>
      <c r="N323" s="266"/>
      <c r="O323" s="266"/>
      <c r="P323" s="266"/>
      <c r="Q323" s="266"/>
      <c r="R323" s="266"/>
      <c r="S323" s="266"/>
      <c r="T323" s="266"/>
      <c r="U323" s="266"/>
      <c r="V323" s="266"/>
      <c r="W323" s="266"/>
      <c r="X323" s="267"/>
      <c r="Y323" s="271"/>
      <c r="Z323" s="272"/>
      <c r="AA323" s="273"/>
    </row>
    <row r="324" spans="1:27" ht="37.5" customHeight="1" x14ac:dyDescent="0.2">
      <c r="A324" s="138"/>
      <c r="B324" s="257"/>
      <c r="C324" s="268"/>
      <c r="D324" s="269"/>
      <c r="E324" s="269"/>
      <c r="F324" s="269"/>
      <c r="G324" s="269"/>
      <c r="H324" s="269"/>
      <c r="I324" s="269"/>
      <c r="J324" s="269"/>
      <c r="K324" s="269"/>
      <c r="L324" s="269"/>
      <c r="M324" s="269"/>
      <c r="N324" s="269"/>
      <c r="O324" s="269"/>
      <c r="P324" s="269"/>
      <c r="Q324" s="269"/>
      <c r="R324" s="269"/>
      <c r="S324" s="269"/>
      <c r="T324" s="269"/>
      <c r="U324" s="269"/>
      <c r="V324" s="269"/>
      <c r="W324" s="269"/>
      <c r="X324" s="270"/>
      <c r="Y324" s="274"/>
      <c r="Z324" s="275"/>
      <c r="AA324" s="276"/>
    </row>
    <row r="325" spans="1:27" ht="37.5" customHeight="1" x14ac:dyDescent="0.2">
      <c r="A325" s="138"/>
      <c r="B325" s="256" t="s">
        <v>467</v>
      </c>
      <c r="C325" s="265" t="s">
        <v>63</v>
      </c>
      <c r="D325" s="266"/>
      <c r="E325" s="266"/>
      <c r="F325" s="266"/>
      <c r="G325" s="266"/>
      <c r="H325" s="266"/>
      <c r="I325" s="266"/>
      <c r="J325" s="266"/>
      <c r="K325" s="266"/>
      <c r="L325" s="266"/>
      <c r="M325" s="266"/>
      <c r="N325" s="266"/>
      <c r="O325" s="266"/>
      <c r="P325" s="266"/>
      <c r="Q325" s="266"/>
      <c r="R325" s="266"/>
      <c r="S325" s="266"/>
      <c r="T325" s="266"/>
      <c r="U325" s="266"/>
      <c r="V325" s="266"/>
      <c r="W325" s="266"/>
      <c r="X325" s="267"/>
      <c r="Y325" s="271"/>
      <c r="Z325" s="272"/>
      <c r="AA325" s="273"/>
    </row>
    <row r="326" spans="1:27" ht="37.5" customHeight="1" x14ac:dyDescent="0.2">
      <c r="A326" s="138"/>
      <c r="B326" s="257"/>
      <c r="C326" s="268"/>
      <c r="D326" s="269"/>
      <c r="E326" s="269"/>
      <c r="F326" s="269"/>
      <c r="G326" s="269"/>
      <c r="H326" s="269"/>
      <c r="I326" s="269"/>
      <c r="J326" s="269"/>
      <c r="K326" s="269"/>
      <c r="L326" s="269"/>
      <c r="M326" s="269"/>
      <c r="N326" s="269"/>
      <c r="O326" s="269"/>
      <c r="P326" s="269"/>
      <c r="Q326" s="269"/>
      <c r="R326" s="269"/>
      <c r="S326" s="269"/>
      <c r="T326" s="269"/>
      <c r="U326" s="269"/>
      <c r="V326" s="269"/>
      <c r="W326" s="269"/>
      <c r="X326" s="270"/>
      <c r="Y326" s="274"/>
      <c r="Z326" s="275"/>
      <c r="AA326" s="276"/>
    </row>
    <row r="327" spans="1:27" ht="21.75" customHeight="1" x14ac:dyDescent="0.2">
      <c r="A327" s="138"/>
      <c r="B327" s="256" t="s">
        <v>468</v>
      </c>
      <c r="C327" s="265" t="s">
        <v>65</v>
      </c>
      <c r="D327" s="266"/>
      <c r="E327" s="266"/>
      <c r="F327" s="266"/>
      <c r="G327" s="266"/>
      <c r="H327" s="266"/>
      <c r="I327" s="266"/>
      <c r="J327" s="266"/>
      <c r="K327" s="266"/>
      <c r="L327" s="266"/>
      <c r="M327" s="266"/>
      <c r="N327" s="266"/>
      <c r="O327" s="266"/>
      <c r="P327" s="266"/>
      <c r="Q327" s="266"/>
      <c r="R327" s="266"/>
      <c r="S327" s="266"/>
      <c r="T327" s="266"/>
      <c r="U327" s="266"/>
      <c r="V327" s="266"/>
      <c r="W327" s="266"/>
      <c r="X327" s="267"/>
      <c r="Y327" s="271"/>
      <c r="Z327" s="272"/>
      <c r="AA327" s="273"/>
    </row>
    <row r="328" spans="1:27" ht="21.75" customHeight="1" x14ac:dyDescent="0.2">
      <c r="A328" s="138"/>
      <c r="B328" s="257"/>
      <c r="C328" s="268"/>
      <c r="D328" s="269"/>
      <c r="E328" s="269"/>
      <c r="F328" s="269"/>
      <c r="G328" s="269"/>
      <c r="H328" s="269"/>
      <c r="I328" s="269"/>
      <c r="J328" s="269"/>
      <c r="K328" s="269"/>
      <c r="L328" s="269"/>
      <c r="M328" s="269"/>
      <c r="N328" s="269"/>
      <c r="O328" s="269"/>
      <c r="P328" s="269"/>
      <c r="Q328" s="269"/>
      <c r="R328" s="269"/>
      <c r="S328" s="269"/>
      <c r="T328" s="269"/>
      <c r="U328" s="269"/>
      <c r="V328" s="269"/>
      <c r="W328" s="269"/>
      <c r="X328" s="270"/>
      <c r="Y328" s="274"/>
      <c r="Z328" s="275"/>
      <c r="AA328" s="276"/>
    </row>
    <row r="329" spans="1:27" ht="37.5" customHeight="1" x14ac:dyDescent="0.2">
      <c r="A329" s="138"/>
      <c r="B329" s="256" t="s">
        <v>469</v>
      </c>
      <c r="C329" s="277" t="s">
        <v>185</v>
      </c>
      <c r="D329" s="277"/>
      <c r="E329" s="277"/>
      <c r="F329" s="277"/>
      <c r="G329" s="277"/>
      <c r="H329" s="277"/>
      <c r="I329" s="277"/>
      <c r="J329" s="277"/>
      <c r="K329" s="277"/>
      <c r="L329" s="277"/>
      <c r="M329" s="277"/>
      <c r="N329" s="277"/>
      <c r="O329" s="277"/>
      <c r="P329" s="277"/>
      <c r="Q329" s="277"/>
      <c r="R329" s="277"/>
      <c r="S329" s="277"/>
      <c r="T329" s="277"/>
      <c r="U329" s="277"/>
      <c r="V329" s="277"/>
      <c r="W329" s="277"/>
      <c r="X329" s="277"/>
      <c r="Y329" s="350"/>
      <c r="Z329" s="350"/>
      <c r="AA329" s="350"/>
    </row>
    <row r="330" spans="1:27" ht="37.5" customHeight="1" x14ac:dyDescent="0.2">
      <c r="A330" s="138"/>
      <c r="B330" s="257"/>
      <c r="C330" s="254"/>
      <c r="D330" s="254"/>
      <c r="E330" s="254"/>
      <c r="F330" s="254"/>
      <c r="G330" s="254"/>
      <c r="H330" s="254"/>
      <c r="I330" s="254"/>
      <c r="J330" s="254"/>
      <c r="K330" s="254"/>
      <c r="L330" s="254"/>
      <c r="M330" s="254"/>
      <c r="N330" s="254"/>
      <c r="O330" s="254"/>
      <c r="P330" s="254"/>
      <c r="Q330" s="254"/>
      <c r="R330" s="254"/>
      <c r="S330" s="254"/>
      <c r="T330" s="254"/>
      <c r="U330" s="254"/>
      <c r="V330" s="254"/>
      <c r="W330" s="254"/>
      <c r="X330" s="254"/>
      <c r="Y330" s="255"/>
      <c r="Z330" s="255"/>
      <c r="AA330" s="255"/>
    </row>
    <row r="331" spans="1:27" s="189" customFormat="1" ht="22.5" customHeight="1" x14ac:dyDescent="0.2">
      <c r="A331" s="188"/>
      <c r="B331" s="256" t="s">
        <v>470</v>
      </c>
      <c r="C331" s="254" t="s">
        <v>186</v>
      </c>
      <c r="D331" s="254"/>
      <c r="E331" s="254"/>
      <c r="F331" s="254"/>
      <c r="G331" s="254"/>
      <c r="H331" s="254"/>
      <c r="I331" s="254"/>
      <c r="J331" s="254"/>
      <c r="K331" s="254"/>
      <c r="L331" s="254"/>
      <c r="M331" s="254"/>
      <c r="N331" s="254"/>
      <c r="O331" s="254"/>
      <c r="P331" s="254"/>
      <c r="Q331" s="254"/>
      <c r="R331" s="254"/>
      <c r="S331" s="254"/>
      <c r="T331" s="254"/>
      <c r="U331" s="254"/>
      <c r="V331" s="254"/>
      <c r="W331" s="254"/>
      <c r="X331" s="254"/>
      <c r="Y331" s="255"/>
      <c r="Z331" s="255"/>
      <c r="AA331" s="255"/>
    </row>
    <row r="332" spans="1:27" ht="22.5" customHeight="1" x14ac:dyDescent="0.2">
      <c r="A332" s="138"/>
      <c r="B332" s="257"/>
      <c r="C332" s="254"/>
      <c r="D332" s="254"/>
      <c r="E332" s="254"/>
      <c r="F332" s="254"/>
      <c r="G332" s="254"/>
      <c r="H332" s="254"/>
      <c r="I332" s="254"/>
      <c r="J332" s="254"/>
      <c r="K332" s="254"/>
      <c r="L332" s="254"/>
      <c r="M332" s="254"/>
      <c r="N332" s="254"/>
      <c r="O332" s="254"/>
      <c r="P332" s="254"/>
      <c r="Q332" s="254"/>
      <c r="R332" s="254"/>
      <c r="S332" s="254"/>
      <c r="T332" s="254"/>
      <c r="U332" s="254"/>
      <c r="V332" s="254"/>
      <c r="W332" s="254"/>
      <c r="X332" s="254"/>
      <c r="Y332" s="255"/>
      <c r="Z332" s="255"/>
      <c r="AA332" s="255"/>
    </row>
    <row r="333" spans="1:27" s="197" customFormat="1" ht="30" customHeight="1" x14ac:dyDescent="0.2">
      <c r="A333" s="135"/>
      <c r="B333" s="256" t="s">
        <v>471</v>
      </c>
      <c r="C333" s="265" t="s">
        <v>160</v>
      </c>
      <c r="D333" s="266"/>
      <c r="E333" s="266"/>
      <c r="F333" s="266"/>
      <c r="G333" s="266"/>
      <c r="H333" s="266"/>
      <c r="I333" s="266"/>
      <c r="J333" s="266"/>
      <c r="K333" s="266"/>
      <c r="L333" s="266"/>
      <c r="M333" s="266"/>
      <c r="N333" s="266"/>
      <c r="O333" s="266"/>
      <c r="P333" s="266"/>
      <c r="Q333" s="266"/>
      <c r="R333" s="266"/>
      <c r="S333" s="266"/>
      <c r="T333" s="266"/>
      <c r="U333" s="266"/>
      <c r="V333" s="266"/>
      <c r="W333" s="266"/>
      <c r="X333" s="267"/>
      <c r="Y333" s="259"/>
      <c r="Z333" s="260"/>
      <c r="AA333" s="261"/>
    </row>
    <row r="334" spans="1:27" s="197" customFormat="1" ht="30" customHeight="1" x14ac:dyDescent="0.2">
      <c r="A334" s="135"/>
      <c r="B334" s="257"/>
      <c r="C334" s="268"/>
      <c r="D334" s="269"/>
      <c r="E334" s="269"/>
      <c r="F334" s="269"/>
      <c r="G334" s="269"/>
      <c r="H334" s="269"/>
      <c r="I334" s="269"/>
      <c r="J334" s="269"/>
      <c r="K334" s="269"/>
      <c r="L334" s="269"/>
      <c r="M334" s="269"/>
      <c r="N334" s="269"/>
      <c r="O334" s="269"/>
      <c r="P334" s="269"/>
      <c r="Q334" s="269"/>
      <c r="R334" s="269"/>
      <c r="S334" s="269"/>
      <c r="T334" s="269"/>
      <c r="U334" s="269"/>
      <c r="V334" s="269"/>
      <c r="W334" s="269"/>
      <c r="X334" s="270"/>
      <c r="Y334" s="262"/>
      <c r="Z334" s="263"/>
      <c r="AA334" s="264"/>
    </row>
    <row r="335" spans="1:27" s="197" customFormat="1" ht="19.5" customHeight="1" x14ac:dyDescent="0.2">
      <c r="A335" s="135"/>
      <c r="B335" s="256" t="s">
        <v>335</v>
      </c>
      <c r="C335" s="198" t="s">
        <v>331</v>
      </c>
      <c r="D335" s="199"/>
      <c r="E335" s="199"/>
      <c r="F335" s="199"/>
      <c r="G335" s="199"/>
      <c r="H335" s="199"/>
      <c r="I335" s="199"/>
      <c r="J335" s="199"/>
      <c r="K335" s="199"/>
      <c r="L335" s="199"/>
      <c r="M335" s="199"/>
      <c r="N335" s="199"/>
      <c r="O335" s="199"/>
      <c r="P335" s="199"/>
      <c r="Q335" s="199"/>
      <c r="R335" s="199"/>
      <c r="S335" s="199"/>
      <c r="T335" s="199"/>
      <c r="U335" s="199"/>
      <c r="V335" s="199"/>
      <c r="W335" s="199"/>
      <c r="X335" s="200"/>
      <c r="Y335" s="278"/>
      <c r="Z335" s="279"/>
      <c r="AA335" s="280"/>
    </row>
    <row r="336" spans="1:27" s="197" customFormat="1" ht="24" customHeight="1" x14ac:dyDescent="0.2">
      <c r="A336" s="135"/>
      <c r="B336" s="305"/>
      <c r="C336" s="147"/>
      <c r="D336" s="284" t="s">
        <v>336</v>
      </c>
      <c r="E336" s="285"/>
      <c r="F336" s="285"/>
      <c r="G336" s="285"/>
      <c r="H336" s="285"/>
      <c r="I336" s="285"/>
      <c r="J336" s="285"/>
      <c r="K336" s="285"/>
      <c r="L336" s="285"/>
      <c r="M336" s="285"/>
      <c r="N336" s="285"/>
      <c r="O336" s="285"/>
      <c r="P336" s="285"/>
      <c r="Q336" s="285"/>
      <c r="R336" s="285"/>
      <c r="S336" s="285"/>
      <c r="T336" s="285"/>
      <c r="U336" s="285"/>
      <c r="V336" s="285"/>
      <c r="W336" s="286"/>
      <c r="X336" s="286"/>
      <c r="Y336" s="281"/>
      <c r="Z336" s="282"/>
      <c r="AA336" s="283"/>
    </row>
    <row r="337" spans="1:27" s="197" customFormat="1" ht="7.5" customHeight="1" x14ac:dyDescent="0.2">
      <c r="A337" s="135"/>
      <c r="B337" s="305"/>
      <c r="C337" s="147"/>
      <c r="D337" s="137"/>
      <c r="E337" s="137"/>
      <c r="F337" s="137"/>
      <c r="G337" s="137"/>
      <c r="H337" s="137"/>
      <c r="I337" s="137"/>
      <c r="J337" s="137"/>
      <c r="K337" s="137"/>
      <c r="L337" s="137"/>
      <c r="M337" s="137"/>
      <c r="N337" s="137"/>
      <c r="O337" s="137"/>
      <c r="P337" s="137"/>
      <c r="Q337" s="137"/>
      <c r="R337" s="137"/>
      <c r="S337" s="137"/>
      <c r="T337" s="137"/>
      <c r="U337" s="137"/>
      <c r="V337" s="137"/>
      <c r="W337" s="149"/>
      <c r="X337" s="201"/>
      <c r="Y337" s="281"/>
      <c r="Z337" s="282"/>
      <c r="AA337" s="283"/>
    </row>
    <row r="338" spans="1:27" s="197" customFormat="1" ht="21.75" customHeight="1" x14ac:dyDescent="0.2">
      <c r="A338" s="135"/>
      <c r="B338" s="305"/>
      <c r="C338" s="147"/>
      <c r="D338" s="287" t="s">
        <v>332</v>
      </c>
      <c r="E338" s="287"/>
      <c r="F338" s="287"/>
      <c r="G338" s="287"/>
      <c r="H338" s="287"/>
      <c r="I338" s="287"/>
      <c r="J338" s="287"/>
      <c r="K338" s="287"/>
      <c r="L338" s="287"/>
      <c r="M338" s="287"/>
      <c r="N338" s="287"/>
      <c r="O338" s="287"/>
      <c r="P338" s="287"/>
      <c r="Q338" s="287"/>
      <c r="R338" s="287"/>
      <c r="S338" s="287"/>
      <c r="T338" s="287"/>
      <c r="U338" s="287"/>
      <c r="V338" s="287"/>
      <c r="W338" s="287"/>
      <c r="X338" s="288"/>
      <c r="Y338" s="281"/>
      <c r="Z338" s="282"/>
      <c r="AA338" s="283"/>
    </row>
    <row r="339" spans="1:27" s="197" customFormat="1" ht="30" customHeight="1" x14ac:dyDescent="0.2">
      <c r="A339" s="135"/>
      <c r="B339" s="305"/>
      <c r="C339" s="147"/>
      <c r="D339" s="284" t="s">
        <v>333</v>
      </c>
      <c r="E339" s="284"/>
      <c r="F339" s="284"/>
      <c r="G339" s="284"/>
      <c r="H339" s="284"/>
      <c r="I339" s="284"/>
      <c r="J339" s="284"/>
      <c r="K339" s="284"/>
      <c r="L339" s="284"/>
      <c r="M339" s="284"/>
      <c r="N339" s="284"/>
      <c r="O339" s="284"/>
      <c r="P339" s="284"/>
      <c r="Q339" s="284"/>
      <c r="R339" s="284"/>
      <c r="S339" s="284"/>
      <c r="T339" s="284"/>
      <c r="U339" s="284"/>
      <c r="V339" s="284"/>
      <c r="W339" s="286"/>
      <c r="X339" s="286"/>
      <c r="Y339" s="281"/>
      <c r="Z339" s="282"/>
      <c r="AA339" s="283"/>
    </row>
    <row r="340" spans="1:27" s="197" customFormat="1" ht="30" customHeight="1" x14ac:dyDescent="0.2">
      <c r="A340" s="135"/>
      <c r="B340" s="305"/>
      <c r="C340" s="147"/>
      <c r="D340" s="284" t="s">
        <v>334</v>
      </c>
      <c r="E340" s="284"/>
      <c r="F340" s="284"/>
      <c r="G340" s="284"/>
      <c r="H340" s="284"/>
      <c r="I340" s="284"/>
      <c r="J340" s="284"/>
      <c r="K340" s="284"/>
      <c r="L340" s="284"/>
      <c r="M340" s="284"/>
      <c r="N340" s="284"/>
      <c r="O340" s="284"/>
      <c r="P340" s="284"/>
      <c r="Q340" s="284"/>
      <c r="R340" s="284"/>
      <c r="S340" s="284"/>
      <c r="T340" s="284"/>
      <c r="U340" s="284"/>
      <c r="V340" s="284"/>
      <c r="W340" s="286"/>
      <c r="X340" s="286"/>
      <c r="Y340" s="281"/>
      <c r="Z340" s="282"/>
      <c r="AA340" s="283"/>
    </row>
    <row r="341" spans="1:27" s="197" customFormat="1" ht="82.5" customHeight="1" x14ac:dyDescent="0.2">
      <c r="A341" s="135"/>
      <c r="B341" s="305"/>
      <c r="C341" s="147"/>
      <c r="D341" s="284" t="s">
        <v>472</v>
      </c>
      <c r="E341" s="284"/>
      <c r="F341" s="284"/>
      <c r="G341" s="284"/>
      <c r="H341" s="284"/>
      <c r="I341" s="284"/>
      <c r="J341" s="284"/>
      <c r="K341" s="284"/>
      <c r="L341" s="284"/>
      <c r="M341" s="284"/>
      <c r="N341" s="284"/>
      <c r="O341" s="284"/>
      <c r="P341" s="284"/>
      <c r="Q341" s="284"/>
      <c r="R341" s="284"/>
      <c r="S341" s="284"/>
      <c r="T341" s="284"/>
      <c r="U341" s="284"/>
      <c r="V341" s="284"/>
      <c r="W341" s="286"/>
      <c r="X341" s="286"/>
      <c r="Y341" s="281"/>
      <c r="Z341" s="282"/>
      <c r="AA341" s="283"/>
    </row>
    <row r="342" spans="1:27" ht="37.5" customHeight="1" x14ac:dyDescent="0.2">
      <c r="A342" s="138"/>
      <c r="B342" s="256" t="s">
        <v>473</v>
      </c>
      <c r="C342" s="265" t="s">
        <v>474</v>
      </c>
      <c r="D342" s="266"/>
      <c r="E342" s="266"/>
      <c r="F342" s="266"/>
      <c r="G342" s="266"/>
      <c r="H342" s="266"/>
      <c r="I342" s="266"/>
      <c r="J342" s="266"/>
      <c r="K342" s="266"/>
      <c r="L342" s="266"/>
      <c r="M342" s="266"/>
      <c r="N342" s="266"/>
      <c r="O342" s="266"/>
      <c r="P342" s="266"/>
      <c r="Q342" s="266"/>
      <c r="R342" s="266"/>
      <c r="S342" s="266"/>
      <c r="T342" s="266"/>
      <c r="U342" s="266"/>
      <c r="V342" s="266"/>
      <c r="W342" s="266"/>
      <c r="X342" s="267"/>
      <c r="Y342" s="271"/>
      <c r="Z342" s="272"/>
      <c r="AA342" s="273"/>
    </row>
    <row r="343" spans="1:27" ht="37.5" customHeight="1" x14ac:dyDescent="0.2">
      <c r="A343" s="138"/>
      <c r="B343" s="257"/>
      <c r="C343" s="268"/>
      <c r="D343" s="269"/>
      <c r="E343" s="269"/>
      <c r="F343" s="269"/>
      <c r="G343" s="269"/>
      <c r="H343" s="269"/>
      <c r="I343" s="269"/>
      <c r="J343" s="269"/>
      <c r="K343" s="269"/>
      <c r="L343" s="269"/>
      <c r="M343" s="269"/>
      <c r="N343" s="269"/>
      <c r="O343" s="269"/>
      <c r="P343" s="269"/>
      <c r="Q343" s="269"/>
      <c r="R343" s="269"/>
      <c r="S343" s="269"/>
      <c r="T343" s="269"/>
      <c r="U343" s="269"/>
      <c r="V343" s="269"/>
      <c r="W343" s="269"/>
      <c r="X343" s="270"/>
      <c r="Y343" s="274"/>
      <c r="Z343" s="275"/>
      <c r="AA343" s="276"/>
    </row>
    <row r="344" spans="1:27" ht="15" customHeight="1" x14ac:dyDescent="0.2">
      <c r="A344" s="138"/>
      <c r="B344" s="256" t="s">
        <v>475</v>
      </c>
      <c r="C344" s="265" t="s">
        <v>476</v>
      </c>
      <c r="D344" s="266"/>
      <c r="E344" s="266"/>
      <c r="F344" s="266"/>
      <c r="G344" s="266"/>
      <c r="H344" s="266"/>
      <c r="I344" s="266"/>
      <c r="J344" s="266"/>
      <c r="K344" s="266"/>
      <c r="L344" s="266"/>
      <c r="M344" s="266"/>
      <c r="N344" s="266"/>
      <c r="O344" s="266"/>
      <c r="P344" s="266"/>
      <c r="Q344" s="266"/>
      <c r="R344" s="266"/>
      <c r="S344" s="266"/>
      <c r="T344" s="266"/>
      <c r="U344" s="266"/>
      <c r="V344" s="266"/>
      <c r="W344" s="266"/>
      <c r="X344" s="267"/>
      <c r="Y344" s="271"/>
      <c r="Z344" s="272"/>
      <c r="AA344" s="273"/>
    </row>
    <row r="345" spans="1:27" ht="15" customHeight="1" x14ac:dyDescent="0.2">
      <c r="A345" s="138"/>
      <c r="B345" s="257"/>
      <c r="C345" s="268"/>
      <c r="D345" s="269"/>
      <c r="E345" s="269"/>
      <c r="F345" s="269"/>
      <c r="G345" s="269"/>
      <c r="H345" s="269"/>
      <c r="I345" s="269"/>
      <c r="J345" s="269"/>
      <c r="K345" s="269"/>
      <c r="L345" s="269"/>
      <c r="M345" s="269"/>
      <c r="N345" s="269"/>
      <c r="O345" s="269"/>
      <c r="P345" s="269"/>
      <c r="Q345" s="269"/>
      <c r="R345" s="269"/>
      <c r="S345" s="269"/>
      <c r="T345" s="269"/>
      <c r="U345" s="269"/>
      <c r="V345" s="269"/>
      <c r="W345" s="269"/>
      <c r="X345" s="270"/>
      <c r="Y345" s="274"/>
      <c r="Z345" s="275"/>
      <c r="AA345" s="276"/>
    </row>
    <row r="346" spans="1:27" ht="15" customHeight="1" x14ac:dyDescent="0.2">
      <c r="A346" s="138"/>
      <c r="B346" s="256" t="s">
        <v>477</v>
      </c>
      <c r="C346" s="254" t="s">
        <v>161</v>
      </c>
      <c r="D346" s="254"/>
      <c r="E346" s="254"/>
      <c r="F346" s="254"/>
      <c r="G346" s="254"/>
      <c r="H346" s="254"/>
      <c r="I346" s="254"/>
      <c r="J346" s="254"/>
      <c r="K346" s="254"/>
      <c r="L346" s="254"/>
      <c r="M346" s="254"/>
      <c r="N346" s="254"/>
      <c r="O346" s="254"/>
      <c r="P346" s="254"/>
      <c r="Q346" s="254"/>
      <c r="R346" s="254"/>
      <c r="S346" s="254"/>
      <c r="T346" s="254"/>
      <c r="U346" s="254"/>
      <c r="V346" s="254"/>
      <c r="W346" s="254"/>
      <c r="X346" s="254"/>
      <c r="Y346" s="255"/>
      <c r="Z346" s="255"/>
      <c r="AA346" s="255"/>
    </row>
    <row r="347" spans="1:27" ht="15" customHeight="1" x14ac:dyDescent="0.2">
      <c r="A347" s="138"/>
      <c r="B347" s="257"/>
      <c r="C347" s="254"/>
      <c r="D347" s="254"/>
      <c r="E347" s="254"/>
      <c r="F347" s="254"/>
      <c r="G347" s="254"/>
      <c r="H347" s="254"/>
      <c r="I347" s="254"/>
      <c r="J347" s="254"/>
      <c r="K347" s="254"/>
      <c r="L347" s="254"/>
      <c r="M347" s="254"/>
      <c r="N347" s="254"/>
      <c r="O347" s="254"/>
      <c r="P347" s="254"/>
      <c r="Q347" s="254"/>
      <c r="R347" s="254"/>
      <c r="S347" s="254"/>
      <c r="T347" s="254"/>
      <c r="U347" s="254"/>
      <c r="V347" s="254"/>
      <c r="W347" s="254"/>
      <c r="X347" s="254"/>
      <c r="Y347" s="255"/>
      <c r="Z347" s="255"/>
      <c r="AA347" s="255"/>
    </row>
    <row r="348" spans="1:27" ht="30.75" customHeight="1" x14ac:dyDescent="0.2">
      <c r="A348" s="138"/>
      <c r="B348" s="256" t="s">
        <v>478</v>
      </c>
      <c r="C348" s="254" t="s">
        <v>175</v>
      </c>
      <c r="D348" s="254"/>
      <c r="E348" s="254"/>
      <c r="F348" s="254"/>
      <c r="G348" s="254"/>
      <c r="H348" s="254"/>
      <c r="I348" s="254"/>
      <c r="J348" s="254"/>
      <c r="K348" s="254"/>
      <c r="L348" s="254"/>
      <c r="M348" s="254"/>
      <c r="N348" s="254"/>
      <c r="O348" s="254"/>
      <c r="P348" s="254"/>
      <c r="Q348" s="254"/>
      <c r="R348" s="254"/>
      <c r="S348" s="254"/>
      <c r="T348" s="254"/>
      <c r="U348" s="254"/>
      <c r="V348" s="254"/>
      <c r="W348" s="254"/>
      <c r="X348" s="254"/>
      <c r="Y348" s="255"/>
      <c r="Z348" s="255"/>
      <c r="AA348" s="255"/>
    </row>
    <row r="349" spans="1:27" ht="30.75" customHeight="1" x14ac:dyDescent="0.2">
      <c r="A349" s="138"/>
      <c r="B349" s="257"/>
      <c r="C349" s="254"/>
      <c r="D349" s="254"/>
      <c r="E349" s="254"/>
      <c r="F349" s="254"/>
      <c r="G349" s="254"/>
      <c r="H349" s="254"/>
      <c r="I349" s="254"/>
      <c r="J349" s="254"/>
      <c r="K349" s="254"/>
      <c r="L349" s="254"/>
      <c r="M349" s="254"/>
      <c r="N349" s="254"/>
      <c r="O349" s="254"/>
      <c r="P349" s="254"/>
      <c r="Q349" s="254"/>
      <c r="R349" s="254"/>
      <c r="S349" s="254"/>
      <c r="T349" s="254"/>
      <c r="U349" s="254"/>
      <c r="V349" s="254"/>
      <c r="W349" s="254"/>
      <c r="X349" s="254"/>
      <c r="Y349" s="255"/>
      <c r="Z349" s="255"/>
      <c r="AA349" s="255"/>
    </row>
    <row r="350" spans="1:27" ht="22.5" customHeight="1" x14ac:dyDescent="0.2">
      <c r="A350" s="138"/>
      <c r="B350" s="256" t="s">
        <v>479</v>
      </c>
      <c r="C350" s="254" t="s">
        <v>0</v>
      </c>
      <c r="D350" s="254"/>
      <c r="E350" s="254"/>
      <c r="F350" s="254"/>
      <c r="G350" s="254"/>
      <c r="H350" s="254"/>
      <c r="I350" s="254"/>
      <c r="J350" s="254"/>
      <c r="K350" s="254"/>
      <c r="L350" s="254"/>
      <c r="M350" s="254"/>
      <c r="N350" s="254"/>
      <c r="O350" s="254"/>
      <c r="P350" s="254"/>
      <c r="Q350" s="254"/>
      <c r="R350" s="254"/>
      <c r="S350" s="254"/>
      <c r="T350" s="254"/>
      <c r="U350" s="254"/>
      <c r="V350" s="254"/>
      <c r="W350" s="254"/>
      <c r="X350" s="254"/>
      <c r="Y350" s="255"/>
      <c r="Z350" s="255"/>
      <c r="AA350" s="255"/>
    </row>
    <row r="351" spans="1:27" ht="22.5" customHeight="1" x14ac:dyDescent="0.2">
      <c r="A351" s="138"/>
      <c r="B351" s="257"/>
      <c r="C351" s="254"/>
      <c r="D351" s="254"/>
      <c r="E351" s="254"/>
      <c r="F351" s="254"/>
      <c r="G351" s="254"/>
      <c r="H351" s="254"/>
      <c r="I351" s="254"/>
      <c r="J351" s="254"/>
      <c r="K351" s="254"/>
      <c r="L351" s="254"/>
      <c r="M351" s="254"/>
      <c r="N351" s="254"/>
      <c r="O351" s="254"/>
      <c r="P351" s="254"/>
      <c r="Q351" s="254"/>
      <c r="R351" s="254"/>
      <c r="S351" s="254"/>
      <c r="T351" s="254"/>
      <c r="U351" s="254"/>
      <c r="V351" s="254"/>
      <c r="W351" s="254"/>
      <c r="X351" s="254"/>
      <c r="Y351" s="255"/>
      <c r="Z351" s="255"/>
      <c r="AA351" s="255"/>
    </row>
    <row r="352" spans="1:27" ht="34.5" customHeight="1" x14ac:dyDescent="0.2">
      <c r="A352" s="138"/>
      <c r="B352" s="256" t="s">
        <v>480</v>
      </c>
      <c r="C352" s="254" t="s">
        <v>187</v>
      </c>
      <c r="D352" s="254"/>
      <c r="E352" s="254"/>
      <c r="F352" s="254"/>
      <c r="G352" s="254"/>
      <c r="H352" s="254"/>
      <c r="I352" s="254"/>
      <c r="J352" s="254"/>
      <c r="K352" s="254"/>
      <c r="L352" s="254"/>
      <c r="M352" s="254"/>
      <c r="N352" s="254"/>
      <c r="O352" s="254"/>
      <c r="P352" s="254"/>
      <c r="Q352" s="254"/>
      <c r="R352" s="254"/>
      <c r="S352" s="254"/>
      <c r="T352" s="254"/>
      <c r="U352" s="254"/>
      <c r="V352" s="254"/>
      <c r="W352" s="254"/>
      <c r="X352" s="254"/>
      <c r="Y352" s="255"/>
      <c r="Z352" s="255"/>
      <c r="AA352" s="255"/>
    </row>
    <row r="353" spans="1:27" ht="34.5" customHeight="1" x14ac:dyDescent="0.2">
      <c r="A353" s="138"/>
      <c r="B353" s="257"/>
      <c r="C353" s="254"/>
      <c r="D353" s="254"/>
      <c r="E353" s="254"/>
      <c r="F353" s="254"/>
      <c r="G353" s="254"/>
      <c r="H353" s="254"/>
      <c r="I353" s="254"/>
      <c r="J353" s="254"/>
      <c r="K353" s="254"/>
      <c r="L353" s="254"/>
      <c r="M353" s="254"/>
      <c r="N353" s="254"/>
      <c r="O353" s="254"/>
      <c r="P353" s="254"/>
      <c r="Q353" s="254"/>
      <c r="R353" s="254"/>
      <c r="S353" s="254"/>
      <c r="T353" s="254"/>
      <c r="U353" s="254"/>
      <c r="V353" s="254"/>
      <c r="W353" s="254"/>
      <c r="X353" s="254"/>
      <c r="Y353" s="255"/>
      <c r="Z353" s="255"/>
      <c r="AA353" s="255"/>
    </row>
    <row r="354" spans="1:27" ht="51.75" customHeight="1" x14ac:dyDescent="0.2">
      <c r="A354" s="138"/>
      <c r="B354" s="256" t="s">
        <v>481</v>
      </c>
      <c r="C354" s="254" t="s">
        <v>482</v>
      </c>
      <c r="D354" s="254"/>
      <c r="E354" s="254"/>
      <c r="F354" s="254"/>
      <c r="G354" s="254"/>
      <c r="H354" s="254"/>
      <c r="I354" s="254"/>
      <c r="J354" s="254"/>
      <c r="K354" s="254"/>
      <c r="L354" s="254"/>
      <c r="M354" s="254"/>
      <c r="N354" s="254"/>
      <c r="O354" s="254"/>
      <c r="P354" s="254"/>
      <c r="Q354" s="254"/>
      <c r="R354" s="254"/>
      <c r="S354" s="254"/>
      <c r="T354" s="254"/>
      <c r="U354" s="254"/>
      <c r="V354" s="254"/>
      <c r="W354" s="254"/>
      <c r="X354" s="254"/>
      <c r="Y354" s="255"/>
      <c r="Z354" s="255"/>
      <c r="AA354" s="255"/>
    </row>
    <row r="355" spans="1:27" ht="51.75" customHeight="1" x14ac:dyDescent="0.2">
      <c r="A355" s="138"/>
      <c r="B355" s="257"/>
      <c r="C355" s="254"/>
      <c r="D355" s="254"/>
      <c r="E355" s="254"/>
      <c r="F355" s="254"/>
      <c r="G355" s="254"/>
      <c r="H355" s="254"/>
      <c r="I355" s="254"/>
      <c r="J355" s="254"/>
      <c r="K355" s="254"/>
      <c r="L355" s="254"/>
      <c r="M355" s="254"/>
      <c r="N355" s="254"/>
      <c r="O355" s="254"/>
      <c r="P355" s="254"/>
      <c r="Q355" s="254"/>
      <c r="R355" s="254"/>
      <c r="S355" s="254"/>
      <c r="T355" s="254"/>
      <c r="U355" s="254"/>
      <c r="V355" s="254"/>
      <c r="W355" s="254"/>
      <c r="X355" s="254"/>
      <c r="Y355" s="255"/>
      <c r="Z355" s="255"/>
      <c r="AA355" s="255"/>
    </row>
    <row r="356" spans="1:27" ht="37.5" customHeight="1" x14ac:dyDescent="0.2">
      <c r="A356" s="138"/>
      <c r="B356" s="256" t="s">
        <v>483</v>
      </c>
      <c r="C356" s="254" t="s">
        <v>174</v>
      </c>
      <c r="D356" s="254"/>
      <c r="E356" s="254"/>
      <c r="F356" s="254"/>
      <c r="G356" s="254"/>
      <c r="H356" s="254"/>
      <c r="I356" s="254"/>
      <c r="J356" s="254"/>
      <c r="K356" s="254"/>
      <c r="L356" s="254"/>
      <c r="M356" s="254"/>
      <c r="N356" s="254"/>
      <c r="O356" s="254"/>
      <c r="P356" s="254"/>
      <c r="Q356" s="254"/>
      <c r="R356" s="254"/>
      <c r="S356" s="254"/>
      <c r="T356" s="254"/>
      <c r="U356" s="254"/>
      <c r="V356" s="254"/>
      <c r="W356" s="254"/>
      <c r="X356" s="254"/>
      <c r="Y356" s="255"/>
      <c r="Z356" s="255"/>
      <c r="AA356" s="255"/>
    </row>
    <row r="357" spans="1:27" ht="37.5" customHeight="1" x14ac:dyDescent="0.2">
      <c r="A357" s="138"/>
      <c r="B357" s="257"/>
      <c r="C357" s="254"/>
      <c r="D357" s="254"/>
      <c r="E357" s="254"/>
      <c r="F357" s="254"/>
      <c r="G357" s="254"/>
      <c r="H357" s="254"/>
      <c r="I357" s="254"/>
      <c r="J357" s="254"/>
      <c r="K357" s="254"/>
      <c r="L357" s="254"/>
      <c r="M357" s="254"/>
      <c r="N357" s="254"/>
      <c r="O357" s="254"/>
      <c r="P357" s="254"/>
      <c r="Q357" s="254"/>
      <c r="R357" s="254"/>
      <c r="S357" s="254"/>
      <c r="T357" s="254"/>
      <c r="U357" s="254"/>
      <c r="V357" s="254"/>
      <c r="W357" s="254"/>
      <c r="X357" s="254"/>
      <c r="Y357" s="255"/>
      <c r="Z357" s="255"/>
      <c r="AA357" s="255"/>
    </row>
    <row r="358" spans="1:27" ht="30" customHeight="1" x14ac:dyDescent="0.2">
      <c r="A358" s="138"/>
      <c r="B358" s="256" t="s">
        <v>484</v>
      </c>
      <c r="C358" s="254" t="s">
        <v>170</v>
      </c>
      <c r="D358" s="254"/>
      <c r="E358" s="254"/>
      <c r="F358" s="254"/>
      <c r="G358" s="254"/>
      <c r="H358" s="254"/>
      <c r="I358" s="254"/>
      <c r="J358" s="254"/>
      <c r="K358" s="254"/>
      <c r="L358" s="254"/>
      <c r="M358" s="254"/>
      <c r="N358" s="254"/>
      <c r="O358" s="254"/>
      <c r="P358" s="254"/>
      <c r="Q358" s="254"/>
      <c r="R358" s="254"/>
      <c r="S358" s="254"/>
      <c r="T358" s="254"/>
      <c r="U358" s="254"/>
      <c r="V358" s="254"/>
      <c r="W358" s="254"/>
      <c r="X358" s="254"/>
      <c r="Y358" s="255"/>
      <c r="Z358" s="255"/>
      <c r="AA358" s="255"/>
    </row>
    <row r="359" spans="1:27" ht="30" customHeight="1" x14ac:dyDescent="0.2">
      <c r="A359" s="138"/>
      <c r="B359" s="257"/>
      <c r="C359" s="254"/>
      <c r="D359" s="254"/>
      <c r="E359" s="254"/>
      <c r="F359" s="254"/>
      <c r="G359" s="254"/>
      <c r="H359" s="254"/>
      <c r="I359" s="254"/>
      <c r="J359" s="254"/>
      <c r="K359" s="254"/>
      <c r="L359" s="254"/>
      <c r="M359" s="254"/>
      <c r="N359" s="254"/>
      <c r="O359" s="254"/>
      <c r="P359" s="254"/>
      <c r="Q359" s="254"/>
      <c r="R359" s="254"/>
      <c r="S359" s="254"/>
      <c r="T359" s="254"/>
      <c r="U359" s="254"/>
      <c r="V359" s="254"/>
      <c r="W359" s="254"/>
      <c r="X359" s="254"/>
      <c r="Y359" s="255"/>
      <c r="Z359" s="255"/>
      <c r="AA359" s="255"/>
    </row>
    <row r="360" spans="1:27" ht="67.5" customHeight="1" x14ac:dyDescent="0.2">
      <c r="A360" s="138"/>
      <c r="B360" s="256" t="s">
        <v>485</v>
      </c>
      <c r="C360" s="254" t="s">
        <v>486</v>
      </c>
      <c r="D360" s="254"/>
      <c r="E360" s="254"/>
      <c r="F360" s="254"/>
      <c r="G360" s="254"/>
      <c r="H360" s="254"/>
      <c r="I360" s="254"/>
      <c r="J360" s="254"/>
      <c r="K360" s="254"/>
      <c r="L360" s="254"/>
      <c r="M360" s="254"/>
      <c r="N360" s="254"/>
      <c r="O360" s="254"/>
      <c r="P360" s="254"/>
      <c r="Q360" s="254"/>
      <c r="R360" s="254"/>
      <c r="S360" s="254"/>
      <c r="T360" s="254"/>
      <c r="U360" s="254"/>
      <c r="V360" s="254"/>
      <c r="W360" s="254"/>
      <c r="X360" s="254"/>
      <c r="Y360" s="255"/>
      <c r="Z360" s="255"/>
      <c r="AA360" s="255"/>
    </row>
    <row r="361" spans="1:27" ht="65.25" customHeight="1" x14ac:dyDescent="0.2">
      <c r="A361" s="138"/>
      <c r="B361" s="257"/>
      <c r="C361" s="254"/>
      <c r="D361" s="254"/>
      <c r="E361" s="254"/>
      <c r="F361" s="254"/>
      <c r="G361" s="254"/>
      <c r="H361" s="254"/>
      <c r="I361" s="254"/>
      <c r="J361" s="254"/>
      <c r="K361" s="254"/>
      <c r="L361" s="254"/>
      <c r="M361" s="254"/>
      <c r="N361" s="254"/>
      <c r="O361" s="254"/>
      <c r="P361" s="254"/>
      <c r="Q361" s="254"/>
      <c r="R361" s="254"/>
      <c r="S361" s="254"/>
      <c r="T361" s="254"/>
      <c r="U361" s="254"/>
      <c r="V361" s="254"/>
      <c r="W361" s="254"/>
      <c r="X361" s="254"/>
      <c r="Y361" s="255"/>
      <c r="Z361" s="255"/>
      <c r="AA361" s="255"/>
    </row>
    <row r="362" spans="1:27" ht="30.75" customHeight="1" x14ac:dyDescent="0.2">
      <c r="A362" s="138"/>
      <c r="B362" s="256" t="s">
        <v>487</v>
      </c>
      <c r="C362" s="254" t="s">
        <v>177</v>
      </c>
      <c r="D362" s="254"/>
      <c r="E362" s="254"/>
      <c r="F362" s="254"/>
      <c r="G362" s="254"/>
      <c r="H362" s="254"/>
      <c r="I362" s="254"/>
      <c r="J362" s="254"/>
      <c r="K362" s="254"/>
      <c r="L362" s="254"/>
      <c r="M362" s="254"/>
      <c r="N362" s="254"/>
      <c r="O362" s="254"/>
      <c r="P362" s="254"/>
      <c r="Q362" s="254"/>
      <c r="R362" s="254"/>
      <c r="S362" s="254"/>
      <c r="T362" s="254"/>
      <c r="U362" s="254"/>
      <c r="V362" s="254"/>
      <c r="W362" s="254"/>
      <c r="X362" s="254"/>
      <c r="Y362" s="255"/>
      <c r="Z362" s="255"/>
      <c r="AA362" s="255"/>
    </row>
    <row r="363" spans="1:27" ht="30" customHeight="1" x14ac:dyDescent="0.2">
      <c r="A363" s="138"/>
      <c r="B363" s="257"/>
      <c r="C363" s="254"/>
      <c r="D363" s="254"/>
      <c r="E363" s="254"/>
      <c r="F363" s="254"/>
      <c r="G363" s="254"/>
      <c r="H363" s="254"/>
      <c r="I363" s="254"/>
      <c r="J363" s="254"/>
      <c r="K363" s="254"/>
      <c r="L363" s="254"/>
      <c r="M363" s="254"/>
      <c r="N363" s="254"/>
      <c r="O363" s="254"/>
      <c r="P363" s="254"/>
      <c r="Q363" s="254"/>
      <c r="R363" s="254"/>
      <c r="S363" s="254"/>
      <c r="T363" s="254"/>
      <c r="U363" s="254"/>
      <c r="V363" s="254"/>
      <c r="W363" s="254"/>
      <c r="X363" s="254"/>
      <c r="Y363" s="255"/>
      <c r="Z363" s="255"/>
      <c r="AA363" s="255"/>
    </row>
    <row r="364" spans="1:27" ht="16.5" customHeight="1" x14ac:dyDescent="0.2">
      <c r="A364" s="138"/>
      <c r="B364" s="256" t="s">
        <v>488</v>
      </c>
      <c r="C364" s="254" t="s">
        <v>176</v>
      </c>
      <c r="D364" s="254"/>
      <c r="E364" s="254"/>
      <c r="F364" s="254"/>
      <c r="G364" s="254"/>
      <c r="H364" s="254"/>
      <c r="I364" s="254"/>
      <c r="J364" s="254"/>
      <c r="K364" s="254"/>
      <c r="L364" s="254"/>
      <c r="M364" s="254"/>
      <c r="N364" s="254"/>
      <c r="O364" s="254"/>
      <c r="P364" s="254"/>
      <c r="Q364" s="254"/>
      <c r="R364" s="254"/>
      <c r="S364" s="254"/>
      <c r="T364" s="254"/>
      <c r="U364" s="254"/>
      <c r="V364" s="254"/>
      <c r="W364" s="254"/>
      <c r="X364" s="254"/>
      <c r="Y364" s="255"/>
      <c r="Z364" s="255"/>
      <c r="AA364" s="255"/>
    </row>
    <row r="365" spans="1:27" ht="16.5" customHeight="1" x14ac:dyDescent="0.2">
      <c r="A365" s="138"/>
      <c r="B365" s="257"/>
      <c r="C365" s="254"/>
      <c r="D365" s="254"/>
      <c r="E365" s="254"/>
      <c r="F365" s="254"/>
      <c r="G365" s="254"/>
      <c r="H365" s="254"/>
      <c r="I365" s="254"/>
      <c r="J365" s="254"/>
      <c r="K365" s="254"/>
      <c r="L365" s="254"/>
      <c r="M365" s="254"/>
      <c r="N365" s="254"/>
      <c r="O365" s="254"/>
      <c r="P365" s="254"/>
      <c r="Q365" s="254"/>
      <c r="R365" s="254"/>
      <c r="S365" s="254"/>
      <c r="T365" s="254"/>
      <c r="U365" s="254"/>
      <c r="V365" s="254"/>
      <c r="W365" s="254"/>
      <c r="X365" s="254"/>
      <c r="Y365" s="255"/>
      <c r="Z365" s="255"/>
      <c r="AA365" s="255"/>
    </row>
    <row r="366" spans="1:27" ht="30" customHeight="1" x14ac:dyDescent="0.2">
      <c r="A366" s="138"/>
      <c r="B366" s="256" t="s">
        <v>489</v>
      </c>
      <c r="C366" s="254" t="s">
        <v>171</v>
      </c>
      <c r="D366" s="254"/>
      <c r="E366" s="254"/>
      <c r="F366" s="254"/>
      <c r="G366" s="254"/>
      <c r="H366" s="254"/>
      <c r="I366" s="254"/>
      <c r="J366" s="254"/>
      <c r="K366" s="254"/>
      <c r="L366" s="254"/>
      <c r="M366" s="254"/>
      <c r="N366" s="254"/>
      <c r="O366" s="254"/>
      <c r="P366" s="254"/>
      <c r="Q366" s="254"/>
      <c r="R366" s="254"/>
      <c r="S366" s="254"/>
      <c r="T366" s="254"/>
      <c r="U366" s="254"/>
      <c r="V366" s="254"/>
      <c r="W366" s="254"/>
      <c r="X366" s="254"/>
      <c r="Y366" s="255"/>
      <c r="Z366" s="255"/>
      <c r="AA366" s="255"/>
    </row>
    <row r="367" spans="1:27" ht="30" customHeight="1" x14ac:dyDescent="0.2">
      <c r="A367" s="138"/>
      <c r="B367" s="257"/>
      <c r="C367" s="254"/>
      <c r="D367" s="254"/>
      <c r="E367" s="254"/>
      <c r="F367" s="254"/>
      <c r="G367" s="254"/>
      <c r="H367" s="254"/>
      <c r="I367" s="254"/>
      <c r="J367" s="254"/>
      <c r="K367" s="254"/>
      <c r="L367" s="254"/>
      <c r="M367" s="254"/>
      <c r="N367" s="254"/>
      <c r="O367" s="254"/>
      <c r="P367" s="254"/>
      <c r="Q367" s="254"/>
      <c r="R367" s="254"/>
      <c r="S367" s="254"/>
      <c r="T367" s="254"/>
      <c r="U367" s="254"/>
      <c r="V367" s="254"/>
      <c r="W367" s="254"/>
      <c r="X367" s="254"/>
      <c r="Y367" s="255"/>
      <c r="Z367" s="255"/>
      <c r="AA367" s="255"/>
    </row>
    <row r="368" spans="1:27" ht="30" customHeight="1" x14ac:dyDescent="0.2">
      <c r="A368" s="138"/>
      <c r="B368" s="256" t="s">
        <v>490</v>
      </c>
      <c r="C368" s="254" t="s">
        <v>321</v>
      </c>
      <c r="D368" s="254"/>
      <c r="E368" s="254"/>
      <c r="F368" s="254"/>
      <c r="G368" s="254"/>
      <c r="H368" s="254"/>
      <c r="I368" s="254"/>
      <c r="J368" s="254"/>
      <c r="K368" s="254"/>
      <c r="L368" s="254"/>
      <c r="M368" s="254"/>
      <c r="N368" s="254"/>
      <c r="O368" s="254"/>
      <c r="P368" s="254"/>
      <c r="Q368" s="254"/>
      <c r="R368" s="254"/>
      <c r="S368" s="254"/>
      <c r="T368" s="254"/>
      <c r="U368" s="254"/>
      <c r="V368" s="254"/>
      <c r="W368" s="254"/>
      <c r="X368" s="254"/>
      <c r="Y368" s="255"/>
      <c r="Z368" s="255"/>
      <c r="AA368" s="255"/>
    </row>
    <row r="369" spans="1:27" ht="30" customHeight="1" x14ac:dyDescent="0.2">
      <c r="A369" s="138"/>
      <c r="B369" s="257"/>
      <c r="C369" s="254"/>
      <c r="D369" s="254"/>
      <c r="E369" s="254"/>
      <c r="F369" s="254"/>
      <c r="G369" s="254"/>
      <c r="H369" s="254"/>
      <c r="I369" s="254"/>
      <c r="J369" s="254"/>
      <c r="K369" s="254"/>
      <c r="L369" s="254"/>
      <c r="M369" s="254"/>
      <c r="N369" s="254"/>
      <c r="O369" s="254"/>
      <c r="P369" s="254"/>
      <c r="Q369" s="254"/>
      <c r="R369" s="254"/>
      <c r="S369" s="254"/>
      <c r="T369" s="254"/>
      <c r="U369" s="254"/>
      <c r="V369" s="254"/>
      <c r="W369" s="254"/>
      <c r="X369" s="254"/>
      <c r="Y369" s="255"/>
      <c r="Z369" s="255"/>
      <c r="AA369" s="255"/>
    </row>
    <row r="370" spans="1:27" ht="22.5" customHeight="1" x14ac:dyDescent="0.2">
      <c r="A370" s="138"/>
      <c r="B370" s="256" t="s">
        <v>491</v>
      </c>
      <c r="C370" s="254" t="s">
        <v>1</v>
      </c>
      <c r="D370" s="254"/>
      <c r="E370" s="254"/>
      <c r="F370" s="254"/>
      <c r="G370" s="254"/>
      <c r="H370" s="254"/>
      <c r="I370" s="254"/>
      <c r="J370" s="254"/>
      <c r="K370" s="254"/>
      <c r="L370" s="254"/>
      <c r="M370" s="254"/>
      <c r="N370" s="254"/>
      <c r="O370" s="254"/>
      <c r="P370" s="254"/>
      <c r="Q370" s="254"/>
      <c r="R370" s="254"/>
      <c r="S370" s="254"/>
      <c r="T370" s="254"/>
      <c r="U370" s="254"/>
      <c r="V370" s="254"/>
      <c r="W370" s="254"/>
      <c r="X370" s="254"/>
      <c r="Y370" s="255"/>
      <c r="Z370" s="255"/>
      <c r="AA370" s="255"/>
    </row>
    <row r="371" spans="1:27" ht="22.5" customHeight="1" x14ac:dyDescent="0.2">
      <c r="A371" s="138"/>
      <c r="B371" s="257"/>
      <c r="C371" s="254"/>
      <c r="D371" s="254"/>
      <c r="E371" s="254"/>
      <c r="F371" s="254"/>
      <c r="G371" s="254"/>
      <c r="H371" s="254"/>
      <c r="I371" s="254"/>
      <c r="J371" s="254"/>
      <c r="K371" s="254"/>
      <c r="L371" s="254"/>
      <c r="M371" s="254"/>
      <c r="N371" s="254"/>
      <c r="O371" s="254"/>
      <c r="P371" s="254"/>
      <c r="Q371" s="254"/>
      <c r="R371" s="254"/>
      <c r="S371" s="254"/>
      <c r="T371" s="254"/>
      <c r="U371" s="254"/>
      <c r="V371" s="254"/>
      <c r="W371" s="254"/>
      <c r="X371" s="254"/>
      <c r="Y371" s="255"/>
      <c r="Z371" s="255"/>
      <c r="AA371" s="255"/>
    </row>
    <row r="372" spans="1:27" s="189" customFormat="1" ht="60" customHeight="1" x14ac:dyDescent="0.2">
      <c r="B372" s="303" t="s">
        <v>492</v>
      </c>
      <c r="C372" s="291" t="s">
        <v>493</v>
      </c>
      <c r="D372" s="292"/>
      <c r="E372" s="292"/>
      <c r="F372" s="292"/>
      <c r="G372" s="292"/>
      <c r="H372" s="292"/>
      <c r="I372" s="292"/>
      <c r="J372" s="292"/>
      <c r="K372" s="292"/>
      <c r="L372" s="292"/>
      <c r="M372" s="292"/>
      <c r="N372" s="292"/>
      <c r="O372" s="292"/>
      <c r="P372" s="292"/>
      <c r="Q372" s="292"/>
      <c r="R372" s="292"/>
      <c r="S372" s="292"/>
      <c r="T372" s="292"/>
      <c r="U372" s="292"/>
      <c r="V372" s="292"/>
      <c r="W372" s="292"/>
      <c r="X372" s="292"/>
      <c r="Y372" s="347"/>
      <c r="Z372" s="347"/>
      <c r="AA372" s="347"/>
    </row>
    <row r="373" spans="1:27" s="177" customFormat="1" ht="27" customHeight="1" x14ac:dyDescent="0.2">
      <c r="B373" s="303"/>
      <c r="C373" s="202" t="s">
        <v>163</v>
      </c>
      <c r="D373" s="318" t="s">
        <v>164</v>
      </c>
      <c r="E373" s="318"/>
      <c r="F373" s="318"/>
      <c r="G373" s="318"/>
      <c r="H373" s="318"/>
      <c r="I373" s="318"/>
      <c r="J373" s="318"/>
      <c r="K373" s="318"/>
      <c r="L373" s="318"/>
      <c r="M373" s="318"/>
      <c r="N373" s="318"/>
      <c r="O373" s="318"/>
      <c r="P373" s="318"/>
      <c r="Q373" s="318"/>
      <c r="R373" s="318"/>
      <c r="S373" s="318"/>
      <c r="T373" s="318"/>
      <c r="U373" s="318"/>
      <c r="V373" s="318"/>
      <c r="W373" s="318"/>
      <c r="X373" s="318"/>
      <c r="Y373" s="347"/>
      <c r="Z373" s="347"/>
      <c r="AA373" s="347"/>
    </row>
    <row r="374" spans="1:27" s="177" customFormat="1" ht="27" customHeight="1" x14ac:dyDescent="0.2">
      <c r="B374" s="303"/>
      <c r="C374" s="202" t="s">
        <v>165</v>
      </c>
      <c r="D374" s="318" t="s">
        <v>166</v>
      </c>
      <c r="E374" s="318"/>
      <c r="F374" s="318"/>
      <c r="G374" s="318"/>
      <c r="H374" s="318"/>
      <c r="I374" s="318"/>
      <c r="J374" s="318"/>
      <c r="K374" s="318"/>
      <c r="L374" s="318"/>
      <c r="M374" s="318"/>
      <c r="N374" s="318"/>
      <c r="O374" s="318"/>
      <c r="P374" s="318"/>
      <c r="Q374" s="318"/>
      <c r="R374" s="318"/>
      <c r="S374" s="318"/>
      <c r="T374" s="318"/>
      <c r="U374" s="318"/>
      <c r="V374" s="318"/>
      <c r="W374" s="318"/>
      <c r="X374" s="318"/>
      <c r="Y374" s="347"/>
      <c r="Z374" s="347"/>
      <c r="AA374" s="347"/>
    </row>
    <row r="375" spans="1:27" s="177" customFormat="1" ht="40.5" customHeight="1" x14ac:dyDescent="0.2">
      <c r="B375" s="303"/>
      <c r="C375" s="202" t="s">
        <v>167</v>
      </c>
      <c r="D375" s="318" t="s">
        <v>168</v>
      </c>
      <c r="E375" s="318"/>
      <c r="F375" s="318"/>
      <c r="G375" s="318"/>
      <c r="H375" s="318"/>
      <c r="I375" s="318"/>
      <c r="J375" s="318"/>
      <c r="K375" s="318"/>
      <c r="L375" s="318"/>
      <c r="M375" s="318"/>
      <c r="N375" s="318"/>
      <c r="O375" s="318"/>
      <c r="P375" s="318"/>
      <c r="Q375" s="318"/>
      <c r="R375" s="318"/>
      <c r="S375" s="318"/>
      <c r="T375" s="318"/>
      <c r="U375" s="318"/>
      <c r="V375" s="318"/>
      <c r="W375" s="318"/>
      <c r="X375" s="318"/>
      <c r="Y375" s="347"/>
      <c r="Z375" s="347"/>
      <c r="AA375" s="347"/>
    </row>
    <row r="376" spans="1:27" s="189" customFormat="1" ht="36.75" customHeight="1" x14ac:dyDescent="0.2">
      <c r="B376" s="303"/>
      <c r="C376" s="329" t="s">
        <v>162</v>
      </c>
      <c r="D376" s="330"/>
      <c r="E376" s="330"/>
      <c r="F376" s="330"/>
      <c r="G376" s="330"/>
      <c r="H376" s="330"/>
      <c r="I376" s="330"/>
      <c r="J376" s="330"/>
      <c r="K376" s="330"/>
      <c r="L376" s="330"/>
      <c r="M376" s="330"/>
      <c r="N376" s="330"/>
      <c r="O376" s="330"/>
      <c r="P376" s="330"/>
      <c r="Q376" s="330"/>
      <c r="R376" s="330"/>
      <c r="S376" s="330"/>
      <c r="T376" s="330"/>
      <c r="U376" s="330"/>
      <c r="V376" s="330"/>
      <c r="W376" s="330"/>
      <c r="X376" s="330"/>
      <c r="Y376" s="347"/>
      <c r="Z376" s="347"/>
      <c r="AA376" s="347"/>
    </row>
    <row r="377" spans="1:27" ht="33" customHeight="1" x14ac:dyDescent="0.2">
      <c r="A377" s="138"/>
      <c r="B377" s="258" t="s">
        <v>494</v>
      </c>
      <c r="C377" s="254" t="s">
        <v>172</v>
      </c>
      <c r="D377" s="254"/>
      <c r="E377" s="254"/>
      <c r="F377" s="254"/>
      <c r="G377" s="254"/>
      <c r="H377" s="254"/>
      <c r="I377" s="254"/>
      <c r="J377" s="254"/>
      <c r="K377" s="254"/>
      <c r="L377" s="254"/>
      <c r="M377" s="254"/>
      <c r="N377" s="254"/>
      <c r="O377" s="254"/>
      <c r="P377" s="254"/>
      <c r="Q377" s="254"/>
      <c r="R377" s="254"/>
      <c r="S377" s="254"/>
      <c r="T377" s="254"/>
      <c r="U377" s="254"/>
      <c r="V377" s="254"/>
      <c r="W377" s="254"/>
      <c r="X377" s="254"/>
      <c r="Y377" s="255"/>
      <c r="Z377" s="255"/>
      <c r="AA377" s="255"/>
    </row>
    <row r="378" spans="1:27" ht="33" customHeight="1" x14ac:dyDescent="0.2">
      <c r="A378" s="138"/>
      <c r="B378" s="258"/>
      <c r="C378" s="254"/>
      <c r="D378" s="254"/>
      <c r="E378" s="254"/>
      <c r="F378" s="254"/>
      <c r="G378" s="254"/>
      <c r="H378" s="254"/>
      <c r="I378" s="254"/>
      <c r="J378" s="254"/>
      <c r="K378" s="254"/>
      <c r="L378" s="254"/>
      <c r="M378" s="254"/>
      <c r="N378" s="254"/>
      <c r="O378" s="254"/>
      <c r="P378" s="254"/>
      <c r="Q378" s="254"/>
      <c r="R378" s="254"/>
      <c r="S378" s="254"/>
      <c r="T378" s="254"/>
      <c r="U378" s="254"/>
      <c r="V378" s="254"/>
      <c r="W378" s="254"/>
      <c r="X378" s="254"/>
      <c r="Y378" s="255"/>
      <c r="Z378" s="255"/>
      <c r="AA378" s="255"/>
    </row>
    <row r="379" spans="1:27" ht="27" customHeight="1" x14ac:dyDescent="0.2">
      <c r="A379" s="138"/>
      <c r="B379" s="258" t="s">
        <v>495</v>
      </c>
      <c r="C379" s="254" t="s">
        <v>173</v>
      </c>
      <c r="D379" s="254"/>
      <c r="E379" s="254"/>
      <c r="F379" s="254"/>
      <c r="G379" s="254"/>
      <c r="H379" s="254"/>
      <c r="I379" s="254"/>
      <c r="J379" s="254"/>
      <c r="K379" s="254"/>
      <c r="L379" s="254"/>
      <c r="M379" s="254"/>
      <c r="N379" s="254"/>
      <c r="O379" s="254"/>
      <c r="P379" s="254"/>
      <c r="Q379" s="254"/>
      <c r="R379" s="254"/>
      <c r="S379" s="254"/>
      <c r="T379" s="254"/>
      <c r="U379" s="254"/>
      <c r="V379" s="254"/>
      <c r="W379" s="254"/>
      <c r="X379" s="254"/>
      <c r="Y379" s="255"/>
      <c r="Z379" s="255"/>
      <c r="AA379" s="255"/>
    </row>
    <row r="380" spans="1:27" ht="28.5" customHeight="1" x14ac:dyDescent="0.2">
      <c r="A380" s="138"/>
      <c r="B380" s="258"/>
      <c r="C380" s="254"/>
      <c r="D380" s="254"/>
      <c r="E380" s="254"/>
      <c r="F380" s="254"/>
      <c r="G380" s="254"/>
      <c r="H380" s="254"/>
      <c r="I380" s="254"/>
      <c r="J380" s="254"/>
      <c r="K380" s="254"/>
      <c r="L380" s="254"/>
      <c r="M380" s="254"/>
      <c r="N380" s="254"/>
      <c r="O380" s="254"/>
      <c r="P380" s="254"/>
      <c r="Q380" s="254"/>
      <c r="R380" s="254"/>
      <c r="S380" s="254"/>
      <c r="T380" s="254"/>
      <c r="U380" s="254"/>
      <c r="V380" s="254"/>
      <c r="W380" s="254"/>
      <c r="X380" s="254"/>
      <c r="Y380" s="255"/>
      <c r="Z380" s="255"/>
      <c r="AA380" s="255"/>
    </row>
    <row r="381" spans="1:27" ht="22.5" customHeight="1" x14ac:dyDescent="0.2">
      <c r="A381" s="138"/>
      <c r="B381" s="258" t="s">
        <v>496</v>
      </c>
      <c r="C381" s="254" t="s">
        <v>322</v>
      </c>
      <c r="D381" s="254"/>
      <c r="E381" s="254"/>
      <c r="F381" s="254"/>
      <c r="G381" s="254"/>
      <c r="H381" s="254"/>
      <c r="I381" s="254"/>
      <c r="J381" s="254"/>
      <c r="K381" s="254"/>
      <c r="L381" s="254"/>
      <c r="M381" s="254"/>
      <c r="N381" s="254"/>
      <c r="O381" s="254"/>
      <c r="P381" s="254"/>
      <c r="Q381" s="254"/>
      <c r="R381" s="254"/>
      <c r="S381" s="254"/>
      <c r="T381" s="254"/>
      <c r="U381" s="254"/>
      <c r="V381" s="254"/>
      <c r="W381" s="254"/>
      <c r="X381" s="254"/>
      <c r="Y381" s="255"/>
      <c r="Z381" s="255"/>
      <c r="AA381" s="255"/>
    </row>
    <row r="382" spans="1:27" ht="22.5" customHeight="1" x14ac:dyDescent="0.2">
      <c r="A382" s="138"/>
      <c r="B382" s="258"/>
      <c r="C382" s="254"/>
      <c r="D382" s="254"/>
      <c r="E382" s="254"/>
      <c r="F382" s="254"/>
      <c r="G382" s="254"/>
      <c r="H382" s="254"/>
      <c r="I382" s="254"/>
      <c r="J382" s="254"/>
      <c r="K382" s="254"/>
      <c r="L382" s="254"/>
      <c r="M382" s="254"/>
      <c r="N382" s="254"/>
      <c r="O382" s="254"/>
      <c r="P382" s="254"/>
      <c r="Q382" s="254"/>
      <c r="R382" s="254"/>
      <c r="S382" s="254"/>
      <c r="T382" s="254"/>
      <c r="U382" s="254"/>
      <c r="V382" s="254"/>
      <c r="W382" s="254"/>
      <c r="X382" s="254"/>
      <c r="Y382" s="255"/>
      <c r="Z382" s="255"/>
      <c r="AA382" s="255"/>
    </row>
    <row r="383" spans="1:27" ht="30" customHeight="1" x14ac:dyDescent="0.2">
      <c r="A383" s="138"/>
      <c r="B383" s="258" t="s">
        <v>337</v>
      </c>
      <c r="C383" s="254" t="s">
        <v>520</v>
      </c>
      <c r="D383" s="254"/>
      <c r="E383" s="254"/>
      <c r="F383" s="254"/>
      <c r="G383" s="254"/>
      <c r="H383" s="254"/>
      <c r="I383" s="254"/>
      <c r="J383" s="254"/>
      <c r="K383" s="254"/>
      <c r="L383" s="254"/>
      <c r="M383" s="254"/>
      <c r="N383" s="254"/>
      <c r="O383" s="254"/>
      <c r="P383" s="254"/>
      <c r="Q383" s="254"/>
      <c r="R383" s="254"/>
      <c r="S383" s="254"/>
      <c r="T383" s="254"/>
      <c r="U383" s="254"/>
      <c r="V383" s="254"/>
      <c r="W383" s="254"/>
      <c r="X383" s="254"/>
      <c r="Y383" s="255"/>
      <c r="Z383" s="255"/>
      <c r="AA383" s="255"/>
    </row>
    <row r="384" spans="1:27" ht="30" customHeight="1" x14ac:dyDescent="0.2">
      <c r="A384" s="138"/>
      <c r="B384" s="258"/>
      <c r="C384" s="254"/>
      <c r="D384" s="254"/>
      <c r="E384" s="254"/>
      <c r="F384" s="254"/>
      <c r="G384" s="254"/>
      <c r="H384" s="254"/>
      <c r="I384" s="254"/>
      <c r="J384" s="254"/>
      <c r="K384" s="254"/>
      <c r="L384" s="254"/>
      <c r="M384" s="254"/>
      <c r="N384" s="254"/>
      <c r="O384" s="254"/>
      <c r="P384" s="254"/>
      <c r="Q384" s="254"/>
      <c r="R384" s="254"/>
      <c r="S384" s="254"/>
      <c r="T384" s="254"/>
      <c r="U384" s="254"/>
      <c r="V384" s="254"/>
      <c r="W384" s="254"/>
      <c r="X384" s="254"/>
      <c r="Y384" s="255"/>
      <c r="Z384" s="255"/>
      <c r="AA384" s="255"/>
    </row>
    <row r="385" spans="1:27" ht="7.5" customHeight="1" x14ac:dyDescent="0.2">
      <c r="A385" s="203"/>
      <c r="B385" s="137"/>
      <c r="C385" s="138"/>
      <c r="D385" s="138"/>
      <c r="E385" s="138"/>
      <c r="F385" s="138"/>
      <c r="G385" s="138"/>
      <c r="H385" s="138"/>
      <c r="I385" s="138"/>
      <c r="Y385" s="235"/>
      <c r="Z385" s="235"/>
      <c r="AA385" s="235"/>
    </row>
    <row r="386" spans="1:27" s="155" customFormat="1" ht="37.5" customHeight="1" x14ac:dyDescent="0.2">
      <c r="A386" s="141" t="s">
        <v>514</v>
      </c>
      <c r="B386" s="127"/>
      <c r="Y386" s="235"/>
      <c r="Z386" s="235"/>
      <c r="AA386" s="235"/>
    </row>
    <row r="387" spans="1:27" s="127" customFormat="1" ht="18" customHeight="1" x14ac:dyDescent="0.2">
      <c r="A387" s="142" t="s">
        <v>515</v>
      </c>
      <c r="B387" s="137"/>
      <c r="C387" s="133"/>
      <c r="D387" s="133"/>
      <c r="E387" s="133"/>
      <c r="F387" s="133"/>
      <c r="G387" s="133"/>
      <c r="H387" s="133"/>
      <c r="I387" s="133"/>
      <c r="Y387" s="235"/>
      <c r="Z387" s="235"/>
      <c r="AA387" s="235"/>
    </row>
    <row r="388" spans="1:27" ht="33.75" customHeight="1" x14ac:dyDescent="0.2">
      <c r="A388" s="138"/>
      <c r="B388" s="258" t="s">
        <v>19</v>
      </c>
      <c r="C388" s="254" t="s">
        <v>497</v>
      </c>
      <c r="D388" s="254"/>
      <c r="E388" s="254"/>
      <c r="F388" s="254"/>
      <c r="G388" s="254"/>
      <c r="H388" s="254"/>
      <c r="I388" s="254"/>
      <c r="J388" s="254"/>
      <c r="K388" s="254"/>
      <c r="L388" s="254"/>
      <c r="M388" s="254"/>
      <c r="N388" s="254"/>
      <c r="O388" s="254"/>
      <c r="P388" s="254"/>
      <c r="Q388" s="254"/>
      <c r="R388" s="254"/>
      <c r="S388" s="254"/>
      <c r="T388" s="254"/>
      <c r="U388" s="254"/>
      <c r="V388" s="254"/>
      <c r="W388" s="254"/>
      <c r="X388" s="254"/>
      <c r="Y388" s="255"/>
      <c r="Z388" s="255"/>
      <c r="AA388" s="255"/>
    </row>
    <row r="389" spans="1:27" ht="33.75" customHeight="1" x14ac:dyDescent="0.2">
      <c r="A389" s="138"/>
      <c r="B389" s="258"/>
      <c r="C389" s="254"/>
      <c r="D389" s="254"/>
      <c r="E389" s="254"/>
      <c r="F389" s="254"/>
      <c r="G389" s="254"/>
      <c r="H389" s="254"/>
      <c r="I389" s="254"/>
      <c r="J389" s="254"/>
      <c r="K389" s="254"/>
      <c r="L389" s="254"/>
      <c r="M389" s="254"/>
      <c r="N389" s="254"/>
      <c r="O389" s="254"/>
      <c r="P389" s="254"/>
      <c r="Q389" s="254"/>
      <c r="R389" s="254"/>
      <c r="S389" s="254"/>
      <c r="T389" s="254"/>
      <c r="U389" s="254"/>
      <c r="V389" s="254"/>
      <c r="W389" s="254"/>
      <c r="X389" s="254"/>
      <c r="Y389" s="255"/>
      <c r="Z389" s="255"/>
      <c r="AA389" s="255"/>
    </row>
    <row r="390" spans="1:27" ht="23.25" customHeight="1" x14ac:dyDescent="0.2">
      <c r="A390" s="138"/>
      <c r="B390" s="258" t="s">
        <v>20</v>
      </c>
      <c r="C390" s="254" t="s">
        <v>169</v>
      </c>
      <c r="D390" s="254"/>
      <c r="E390" s="254"/>
      <c r="F390" s="254"/>
      <c r="G390" s="254"/>
      <c r="H390" s="254"/>
      <c r="I390" s="254"/>
      <c r="J390" s="254"/>
      <c r="K390" s="254"/>
      <c r="L390" s="254"/>
      <c r="M390" s="254"/>
      <c r="N390" s="254"/>
      <c r="O390" s="254"/>
      <c r="P390" s="254"/>
      <c r="Q390" s="254"/>
      <c r="R390" s="254"/>
      <c r="S390" s="254"/>
      <c r="T390" s="254"/>
      <c r="U390" s="254"/>
      <c r="V390" s="254"/>
      <c r="W390" s="254"/>
      <c r="X390" s="254"/>
      <c r="Y390" s="255"/>
      <c r="Z390" s="255"/>
      <c r="AA390" s="255"/>
    </row>
    <row r="391" spans="1:27" ht="23.25" customHeight="1" x14ac:dyDescent="0.2">
      <c r="A391" s="138"/>
      <c r="B391" s="258"/>
      <c r="C391" s="254"/>
      <c r="D391" s="254"/>
      <c r="E391" s="254"/>
      <c r="F391" s="254"/>
      <c r="G391" s="254"/>
      <c r="H391" s="254"/>
      <c r="I391" s="254"/>
      <c r="J391" s="254"/>
      <c r="K391" s="254"/>
      <c r="L391" s="254"/>
      <c r="M391" s="254"/>
      <c r="N391" s="254"/>
      <c r="O391" s="254"/>
      <c r="P391" s="254"/>
      <c r="Q391" s="254"/>
      <c r="R391" s="254"/>
      <c r="S391" s="254"/>
      <c r="T391" s="254"/>
      <c r="U391" s="254"/>
      <c r="V391" s="254"/>
      <c r="W391" s="254"/>
      <c r="X391" s="254"/>
      <c r="Y391" s="255"/>
      <c r="Z391" s="255"/>
      <c r="AA391" s="255"/>
    </row>
    <row r="392" spans="1:27" ht="24" customHeight="1" x14ac:dyDescent="0.2">
      <c r="A392" s="138"/>
      <c r="B392" s="133"/>
      <c r="C392" s="135"/>
      <c r="D392" s="152"/>
      <c r="E392" s="152"/>
      <c r="F392" s="152"/>
      <c r="G392" s="152"/>
      <c r="H392" s="152"/>
      <c r="I392" s="152"/>
      <c r="J392" s="152"/>
      <c r="K392" s="152"/>
      <c r="L392" s="152"/>
      <c r="M392" s="152"/>
      <c r="N392" s="152"/>
      <c r="O392" s="152"/>
      <c r="P392" s="152"/>
      <c r="Q392" s="152"/>
      <c r="R392" s="152"/>
      <c r="S392" s="152"/>
      <c r="T392" s="152"/>
      <c r="U392" s="152"/>
      <c r="V392" s="152"/>
      <c r="W392" s="152"/>
      <c r="X392" s="152"/>
      <c r="Y392" s="236"/>
      <c r="Z392" s="236"/>
      <c r="AA392" s="236"/>
    </row>
    <row r="393" spans="1:27" ht="21" x14ac:dyDescent="0.2">
      <c r="A393" s="142" t="s">
        <v>516</v>
      </c>
      <c r="B393" s="133"/>
      <c r="C393" s="155"/>
      <c r="D393" s="138"/>
      <c r="E393" s="138"/>
      <c r="F393" s="138"/>
      <c r="G393" s="138"/>
      <c r="H393" s="138"/>
      <c r="I393" s="138"/>
      <c r="Y393" s="236"/>
      <c r="Z393" s="236"/>
      <c r="AA393" s="236"/>
    </row>
    <row r="394" spans="1:27" s="127" customFormat="1" ht="20.100000000000001" customHeight="1" x14ac:dyDescent="0.2">
      <c r="A394" s="142" t="s">
        <v>2</v>
      </c>
      <c r="B394" s="137"/>
      <c r="C394" s="133"/>
      <c r="D394" s="133"/>
      <c r="E394" s="133"/>
      <c r="F394" s="133"/>
      <c r="G394" s="133"/>
      <c r="H394" s="170"/>
      <c r="I394" s="170"/>
      <c r="J394" s="170"/>
      <c r="K394" s="170"/>
      <c r="L394" s="151"/>
      <c r="M394" s="151"/>
      <c r="N394" s="151"/>
      <c r="O394" s="151"/>
      <c r="P394" s="151"/>
      <c r="Q394" s="151"/>
      <c r="R394" s="151"/>
      <c r="S394" s="151"/>
      <c r="T394" s="151"/>
      <c r="U394" s="151"/>
      <c r="V394" s="151"/>
      <c r="W394" s="151"/>
      <c r="X394" s="151"/>
      <c r="Y394" s="239"/>
      <c r="Z394" s="239"/>
      <c r="AA394" s="239"/>
    </row>
    <row r="395" spans="1:27" ht="22.5" customHeight="1" x14ac:dyDescent="0.2">
      <c r="A395" s="138"/>
      <c r="B395" s="256" t="s">
        <v>19</v>
      </c>
      <c r="C395" s="254" t="s">
        <v>323</v>
      </c>
      <c r="D395" s="254"/>
      <c r="E395" s="254"/>
      <c r="F395" s="254"/>
      <c r="G395" s="254"/>
      <c r="H395" s="254"/>
      <c r="I395" s="254"/>
      <c r="J395" s="254"/>
      <c r="K395" s="254"/>
      <c r="L395" s="254"/>
      <c r="M395" s="254"/>
      <c r="N395" s="254"/>
      <c r="O395" s="254"/>
      <c r="P395" s="254"/>
      <c r="Q395" s="254"/>
      <c r="R395" s="254"/>
      <c r="S395" s="254"/>
      <c r="T395" s="254"/>
      <c r="U395" s="254"/>
      <c r="V395" s="254"/>
      <c r="W395" s="254"/>
      <c r="X395" s="254"/>
      <c r="Y395" s="255"/>
      <c r="Z395" s="255"/>
      <c r="AA395" s="255"/>
    </row>
    <row r="396" spans="1:27" ht="22.5" customHeight="1" x14ac:dyDescent="0.2">
      <c r="A396" s="138"/>
      <c r="B396" s="257"/>
      <c r="C396" s="254"/>
      <c r="D396" s="254"/>
      <c r="E396" s="254"/>
      <c r="F396" s="254"/>
      <c r="G396" s="254"/>
      <c r="H396" s="254"/>
      <c r="I396" s="254"/>
      <c r="J396" s="254"/>
      <c r="K396" s="254"/>
      <c r="L396" s="254"/>
      <c r="M396" s="254"/>
      <c r="N396" s="254"/>
      <c r="O396" s="254"/>
      <c r="P396" s="254"/>
      <c r="Q396" s="254"/>
      <c r="R396" s="254"/>
      <c r="S396" s="254"/>
      <c r="T396" s="254"/>
      <c r="U396" s="254"/>
      <c r="V396" s="254"/>
      <c r="W396" s="254"/>
      <c r="X396" s="254"/>
      <c r="Y396" s="255"/>
      <c r="Z396" s="255"/>
      <c r="AA396" s="255"/>
    </row>
    <row r="397" spans="1:27" ht="11.25" customHeight="1" x14ac:dyDescent="0.2">
      <c r="A397" s="138"/>
      <c r="B397" s="133"/>
      <c r="C397" s="204"/>
      <c r="D397" s="204"/>
      <c r="E397" s="204"/>
      <c r="F397" s="204"/>
      <c r="G397" s="204"/>
      <c r="H397" s="204"/>
      <c r="I397" s="204"/>
      <c r="J397" s="204"/>
      <c r="K397" s="204"/>
      <c r="L397" s="204"/>
      <c r="M397" s="204"/>
      <c r="N397" s="204"/>
      <c r="O397" s="204"/>
      <c r="P397" s="204"/>
      <c r="Q397" s="204"/>
      <c r="R397" s="204"/>
      <c r="S397" s="204"/>
      <c r="T397" s="204"/>
      <c r="U397" s="204"/>
      <c r="V397" s="204"/>
      <c r="W397" s="204"/>
      <c r="X397" s="204"/>
      <c r="Y397" s="236"/>
      <c r="Z397" s="236"/>
      <c r="AA397" s="236"/>
    </row>
    <row r="398" spans="1:27" s="127" customFormat="1" ht="19.5" customHeight="1" x14ac:dyDescent="0.2">
      <c r="A398" s="142" t="s">
        <v>218</v>
      </c>
      <c r="B398" s="137"/>
      <c r="C398" s="133"/>
      <c r="D398" s="133"/>
      <c r="E398" s="133"/>
      <c r="F398" s="133"/>
      <c r="G398" s="133"/>
      <c r="H398" s="133"/>
      <c r="I398" s="133"/>
      <c r="Y398" s="235"/>
      <c r="Z398" s="235"/>
      <c r="AA398" s="235"/>
    </row>
    <row r="399" spans="1:27" ht="30" customHeight="1" x14ac:dyDescent="0.2">
      <c r="A399" s="138"/>
      <c r="B399" s="256" t="s">
        <v>25</v>
      </c>
      <c r="C399" s="254" t="s">
        <v>219</v>
      </c>
      <c r="D399" s="254"/>
      <c r="E399" s="254"/>
      <c r="F399" s="254"/>
      <c r="G399" s="254"/>
      <c r="H399" s="254"/>
      <c r="I399" s="254"/>
      <c r="J399" s="254"/>
      <c r="K399" s="254"/>
      <c r="L399" s="254"/>
      <c r="M399" s="254"/>
      <c r="N399" s="254"/>
      <c r="O399" s="254"/>
      <c r="P399" s="254"/>
      <c r="Q399" s="254"/>
      <c r="R399" s="254"/>
      <c r="S399" s="254"/>
      <c r="T399" s="254"/>
      <c r="U399" s="254"/>
      <c r="V399" s="254"/>
      <c r="W399" s="254"/>
      <c r="X399" s="254"/>
      <c r="Y399" s="255"/>
      <c r="Z399" s="255"/>
      <c r="AA399" s="255"/>
    </row>
    <row r="400" spans="1:27" ht="30" customHeight="1" x14ac:dyDescent="0.2">
      <c r="A400" s="138"/>
      <c r="B400" s="257"/>
      <c r="C400" s="254"/>
      <c r="D400" s="254"/>
      <c r="E400" s="254"/>
      <c r="F400" s="254"/>
      <c r="G400" s="254"/>
      <c r="H400" s="254"/>
      <c r="I400" s="254"/>
      <c r="J400" s="254"/>
      <c r="K400" s="254"/>
      <c r="L400" s="254"/>
      <c r="M400" s="254"/>
      <c r="N400" s="254"/>
      <c r="O400" s="254"/>
      <c r="P400" s="254"/>
      <c r="Q400" s="254"/>
      <c r="R400" s="254"/>
      <c r="S400" s="254"/>
      <c r="T400" s="254"/>
      <c r="U400" s="254"/>
      <c r="V400" s="254"/>
      <c r="W400" s="254"/>
      <c r="X400" s="254"/>
      <c r="Y400" s="255"/>
      <c r="Z400" s="255"/>
      <c r="AA400" s="255"/>
    </row>
    <row r="401" spans="1:29" ht="15.6" customHeight="1" x14ac:dyDescent="0.2">
      <c r="A401" s="138"/>
      <c r="B401" s="133"/>
      <c r="C401" s="148"/>
      <c r="D401" s="148"/>
      <c r="E401" s="148"/>
      <c r="F401" s="148"/>
      <c r="G401" s="148"/>
      <c r="H401" s="148"/>
      <c r="I401" s="148"/>
      <c r="J401" s="148"/>
      <c r="K401" s="148"/>
      <c r="L401" s="148"/>
      <c r="M401" s="148"/>
      <c r="N401" s="148"/>
      <c r="O401" s="148"/>
      <c r="P401" s="148"/>
      <c r="Q401" s="148"/>
      <c r="R401" s="148"/>
      <c r="S401" s="148"/>
      <c r="T401" s="148"/>
      <c r="U401" s="148"/>
      <c r="V401" s="148"/>
      <c r="W401" s="148"/>
      <c r="X401" s="148"/>
      <c r="Y401" s="236"/>
      <c r="Z401" s="236"/>
      <c r="AA401" s="236"/>
    </row>
    <row r="402" spans="1:29" s="227" customFormat="1" ht="18" customHeight="1" x14ac:dyDescent="0.25">
      <c r="A402" s="221" t="s">
        <v>510</v>
      </c>
      <c r="B402" s="222"/>
      <c r="C402" s="223"/>
      <c r="D402" s="223"/>
      <c r="E402" s="223"/>
      <c r="F402" s="223"/>
      <c r="G402" s="223"/>
      <c r="H402" s="223"/>
      <c r="I402" s="223"/>
      <c r="J402" s="224"/>
      <c r="K402" s="224"/>
      <c r="L402" s="224"/>
      <c r="M402" s="224"/>
      <c r="N402" s="224"/>
      <c r="O402" s="224" t="s">
        <v>511</v>
      </c>
      <c r="P402" s="224"/>
      <c r="Q402" s="224"/>
      <c r="R402" s="224"/>
      <c r="S402" s="224"/>
      <c r="T402" s="224"/>
      <c r="U402" s="224"/>
      <c r="V402" s="224"/>
      <c r="W402" s="224"/>
      <c r="X402" s="225"/>
      <c r="Y402" s="240"/>
      <c r="Z402" s="241"/>
      <c r="AA402" s="241"/>
      <c r="AB402" s="226"/>
      <c r="AC402" s="226"/>
    </row>
    <row r="403" spans="1:29" s="229" customFormat="1" ht="48.6" customHeight="1" x14ac:dyDescent="0.2">
      <c r="A403" s="228"/>
      <c r="B403" s="467" t="s">
        <v>25</v>
      </c>
      <c r="C403" s="469" t="s">
        <v>502</v>
      </c>
      <c r="D403" s="470"/>
      <c r="E403" s="470"/>
      <c r="F403" s="470"/>
      <c r="G403" s="470"/>
      <c r="H403" s="470"/>
      <c r="I403" s="470"/>
      <c r="J403" s="470"/>
      <c r="K403" s="470"/>
      <c r="L403" s="470"/>
      <c r="M403" s="470"/>
      <c r="N403" s="470"/>
      <c r="O403" s="470"/>
      <c r="P403" s="470"/>
      <c r="Q403" s="470"/>
      <c r="R403" s="470"/>
      <c r="S403" s="470"/>
      <c r="T403" s="470"/>
      <c r="U403" s="470"/>
      <c r="V403" s="470"/>
      <c r="W403" s="470"/>
      <c r="X403" s="471"/>
      <c r="Y403" s="466"/>
      <c r="Z403" s="466"/>
      <c r="AA403" s="466"/>
    </row>
    <row r="404" spans="1:29" s="229" customFormat="1" ht="53.25" customHeight="1" x14ac:dyDescent="0.2">
      <c r="A404" s="228"/>
      <c r="B404" s="482"/>
      <c r="C404" s="483"/>
      <c r="D404" s="484"/>
      <c r="E404" s="484"/>
      <c r="F404" s="484"/>
      <c r="G404" s="484"/>
      <c r="H404" s="484"/>
      <c r="I404" s="484"/>
      <c r="J404" s="484"/>
      <c r="K404" s="484"/>
      <c r="L404" s="484"/>
      <c r="M404" s="484"/>
      <c r="N404" s="484"/>
      <c r="O404" s="484"/>
      <c r="P404" s="484"/>
      <c r="Q404" s="484"/>
      <c r="R404" s="484"/>
      <c r="S404" s="484"/>
      <c r="T404" s="484"/>
      <c r="U404" s="484"/>
      <c r="V404" s="484"/>
      <c r="W404" s="484"/>
      <c r="X404" s="485"/>
      <c r="Y404" s="466"/>
      <c r="Z404" s="466"/>
      <c r="AA404" s="466"/>
    </row>
    <row r="405" spans="1:29" s="229" customFormat="1" ht="35.25" customHeight="1" x14ac:dyDescent="0.2">
      <c r="A405" s="228"/>
      <c r="B405" s="467" t="s">
        <v>20</v>
      </c>
      <c r="C405" s="469" t="s">
        <v>503</v>
      </c>
      <c r="D405" s="470"/>
      <c r="E405" s="470"/>
      <c r="F405" s="470"/>
      <c r="G405" s="470"/>
      <c r="H405" s="470"/>
      <c r="I405" s="470"/>
      <c r="J405" s="470"/>
      <c r="K405" s="470"/>
      <c r="L405" s="470"/>
      <c r="M405" s="470"/>
      <c r="N405" s="470"/>
      <c r="O405" s="470"/>
      <c r="P405" s="470"/>
      <c r="Q405" s="470"/>
      <c r="R405" s="470"/>
      <c r="S405" s="470"/>
      <c r="T405" s="470"/>
      <c r="U405" s="470"/>
      <c r="V405" s="470"/>
      <c r="W405" s="470"/>
      <c r="X405" s="471"/>
      <c r="Y405" s="466"/>
      <c r="Z405" s="466"/>
      <c r="AA405" s="466"/>
    </row>
    <row r="406" spans="1:29" s="229" customFormat="1" ht="31.5" customHeight="1" x14ac:dyDescent="0.2">
      <c r="A406" s="228"/>
      <c r="B406" s="468"/>
      <c r="C406" s="248"/>
      <c r="D406" s="472" t="s">
        <v>504</v>
      </c>
      <c r="E406" s="473"/>
      <c r="F406" s="473"/>
      <c r="G406" s="473"/>
      <c r="H406" s="474" t="s">
        <v>505</v>
      </c>
      <c r="I406" s="475"/>
      <c r="J406" s="475"/>
      <c r="K406" s="475"/>
      <c r="L406" s="475"/>
      <c r="M406" s="475"/>
      <c r="N406" s="475"/>
      <c r="O406" s="475"/>
      <c r="P406" s="475"/>
      <c r="Q406" s="475"/>
      <c r="R406" s="475"/>
      <c r="S406" s="475"/>
      <c r="T406" s="475"/>
      <c r="U406" s="475"/>
      <c r="V406" s="475"/>
      <c r="W406" s="475"/>
      <c r="X406" s="476"/>
      <c r="Y406" s="466"/>
      <c r="Z406" s="466"/>
      <c r="AA406" s="466"/>
    </row>
    <row r="407" spans="1:29" s="229" customFormat="1" ht="25.5" customHeight="1" x14ac:dyDescent="0.2">
      <c r="A407" s="228"/>
      <c r="B407" s="468"/>
      <c r="C407" s="249"/>
      <c r="D407" s="477" t="s">
        <v>506</v>
      </c>
      <c r="E407" s="478"/>
      <c r="F407" s="478"/>
      <c r="G407" s="478"/>
      <c r="H407" s="479" t="s">
        <v>505</v>
      </c>
      <c r="I407" s="480"/>
      <c r="J407" s="480"/>
      <c r="K407" s="480"/>
      <c r="L407" s="480"/>
      <c r="M407" s="480"/>
      <c r="N407" s="480"/>
      <c r="O407" s="480"/>
      <c r="P407" s="480"/>
      <c r="Q407" s="480"/>
      <c r="R407" s="480"/>
      <c r="S407" s="480"/>
      <c r="T407" s="480"/>
      <c r="U407" s="480"/>
      <c r="V407" s="480"/>
      <c r="W407" s="480"/>
      <c r="X407" s="481"/>
      <c r="Y407" s="466"/>
      <c r="Z407" s="466"/>
      <c r="AA407" s="466"/>
    </row>
    <row r="408" spans="1:29" s="229" customFormat="1" ht="25.5" customHeight="1" x14ac:dyDescent="0.2">
      <c r="A408" s="228"/>
      <c r="B408" s="467" t="s">
        <v>21</v>
      </c>
      <c r="C408" s="469" t="s">
        <v>507</v>
      </c>
      <c r="D408" s="470"/>
      <c r="E408" s="470"/>
      <c r="F408" s="470"/>
      <c r="G408" s="470"/>
      <c r="H408" s="470"/>
      <c r="I408" s="470"/>
      <c r="J408" s="470"/>
      <c r="K408" s="470"/>
      <c r="L408" s="470"/>
      <c r="M408" s="470"/>
      <c r="N408" s="470"/>
      <c r="O408" s="470"/>
      <c r="P408" s="470"/>
      <c r="Q408" s="470"/>
      <c r="R408" s="470"/>
      <c r="S408" s="470"/>
      <c r="T408" s="470"/>
      <c r="U408" s="470"/>
      <c r="V408" s="470"/>
      <c r="W408" s="470"/>
      <c r="X408" s="471"/>
      <c r="Y408" s="466"/>
      <c r="Z408" s="466"/>
      <c r="AA408" s="466"/>
    </row>
    <row r="409" spans="1:29" s="229" customFormat="1" ht="25.5" customHeight="1" x14ac:dyDescent="0.2">
      <c r="A409" s="228"/>
      <c r="B409" s="468"/>
      <c r="C409" s="250"/>
      <c r="D409" s="472" t="s">
        <v>508</v>
      </c>
      <c r="E409" s="473"/>
      <c r="F409" s="473"/>
      <c r="G409" s="473"/>
      <c r="H409" s="474" t="s">
        <v>505</v>
      </c>
      <c r="I409" s="475"/>
      <c r="J409" s="475"/>
      <c r="K409" s="475"/>
      <c r="L409" s="475"/>
      <c r="M409" s="475"/>
      <c r="N409" s="475"/>
      <c r="O409" s="475"/>
      <c r="P409" s="475"/>
      <c r="Q409" s="475"/>
      <c r="R409" s="475"/>
      <c r="S409" s="475"/>
      <c r="T409" s="475"/>
      <c r="U409" s="475"/>
      <c r="V409" s="475"/>
      <c r="W409" s="475"/>
      <c r="X409" s="476"/>
      <c r="Y409" s="466"/>
      <c r="Z409" s="466"/>
      <c r="AA409" s="466"/>
    </row>
    <row r="410" spans="1:29" s="229" customFormat="1" ht="25.5" customHeight="1" x14ac:dyDescent="0.2">
      <c r="A410" s="228"/>
      <c r="B410" s="468"/>
      <c r="C410" s="250"/>
      <c r="D410" s="477" t="s">
        <v>506</v>
      </c>
      <c r="E410" s="478"/>
      <c r="F410" s="478"/>
      <c r="G410" s="478"/>
      <c r="H410" s="479" t="s">
        <v>505</v>
      </c>
      <c r="I410" s="480"/>
      <c r="J410" s="480"/>
      <c r="K410" s="480"/>
      <c r="L410" s="480"/>
      <c r="M410" s="480"/>
      <c r="N410" s="480"/>
      <c r="O410" s="480"/>
      <c r="P410" s="480"/>
      <c r="Q410" s="480"/>
      <c r="R410" s="480"/>
      <c r="S410" s="480"/>
      <c r="T410" s="480"/>
      <c r="U410" s="480"/>
      <c r="V410" s="480"/>
      <c r="W410" s="480"/>
      <c r="X410" s="481"/>
      <c r="Y410" s="466"/>
      <c r="Z410" s="466"/>
      <c r="AA410" s="466"/>
    </row>
    <row r="411" spans="1:29" s="229" customFormat="1" ht="102.75" customHeight="1" x14ac:dyDescent="0.2">
      <c r="A411" s="228"/>
      <c r="B411" s="251" t="s">
        <v>22</v>
      </c>
      <c r="C411" s="465" t="s">
        <v>509</v>
      </c>
      <c r="D411" s="465"/>
      <c r="E411" s="465"/>
      <c r="F411" s="465"/>
      <c r="G411" s="465"/>
      <c r="H411" s="465"/>
      <c r="I411" s="465"/>
      <c r="J411" s="465"/>
      <c r="K411" s="465"/>
      <c r="L411" s="465"/>
      <c r="M411" s="465"/>
      <c r="N411" s="465"/>
      <c r="O411" s="465"/>
      <c r="P411" s="465"/>
      <c r="Q411" s="465"/>
      <c r="R411" s="465"/>
      <c r="S411" s="465"/>
      <c r="T411" s="465"/>
      <c r="U411" s="465"/>
      <c r="V411" s="465"/>
      <c r="W411" s="465"/>
      <c r="X411" s="465"/>
      <c r="Y411" s="466"/>
      <c r="Z411" s="466"/>
      <c r="AA411" s="466"/>
    </row>
    <row r="412" spans="1:29" ht="24" customHeight="1" x14ac:dyDescent="0.2">
      <c r="A412" s="138"/>
      <c r="B412" s="133"/>
      <c r="C412" s="148"/>
      <c r="D412" s="148"/>
      <c r="E412" s="148"/>
      <c r="F412" s="148"/>
      <c r="G412" s="148"/>
      <c r="H412" s="148"/>
      <c r="I412" s="148"/>
      <c r="J412" s="148"/>
      <c r="K412" s="148"/>
      <c r="L412" s="148"/>
      <c r="M412" s="148"/>
      <c r="N412" s="148"/>
      <c r="O412" s="148"/>
      <c r="P412" s="148"/>
      <c r="Q412" s="148"/>
      <c r="R412" s="148"/>
      <c r="S412" s="148"/>
      <c r="T412" s="148"/>
      <c r="U412" s="148"/>
      <c r="V412" s="148"/>
      <c r="W412" s="148"/>
      <c r="X412" s="148"/>
      <c r="Y412" s="236"/>
      <c r="Z412" s="236"/>
      <c r="AA412" s="236"/>
    </row>
    <row r="413" spans="1:29" ht="30" customHeight="1" x14ac:dyDescent="0.2">
      <c r="A413" s="253" t="s">
        <v>517</v>
      </c>
      <c r="B413" s="253"/>
      <c r="C413" s="253"/>
      <c r="D413" s="253"/>
      <c r="E413" s="253"/>
      <c r="F413" s="253"/>
      <c r="G413" s="253"/>
      <c r="H413" s="253"/>
      <c r="I413" s="253"/>
      <c r="J413" s="253"/>
      <c r="K413" s="253"/>
      <c r="L413" s="253"/>
      <c r="M413" s="253"/>
      <c r="N413" s="148"/>
      <c r="O413" s="148"/>
      <c r="P413" s="148"/>
      <c r="Q413" s="148"/>
      <c r="R413" s="148"/>
      <c r="S413" s="148"/>
      <c r="T413" s="148"/>
      <c r="U413" s="148"/>
      <c r="V413" s="148"/>
      <c r="W413" s="148"/>
      <c r="X413" s="148"/>
      <c r="Y413" s="236"/>
      <c r="Z413" s="236"/>
      <c r="AA413" s="236"/>
    </row>
    <row r="414" spans="1:29" s="127" customFormat="1" ht="20.100000000000001" customHeight="1" x14ac:dyDescent="0.2">
      <c r="A414" s="142" t="s">
        <v>522</v>
      </c>
      <c r="B414" s="137"/>
      <c r="C414" s="133"/>
      <c r="D414" s="133"/>
      <c r="E414" s="133"/>
      <c r="F414" s="133"/>
      <c r="G414" s="133"/>
      <c r="H414" s="170"/>
      <c r="I414" s="170"/>
      <c r="J414" s="170"/>
      <c r="K414" s="170"/>
      <c r="L414" s="151"/>
      <c r="M414" s="151"/>
      <c r="N414" s="151"/>
      <c r="O414" s="151"/>
      <c r="P414" s="151"/>
      <c r="Q414" s="151"/>
      <c r="R414" s="151"/>
      <c r="S414" s="151"/>
      <c r="T414" s="151"/>
      <c r="U414" s="151"/>
      <c r="V414" s="151"/>
      <c r="W414" s="151"/>
      <c r="X414" s="151"/>
      <c r="Y414" s="239"/>
      <c r="Z414" s="239"/>
      <c r="AA414" s="239"/>
    </row>
    <row r="415" spans="1:29" ht="15" customHeight="1" x14ac:dyDescent="0.2">
      <c r="A415" s="138"/>
      <c r="B415" s="256" t="s">
        <v>19</v>
      </c>
      <c r="C415" s="254" t="s">
        <v>338</v>
      </c>
      <c r="D415" s="254"/>
      <c r="E415" s="254"/>
      <c r="F415" s="254"/>
      <c r="G415" s="254"/>
      <c r="H415" s="254"/>
      <c r="I415" s="254"/>
      <c r="J415" s="254"/>
      <c r="K415" s="254"/>
      <c r="L415" s="254"/>
      <c r="M415" s="254"/>
      <c r="N415" s="254"/>
      <c r="O415" s="254"/>
      <c r="P415" s="254"/>
      <c r="Q415" s="254"/>
      <c r="R415" s="254"/>
      <c r="S415" s="254"/>
      <c r="T415" s="254"/>
      <c r="U415" s="254"/>
      <c r="V415" s="254"/>
      <c r="W415" s="254"/>
      <c r="X415" s="254"/>
      <c r="Y415" s="255"/>
      <c r="Z415" s="255"/>
      <c r="AA415" s="255"/>
    </row>
    <row r="416" spans="1:29" ht="15" customHeight="1" x14ac:dyDescent="0.2">
      <c r="A416" s="138"/>
      <c r="B416" s="257"/>
      <c r="C416" s="254"/>
      <c r="D416" s="254"/>
      <c r="E416" s="254"/>
      <c r="F416" s="254"/>
      <c r="G416" s="254"/>
      <c r="H416" s="254"/>
      <c r="I416" s="254"/>
      <c r="J416" s="254"/>
      <c r="K416" s="254"/>
      <c r="L416" s="254"/>
      <c r="M416" s="254"/>
      <c r="N416" s="254"/>
      <c r="O416" s="254"/>
      <c r="P416" s="254"/>
      <c r="Q416" s="254"/>
      <c r="R416" s="254"/>
      <c r="S416" s="254"/>
      <c r="T416" s="254"/>
      <c r="U416" s="254"/>
      <c r="V416" s="254"/>
      <c r="W416" s="254"/>
      <c r="X416" s="254"/>
      <c r="Y416" s="255"/>
      <c r="Z416" s="255"/>
      <c r="AA416" s="255"/>
    </row>
    <row r="417" spans="1:27" ht="15" customHeight="1" x14ac:dyDescent="0.2">
      <c r="A417" s="138"/>
      <c r="B417" s="256" t="s">
        <v>20</v>
      </c>
      <c r="C417" s="254" t="s">
        <v>339</v>
      </c>
      <c r="D417" s="254"/>
      <c r="E417" s="254"/>
      <c r="F417" s="254"/>
      <c r="G417" s="254"/>
      <c r="H417" s="254"/>
      <c r="I417" s="254"/>
      <c r="J417" s="254"/>
      <c r="K417" s="254"/>
      <c r="L417" s="254"/>
      <c r="M417" s="254"/>
      <c r="N417" s="254"/>
      <c r="O417" s="254"/>
      <c r="P417" s="254"/>
      <c r="Q417" s="254"/>
      <c r="R417" s="254"/>
      <c r="S417" s="254"/>
      <c r="T417" s="254"/>
      <c r="U417" s="254"/>
      <c r="V417" s="254"/>
      <c r="W417" s="254"/>
      <c r="X417" s="254"/>
      <c r="Y417" s="255"/>
      <c r="Z417" s="255"/>
      <c r="AA417" s="255"/>
    </row>
    <row r="418" spans="1:27" ht="15" customHeight="1" x14ac:dyDescent="0.2">
      <c r="A418" s="138"/>
      <c r="B418" s="257"/>
      <c r="C418" s="254"/>
      <c r="D418" s="254"/>
      <c r="E418" s="254"/>
      <c r="F418" s="254"/>
      <c r="G418" s="254"/>
      <c r="H418" s="254"/>
      <c r="I418" s="254"/>
      <c r="J418" s="254"/>
      <c r="K418" s="254"/>
      <c r="L418" s="254"/>
      <c r="M418" s="254"/>
      <c r="N418" s="254"/>
      <c r="O418" s="254"/>
      <c r="P418" s="254"/>
      <c r="Q418" s="254"/>
      <c r="R418" s="254"/>
      <c r="S418" s="254"/>
      <c r="T418" s="254"/>
      <c r="U418" s="254"/>
      <c r="V418" s="254"/>
      <c r="W418" s="254"/>
      <c r="X418" s="254"/>
      <c r="Y418" s="255"/>
      <c r="Z418" s="255"/>
      <c r="AA418" s="255"/>
    </row>
    <row r="419" spans="1:27" ht="15" customHeight="1" x14ac:dyDescent="0.2">
      <c r="A419" s="138"/>
      <c r="B419" s="256" t="s">
        <v>21</v>
      </c>
      <c r="C419" s="254" t="s">
        <v>340</v>
      </c>
      <c r="D419" s="254"/>
      <c r="E419" s="254"/>
      <c r="F419" s="254"/>
      <c r="G419" s="254"/>
      <c r="H419" s="254"/>
      <c r="I419" s="254"/>
      <c r="J419" s="254"/>
      <c r="K419" s="254"/>
      <c r="L419" s="254"/>
      <c r="M419" s="254"/>
      <c r="N419" s="254"/>
      <c r="O419" s="254"/>
      <c r="P419" s="254"/>
      <c r="Q419" s="254"/>
      <c r="R419" s="254"/>
      <c r="S419" s="254"/>
      <c r="T419" s="254"/>
      <c r="U419" s="254"/>
      <c r="V419" s="254"/>
      <c r="W419" s="254"/>
      <c r="X419" s="254"/>
      <c r="Y419" s="255"/>
      <c r="Z419" s="255"/>
      <c r="AA419" s="255"/>
    </row>
    <row r="420" spans="1:27" ht="15" customHeight="1" x14ac:dyDescent="0.2">
      <c r="A420" s="138"/>
      <c r="B420" s="257"/>
      <c r="C420" s="254"/>
      <c r="D420" s="254"/>
      <c r="E420" s="254"/>
      <c r="F420" s="254"/>
      <c r="G420" s="254"/>
      <c r="H420" s="254"/>
      <c r="I420" s="254"/>
      <c r="J420" s="254"/>
      <c r="K420" s="254"/>
      <c r="L420" s="254"/>
      <c r="M420" s="254"/>
      <c r="N420" s="254"/>
      <c r="O420" s="254"/>
      <c r="P420" s="254"/>
      <c r="Q420" s="254"/>
      <c r="R420" s="254"/>
      <c r="S420" s="254"/>
      <c r="T420" s="254"/>
      <c r="U420" s="254"/>
      <c r="V420" s="254"/>
      <c r="W420" s="254"/>
      <c r="X420" s="254"/>
      <c r="Y420" s="255"/>
      <c r="Z420" s="255"/>
      <c r="AA420" s="255"/>
    </row>
    <row r="421" spans="1:27" ht="15" customHeight="1" x14ac:dyDescent="0.2">
      <c r="A421" s="138"/>
      <c r="B421" s="256" t="s">
        <v>22</v>
      </c>
      <c r="C421" s="254" t="s">
        <v>341</v>
      </c>
      <c r="D421" s="254"/>
      <c r="E421" s="254"/>
      <c r="F421" s="254"/>
      <c r="G421" s="254"/>
      <c r="H421" s="254"/>
      <c r="I421" s="254"/>
      <c r="J421" s="254"/>
      <c r="K421" s="254"/>
      <c r="L421" s="254"/>
      <c r="M421" s="254"/>
      <c r="N421" s="254"/>
      <c r="O421" s="254"/>
      <c r="P421" s="254"/>
      <c r="Q421" s="254"/>
      <c r="R421" s="254"/>
      <c r="S421" s="254"/>
      <c r="T421" s="254"/>
      <c r="U421" s="254"/>
      <c r="V421" s="254"/>
      <c r="W421" s="254"/>
      <c r="X421" s="254"/>
      <c r="Y421" s="255"/>
      <c r="Z421" s="255"/>
      <c r="AA421" s="255"/>
    </row>
    <row r="422" spans="1:27" ht="15" customHeight="1" x14ac:dyDescent="0.2">
      <c r="A422" s="138"/>
      <c r="B422" s="257"/>
      <c r="C422" s="254"/>
      <c r="D422" s="254"/>
      <c r="E422" s="254"/>
      <c r="F422" s="254"/>
      <c r="G422" s="254"/>
      <c r="H422" s="254"/>
      <c r="I422" s="254"/>
      <c r="J422" s="254"/>
      <c r="K422" s="254"/>
      <c r="L422" s="254"/>
      <c r="M422" s="254"/>
      <c r="N422" s="254"/>
      <c r="O422" s="254"/>
      <c r="P422" s="254"/>
      <c r="Q422" s="254"/>
      <c r="R422" s="254"/>
      <c r="S422" s="254"/>
      <c r="T422" s="254"/>
      <c r="U422" s="254"/>
      <c r="V422" s="254"/>
      <c r="W422" s="254"/>
      <c r="X422" s="254"/>
      <c r="Y422" s="255"/>
      <c r="Z422" s="255"/>
      <c r="AA422" s="255"/>
    </row>
    <row r="423" spans="1:27" ht="11.25" customHeight="1" x14ac:dyDescent="0.2">
      <c r="A423" s="138"/>
      <c r="B423" s="133"/>
      <c r="C423" s="148"/>
      <c r="D423" s="148"/>
      <c r="E423" s="148"/>
      <c r="F423" s="148"/>
      <c r="G423" s="148"/>
      <c r="H423" s="148"/>
      <c r="I423" s="148"/>
      <c r="J423" s="148"/>
      <c r="K423" s="148"/>
      <c r="L423" s="148"/>
      <c r="M423" s="148"/>
      <c r="N423" s="148"/>
      <c r="O423" s="148"/>
      <c r="P423" s="148"/>
      <c r="Q423" s="148"/>
      <c r="R423" s="148"/>
      <c r="S423" s="148"/>
      <c r="T423" s="148"/>
      <c r="U423" s="148"/>
      <c r="V423" s="148"/>
      <c r="W423" s="148"/>
      <c r="X423" s="148"/>
      <c r="Y423" s="236"/>
      <c r="Z423" s="236"/>
      <c r="AA423" s="236"/>
    </row>
    <row r="424" spans="1:27" s="127" customFormat="1" ht="20.100000000000001" customHeight="1" x14ac:dyDescent="0.2">
      <c r="A424" s="142" t="s">
        <v>501</v>
      </c>
      <c r="B424" s="137"/>
      <c r="C424" s="133"/>
      <c r="D424" s="133"/>
      <c r="E424" s="133"/>
      <c r="F424" s="133"/>
      <c r="G424" s="133"/>
      <c r="H424" s="170"/>
      <c r="I424" s="220"/>
      <c r="J424" s="170"/>
      <c r="K424" s="170"/>
      <c r="L424" s="151"/>
      <c r="M424" s="151"/>
      <c r="N424" s="151"/>
      <c r="O424" s="151"/>
      <c r="P424" s="151"/>
      <c r="Q424" s="151"/>
      <c r="R424" s="151"/>
      <c r="S424" s="151"/>
      <c r="T424" s="151"/>
      <c r="U424" s="151"/>
      <c r="V424" s="151"/>
      <c r="W424" s="151"/>
      <c r="X424" s="151"/>
      <c r="Y424" s="239"/>
      <c r="Z424" s="239"/>
      <c r="AA424" s="239"/>
    </row>
    <row r="425" spans="1:27" ht="22.5" customHeight="1" x14ac:dyDescent="0.2">
      <c r="A425" s="138"/>
      <c r="B425" s="256" t="s">
        <v>19</v>
      </c>
      <c r="C425" s="254" t="s">
        <v>342</v>
      </c>
      <c r="D425" s="254"/>
      <c r="E425" s="254"/>
      <c r="F425" s="254"/>
      <c r="G425" s="254"/>
      <c r="H425" s="254"/>
      <c r="I425" s="254"/>
      <c r="J425" s="254"/>
      <c r="K425" s="254"/>
      <c r="L425" s="254"/>
      <c r="M425" s="254"/>
      <c r="N425" s="254"/>
      <c r="O425" s="254"/>
      <c r="P425" s="254"/>
      <c r="Q425" s="254"/>
      <c r="R425" s="254"/>
      <c r="S425" s="254"/>
      <c r="T425" s="254"/>
      <c r="U425" s="254"/>
      <c r="V425" s="254"/>
      <c r="W425" s="254"/>
      <c r="X425" s="254"/>
      <c r="Y425" s="255"/>
      <c r="Z425" s="255"/>
      <c r="AA425" s="255"/>
    </row>
    <row r="426" spans="1:27" ht="22.5" customHeight="1" x14ac:dyDescent="0.2">
      <c r="A426" s="138"/>
      <c r="B426" s="257"/>
      <c r="C426" s="254"/>
      <c r="D426" s="254"/>
      <c r="E426" s="254"/>
      <c r="F426" s="254"/>
      <c r="G426" s="254"/>
      <c r="H426" s="254"/>
      <c r="I426" s="254"/>
      <c r="J426" s="254"/>
      <c r="K426" s="254"/>
      <c r="L426" s="254"/>
      <c r="M426" s="254"/>
      <c r="N426" s="254"/>
      <c r="O426" s="254"/>
      <c r="P426" s="254"/>
      <c r="Q426" s="254"/>
      <c r="R426" s="254"/>
      <c r="S426" s="254"/>
      <c r="T426" s="254"/>
      <c r="U426" s="254"/>
      <c r="V426" s="254"/>
      <c r="W426" s="254"/>
      <c r="X426" s="254"/>
      <c r="Y426" s="255"/>
      <c r="Z426" s="255"/>
      <c r="AA426" s="255"/>
    </row>
    <row r="427" spans="1:27" ht="15" customHeight="1" x14ac:dyDescent="0.2">
      <c r="A427" s="138"/>
      <c r="B427" s="256" t="s">
        <v>20</v>
      </c>
      <c r="C427" s="254" t="s">
        <v>343</v>
      </c>
      <c r="D427" s="254"/>
      <c r="E427" s="254"/>
      <c r="F427" s="254"/>
      <c r="G427" s="254"/>
      <c r="H427" s="254"/>
      <c r="I427" s="254"/>
      <c r="J427" s="254"/>
      <c r="K427" s="254"/>
      <c r="L427" s="254"/>
      <c r="M427" s="254"/>
      <c r="N427" s="254"/>
      <c r="O427" s="254"/>
      <c r="P427" s="254"/>
      <c r="Q427" s="254"/>
      <c r="R427" s="254"/>
      <c r="S427" s="254"/>
      <c r="T427" s="254"/>
      <c r="U427" s="254"/>
      <c r="V427" s="254"/>
      <c r="W427" s="254"/>
      <c r="X427" s="254"/>
      <c r="Y427" s="255"/>
      <c r="Z427" s="255"/>
      <c r="AA427" s="255"/>
    </row>
    <row r="428" spans="1:27" ht="15" customHeight="1" x14ac:dyDescent="0.2">
      <c r="A428" s="138"/>
      <c r="B428" s="257"/>
      <c r="C428" s="254"/>
      <c r="D428" s="254"/>
      <c r="E428" s="254"/>
      <c r="F428" s="254"/>
      <c r="G428" s="254"/>
      <c r="H428" s="254"/>
      <c r="I428" s="254"/>
      <c r="J428" s="254"/>
      <c r="K428" s="254"/>
      <c r="L428" s="254"/>
      <c r="M428" s="254"/>
      <c r="N428" s="254"/>
      <c r="O428" s="254"/>
      <c r="P428" s="254"/>
      <c r="Q428" s="254"/>
      <c r="R428" s="254"/>
      <c r="S428" s="254"/>
      <c r="T428" s="254"/>
      <c r="U428" s="254"/>
      <c r="V428" s="254"/>
      <c r="W428" s="254"/>
      <c r="X428" s="254"/>
      <c r="Y428" s="255"/>
      <c r="Z428" s="255"/>
      <c r="AA428" s="255"/>
    </row>
    <row r="429" spans="1:27" s="205" customFormat="1" ht="12.9" customHeight="1" thickBot="1" x14ac:dyDescent="0.25">
      <c r="B429" s="206"/>
      <c r="Y429" s="242"/>
      <c r="Z429" s="242"/>
      <c r="AA429" s="242"/>
    </row>
    <row r="430" spans="1:27" s="207" customFormat="1" ht="24" customHeight="1" thickTop="1" x14ac:dyDescent="0.2">
      <c r="A430" s="417" t="s">
        <v>35</v>
      </c>
      <c r="B430" s="418"/>
      <c r="C430" s="418"/>
      <c r="D430" s="418"/>
      <c r="E430" s="418"/>
      <c r="F430" s="418"/>
      <c r="G430" s="418"/>
      <c r="H430" s="418"/>
      <c r="I430" s="418"/>
      <c r="J430" s="418"/>
      <c r="K430" s="418"/>
      <c r="L430" s="418"/>
      <c r="M430" s="418"/>
      <c r="N430" s="418"/>
      <c r="O430" s="418"/>
      <c r="P430" s="418"/>
      <c r="Q430" s="418"/>
      <c r="R430" s="418"/>
      <c r="S430" s="418"/>
      <c r="T430" s="418"/>
      <c r="U430" s="418"/>
      <c r="V430" s="418"/>
      <c r="W430" s="418"/>
      <c r="X430" s="418"/>
      <c r="Y430" s="418"/>
      <c r="Z430" s="418"/>
      <c r="AA430" s="419"/>
    </row>
    <row r="431" spans="1:27" s="206" customFormat="1" ht="21" customHeight="1" x14ac:dyDescent="0.2">
      <c r="A431" s="208" t="s">
        <v>38</v>
      </c>
      <c r="B431" s="415" t="s">
        <v>36</v>
      </c>
      <c r="C431" s="415"/>
      <c r="D431" s="415"/>
      <c r="E431" s="415"/>
      <c r="F431" s="415"/>
      <c r="G431" s="415"/>
      <c r="H431" s="415"/>
      <c r="I431" s="415"/>
      <c r="J431" s="415"/>
      <c r="K431" s="415"/>
      <c r="L431" s="415"/>
      <c r="M431" s="415"/>
      <c r="N431" s="415"/>
      <c r="O431" s="415"/>
      <c r="P431" s="415"/>
      <c r="Q431" s="415"/>
      <c r="R431" s="415"/>
      <c r="S431" s="415"/>
      <c r="T431" s="415"/>
      <c r="U431" s="415"/>
      <c r="V431" s="415"/>
      <c r="W431" s="415"/>
      <c r="X431" s="415"/>
      <c r="Y431" s="415"/>
      <c r="Z431" s="415"/>
      <c r="AA431" s="416"/>
    </row>
    <row r="432" spans="1:27" s="206" customFormat="1" ht="21" customHeight="1" x14ac:dyDescent="0.2">
      <c r="A432" s="209"/>
      <c r="B432" s="415"/>
      <c r="C432" s="415"/>
      <c r="D432" s="415"/>
      <c r="E432" s="415"/>
      <c r="F432" s="415"/>
      <c r="G432" s="415"/>
      <c r="H432" s="415"/>
      <c r="I432" s="415"/>
      <c r="J432" s="415"/>
      <c r="K432" s="415"/>
      <c r="L432" s="415"/>
      <c r="M432" s="415"/>
      <c r="N432" s="415"/>
      <c r="O432" s="415"/>
      <c r="P432" s="415"/>
      <c r="Q432" s="415"/>
      <c r="R432" s="415"/>
      <c r="S432" s="415"/>
      <c r="T432" s="415"/>
      <c r="U432" s="415"/>
      <c r="V432" s="415"/>
      <c r="W432" s="415"/>
      <c r="X432" s="415"/>
      <c r="Y432" s="415"/>
      <c r="Z432" s="415"/>
      <c r="AA432" s="416"/>
    </row>
    <row r="433" spans="1:27" s="206" customFormat="1" ht="21" x14ac:dyDescent="0.25">
      <c r="A433" s="210" t="s">
        <v>38</v>
      </c>
      <c r="B433" s="137" t="s">
        <v>37</v>
      </c>
      <c r="C433" s="127"/>
      <c r="D433" s="127"/>
      <c r="E433" s="127"/>
      <c r="F433" s="127"/>
      <c r="G433" s="127"/>
      <c r="H433" s="127"/>
      <c r="I433" s="127"/>
      <c r="J433" s="127"/>
      <c r="K433" s="127"/>
      <c r="L433" s="127"/>
      <c r="M433" s="127"/>
      <c r="N433" s="127"/>
      <c r="O433" s="127"/>
      <c r="P433" s="127"/>
      <c r="Q433" s="127"/>
      <c r="R433" s="127"/>
      <c r="S433" s="127"/>
      <c r="T433" s="127"/>
      <c r="U433" s="127"/>
      <c r="V433" s="127"/>
      <c r="W433" s="127"/>
      <c r="X433" s="127"/>
      <c r="Y433" s="230"/>
      <c r="Z433" s="230"/>
      <c r="AA433" s="243"/>
    </row>
    <row r="434" spans="1:27" s="206" customFormat="1" ht="21" x14ac:dyDescent="0.25">
      <c r="A434" s="210" t="s">
        <v>38</v>
      </c>
      <c r="B434" s="137" t="s">
        <v>3</v>
      </c>
      <c r="C434" s="127"/>
      <c r="D434" s="127"/>
      <c r="E434" s="127"/>
      <c r="F434" s="127"/>
      <c r="G434" s="127"/>
      <c r="H434" s="127"/>
      <c r="I434" s="127"/>
      <c r="J434" s="127"/>
      <c r="K434" s="127"/>
      <c r="L434" s="127"/>
      <c r="M434" s="127"/>
      <c r="N434" s="127"/>
      <c r="O434" s="127"/>
      <c r="P434" s="127"/>
      <c r="Q434" s="127"/>
      <c r="R434" s="127"/>
      <c r="S434" s="127"/>
      <c r="T434" s="127"/>
      <c r="U434" s="127"/>
      <c r="V434" s="127"/>
      <c r="W434" s="127"/>
      <c r="X434" s="127"/>
      <c r="Y434" s="230"/>
      <c r="Z434" s="230"/>
      <c r="AA434" s="243"/>
    </row>
    <row r="435" spans="1:27" s="206" customFormat="1" ht="23.4" customHeight="1" thickBot="1" x14ac:dyDescent="0.3">
      <c r="A435" s="211"/>
      <c r="B435" s="247" t="s">
        <v>518</v>
      </c>
      <c r="C435" s="212"/>
      <c r="D435" s="212"/>
      <c r="E435" s="212"/>
      <c r="F435" s="212"/>
      <c r="G435" s="212"/>
      <c r="H435" s="212"/>
      <c r="I435" s="212"/>
      <c r="J435" s="212"/>
      <c r="K435" s="212"/>
      <c r="L435" s="212"/>
      <c r="M435" s="212"/>
      <c r="N435" s="212"/>
      <c r="O435" s="212"/>
      <c r="P435" s="212"/>
      <c r="Q435" s="212"/>
      <c r="R435" s="212"/>
      <c r="S435" s="212"/>
      <c r="T435" s="212"/>
      <c r="U435" s="212"/>
      <c r="V435" s="212"/>
      <c r="W435" s="212"/>
      <c r="X435" s="212"/>
      <c r="Y435" s="244"/>
      <c r="Z435" s="244"/>
      <c r="AA435" s="245"/>
    </row>
    <row r="436" spans="1:27" ht="12.9" customHeight="1" thickTop="1" x14ac:dyDescent="0.2">
      <c r="Y436" s="235"/>
      <c r="Z436" s="235"/>
      <c r="AA436" s="235"/>
    </row>
    <row r="437" spans="1:27" ht="12.9" customHeight="1" x14ac:dyDescent="0.2">
      <c r="Y437" s="235"/>
      <c r="Z437" s="235"/>
      <c r="AA437" s="235"/>
    </row>
    <row r="438" spans="1:27" ht="12.9" customHeight="1" x14ac:dyDescent="0.2">
      <c r="Y438" s="235"/>
      <c r="Z438" s="235"/>
      <c r="AA438" s="235"/>
    </row>
    <row r="439" spans="1:27" ht="12.9" customHeight="1" x14ac:dyDescent="0.2">
      <c r="Y439" s="235"/>
      <c r="Z439" s="235"/>
      <c r="AA439" s="235"/>
    </row>
    <row r="440" spans="1:27" ht="21" x14ac:dyDescent="0.2">
      <c r="A440" s="213"/>
      <c r="B440" s="170"/>
      <c r="C440" s="213"/>
      <c r="Y440" s="235"/>
      <c r="Z440" s="235"/>
      <c r="AA440" s="235"/>
    </row>
    <row r="441" spans="1:27" ht="15.6" customHeight="1" x14ac:dyDescent="0.2">
      <c r="Y441" s="235"/>
      <c r="Z441" s="235"/>
      <c r="AA441" s="235"/>
    </row>
    <row r="442" spans="1:27" ht="21" x14ac:dyDescent="0.2">
      <c r="A442" s="140"/>
      <c r="Y442" s="235"/>
      <c r="Z442" s="235"/>
      <c r="AA442" s="235"/>
    </row>
    <row r="443" spans="1:27" ht="15.6" customHeight="1" x14ac:dyDescent="0.2">
      <c r="Y443" s="235"/>
      <c r="Z443" s="235"/>
      <c r="AA443" s="235"/>
    </row>
    <row r="444" spans="1:27" ht="21" x14ac:dyDescent="0.2">
      <c r="B444" s="174"/>
      <c r="C444" s="135"/>
      <c r="D444" s="135"/>
      <c r="E444" s="135"/>
      <c r="Y444" s="235"/>
      <c r="Z444" s="235"/>
      <c r="AA444" s="235"/>
    </row>
    <row r="445" spans="1:27" ht="21" x14ac:dyDescent="0.2">
      <c r="B445" s="174"/>
      <c r="C445" s="135"/>
      <c r="D445" s="135"/>
      <c r="E445" s="135"/>
      <c r="Y445" s="235"/>
      <c r="Z445" s="235"/>
      <c r="AA445" s="235"/>
    </row>
    <row r="446" spans="1:27" ht="21" x14ac:dyDescent="0.2">
      <c r="B446" s="174"/>
      <c r="C446" s="135"/>
      <c r="D446" s="135"/>
      <c r="E446" s="135"/>
      <c r="Y446" s="235"/>
      <c r="Z446" s="235"/>
      <c r="AA446" s="235"/>
    </row>
    <row r="447" spans="1:27" ht="15.6" customHeight="1" x14ac:dyDescent="0.2">
      <c r="Y447" s="235"/>
      <c r="Z447" s="235"/>
      <c r="AA447" s="235"/>
    </row>
    <row r="448" spans="1:27" ht="21" x14ac:dyDescent="0.2">
      <c r="A448" s="214"/>
      <c r="Y448" s="235"/>
      <c r="Z448" s="235"/>
      <c r="AA448" s="235"/>
    </row>
    <row r="449" spans="1:27" ht="21" x14ac:dyDescent="0.2">
      <c r="A449" s="214"/>
      <c r="Y449" s="235"/>
      <c r="Z449" s="235"/>
      <c r="AA449" s="235"/>
    </row>
    <row r="450" spans="1:27" ht="21" x14ac:dyDescent="0.2">
      <c r="A450" s="138"/>
      <c r="B450" s="133"/>
      <c r="C450" s="135"/>
      <c r="D450" s="135"/>
      <c r="F450" s="138"/>
      <c r="G450" s="138"/>
      <c r="V450" s="138"/>
      <c r="Y450" s="235"/>
      <c r="Z450" s="235"/>
      <c r="AA450" s="235"/>
    </row>
    <row r="451" spans="1:27" ht="24.6" customHeight="1" x14ac:dyDescent="0.2">
      <c r="A451" s="140"/>
      <c r="B451" s="137"/>
      <c r="C451" s="140"/>
      <c r="D451" s="140"/>
      <c r="F451" s="140"/>
      <c r="G451" s="140"/>
      <c r="V451" s="140"/>
      <c r="Y451" s="235"/>
      <c r="Z451" s="235"/>
      <c r="AA451" s="235"/>
    </row>
    <row r="452" spans="1:27" ht="21" x14ac:dyDescent="0.2">
      <c r="A452" s="138"/>
      <c r="B452" s="133"/>
      <c r="C452" s="135"/>
      <c r="D452" s="135"/>
      <c r="F452" s="138"/>
      <c r="G452" s="138"/>
      <c r="V452" s="138"/>
      <c r="Y452" s="235"/>
      <c r="Z452" s="235"/>
      <c r="AA452" s="235"/>
    </row>
    <row r="453" spans="1:27" ht="21" x14ac:dyDescent="0.2">
      <c r="A453" s="140"/>
      <c r="B453" s="137"/>
      <c r="C453" s="135"/>
      <c r="D453" s="135"/>
      <c r="F453" s="140"/>
      <c r="G453" s="140"/>
      <c r="V453" s="140"/>
      <c r="Y453" s="235"/>
      <c r="Z453" s="235"/>
      <c r="AA453" s="235"/>
    </row>
    <row r="454" spans="1:27" ht="21" x14ac:dyDescent="0.2">
      <c r="A454" s="140"/>
      <c r="B454" s="137"/>
      <c r="C454" s="140"/>
      <c r="D454" s="140"/>
      <c r="F454" s="140"/>
      <c r="G454" s="140"/>
      <c r="V454" s="140"/>
      <c r="Y454" s="235"/>
      <c r="Z454" s="235"/>
      <c r="AA454" s="235"/>
    </row>
    <row r="455" spans="1:27" ht="21" x14ac:dyDescent="0.2">
      <c r="A455" s="138"/>
      <c r="B455" s="133"/>
      <c r="C455" s="135"/>
      <c r="D455" s="135"/>
      <c r="F455" s="138"/>
      <c r="G455" s="138"/>
      <c r="V455" s="138"/>
      <c r="Y455" s="235"/>
      <c r="Z455" s="235"/>
      <c r="AA455" s="235"/>
    </row>
    <row r="456" spans="1:27" ht="21" x14ac:dyDescent="0.2">
      <c r="A456" s="140"/>
      <c r="B456" s="137"/>
      <c r="C456" s="135"/>
      <c r="D456" s="135"/>
      <c r="F456" s="140"/>
      <c r="G456" s="140"/>
      <c r="V456" s="140"/>
      <c r="Y456" s="235"/>
      <c r="Z456" s="235"/>
      <c r="AA456" s="235"/>
    </row>
    <row r="457" spans="1:27" ht="21" x14ac:dyDescent="0.2">
      <c r="A457" s="140"/>
      <c r="B457" s="137"/>
      <c r="C457" s="140"/>
      <c r="D457" s="140"/>
      <c r="F457" s="140"/>
      <c r="G457" s="140"/>
      <c r="V457" s="140"/>
      <c r="Y457" s="235"/>
      <c r="Z457" s="235"/>
      <c r="AA457" s="235"/>
    </row>
    <row r="458" spans="1:27" ht="21" x14ac:dyDescent="0.2">
      <c r="A458" s="138"/>
      <c r="B458" s="133"/>
      <c r="C458" s="135"/>
      <c r="D458" s="135"/>
      <c r="F458" s="138"/>
      <c r="G458" s="138"/>
      <c r="V458" s="138"/>
      <c r="Y458" s="235"/>
      <c r="Z458" s="235"/>
      <c r="AA458" s="235"/>
    </row>
    <row r="459" spans="1:27" ht="21" x14ac:dyDescent="0.2">
      <c r="A459" s="140"/>
      <c r="B459" s="137"/>
      <c r="C459" s="135"/>
      <c r="D459" s="135"/>
      <c r="E459" s="140"/>
      <c r="F459" s="140"/>
      <c r="G459" s="140"/>
      <c r="Y459" s="235"/>
      <c r="Z459" s="235"/>
      <c r="AA459" s="235"/>
    </row>
    <row r="460" spans="1:27" ht="21" x14ac:dyDescent="0.2">
      <c r="A460" s="140"/>
      <c r="B460" s="137"/>
      <c r="C460" s="140"/>
      <c r="D460" s="140"/>
      <c r="E460" s="140"/>
      <c r="F460" s="140"/>
      <c r="G460" s="140"/>
      <c r="Y460" s="235"/>
      <c r="Z460" s="235"/>
      <c r="AA460" s="235"/>
    </row>
    <row r="461" spans="1:27" ht="21" x14ac:dyDescent="0.2">
      <c r="A461" s="24"/>
      <c r="Y461" s="235"/>
      <c r="Z461" s="235"/>
      <c r="AA461" s="235"/>
    </row>
    <row r="462" spans="1:27" ht="15.6" customHeight="1" x14ac:dyDescent="0.2">
      <c r="Y462" s="235"/>
      <c r="Z462" s="235"/>
      <c r="AA462" s="235"/>
    </row>
    <row r="463" spans="1:27" ht="21" x14ac:dyDescent="0.2">
      <c r="A463" s="214"/>
      <c r="Y463" s="235"/>
      <c r="Z463" s="235"/>
      <c r="AA463" s="235"/>
    </row>
    <row r="464" spans="1:27" ht="21" x14ac:dyDescent="0.2">
      <c r="A464" s="24"/>
      <c r="Y464" s="235"/>
      <c r="Z464" s="235"/>
      <c r="AA464" s="235"/>
    </row>
    <row r="465" spans="1:27" ht="21" x14ac:dyDescent="0.2">
      <c r="A465" s="214"/>
      <c r="Y465" s="235"/>
      <c r="Z465" s="235"/>
      <c r="AA465" s="235"/>
    </row>
    <row r="466" spans="1:27" ht="12.9" customHeight="1" x14ac:dyDescent="0.2">
      <c r="Y466" s="235"/>
      <c r="Z466" s="235"/>
      <c r="AA466" s="235"/>
    </row>
    <row r="467" spans="1:27" ht="21" x14ac:dyDescent="0.2">
      <c r="A467" s="135"/>
      <c r="B467" s="174"/>
      <c r="X467" s="138"/>
      <c r="Y467" s="235"/>
      <c r="Z467" s="235"/>
      <c r="AA467" s="235"/>
    </row>
    <row r="468" spans="1:27" ht="21" x14ac:dyDescent="0.2">
      <c r="A468" s="135"/>
      <c r="B468" s="174"/>
      <c r="C468" s="215"/>
      <c r="Y468" s="235"/>
      <c r="Z468" s="235"/>
      <c r="AA468" s="235"/>
    </row>
    <row r="469" spans="1:27" ht="23.4" customHeight="1" x14ac:dyDescent="0.2">
      <c r="A469" s="140"/>
      <c r="B469" s="137"/>
      <c r="C469" s="153"/>
      <c r="Y469" s="235"/>
      <c r="Z469" s="235"/>
      <c r="AA469" s="235"/>
    </row>
    <row r="470" spans="1:27" ht="21" x14ac:dyDescent="0.2">
      <c r="A470" s="140"/>
      <c r="B470" s="137"/>
      <c r="C470" s="140"/>
      <c r="Y470" s="235"/>
      <c r="Z470" s="235"/>
      <c r="AA470" s="235"/>
    </row>
    <row r="471" spans="1:27" ht="21" x14ac:dyDescent="0.2">
      <c r="A471" s="24"/>
      <c r="Y471" s="235"/>
      <c r="Z471" s="235"/>
      <c r="AA471" s="235"/>
    </row>
    <row r="472" spans="1:27" ht="21" x14ac:dyDescent="0.2">
      <c r="A472" s="24"/>
      <c r="Y472" s="235"/>
      <c r="Z472" s="235"/>
      <c r="AA472" s="235"/>
    </row>
    <row r="473" spans="1:27" ht="12.9" customHeight="1" x14ac:dyDescent="0.2">
      <c r="Y473" s="235"/>
      <c r="Z473" s="235"/>
      <c r="AA473" s="235"/>
    </row>
    <row r="474" spans="1:27" ht="21" x14ac:dyDescent="0.2">
      <c r="A474" s="135"/>
      <c r="B474" s="174"/>
      <c r="C474" s="135"/>
      <c r="Y474" s="235"/>
      <c r="Z474" s="235"/>
      <c r="AA474" s="235"/>
    </row>
    <row r="475" spans="1:27" ht="21" x14ac:dyDescent="0.2">
      <c r="A475" s="140"/>
      <c r="B475" s="137"/>
      <c r="C475" s="140"/>
      <c r="Y475" s="235"/>
      <c r="Z475" s="235"/>
      <c r="AA475" s="235"/>
    </row>
    <row r="476" spans="1:27" ht="21" x14ac:dyDescent="0.2">
      <c r="A476" s="24"/>
      <c r="Y476" s="235"/>
      <c r="Z476" s="235"/>
      <c r="AA476" s="235"/>
    </row>
    <row r="477" spans="1:27" ht="21" x14ac:dyDescent="0.2">
      <c r="A477" s="135"/>
      <c r="B477" s="216"/>
      <c r="C477" s="197"/>
      <c r="Y477" s="235"/>
      <c r="Z477" s="235"/>
      <c r="AA477" s="235"/>
    </row>
    <row r="478" spans="1:27" ht="21" x14ac:dyDescent="0.2">
      <c r="A478" s="135"/>
      <c r="B478" s="216"/>
      <c r="C478" s="197"/>
      <c r="Y478" s="235"/>
      <c r="Z478" s="235"/>
      <c r="AA478" s="235"/>
    </row>
    <row r="479" spans="1:27" ht="21" x14ac:dyDescent="0.2">
      <c r="A479" s="135"/>
      <c r="B479" s="216"/>
      <c r="C479" s="197"/>
      <c r="Y479" s="235"/>
      <c r="Z479" s="235"/>
      <c r="AA479" s="235"/>
    </row>
    <row r="480" spans="1:27" ht="15.6" customHeight="1" x14ac:dyDescent="0.2">
      <c r="A480" s="197"/>
      <c r="B480" s="216"/>
      <c r="C480" s="197"/>
      <c r="Y480" s="235"/>
      <c r="Z480" s="235"/>
      <c r="AA480" s="235"/>
    </row>
    <row r="481" spans="1:27" ht="21" x14ac:dyDescent="0.2">
      <c r="A481" s="135"/>
      <c r="B481" s="174"/>
      <c r="C481" s="135"/>
      <c r="Y481" s="235"/>
      <c r="Z481" s="235"/>
      <c r="AA481" s="235"/>
    </row>
    <row r="482" spans="1:27" ht="21" x14ac:dyDescent="0.2">
      <c r="A482" s="217"/>
      <c r="B482" s="174"/>
      <c r="C482" s="217"/>
      <c r="Y482" s="235"/>
      <c r="Z482" s="235"/>
      <c r="AA482" s="235"/>
    </row>
    <row r="483" spans="1:27" ht="17.25" customHeight="1" x14ac:dyDescent="0.2">
      <c r="A483" s="217"/>
      <c r="B483" s="174"/>
      <c r="C483" s="217"/>
      <c r="Y483" s="235"/>
      <c r="Z483" s="235"/>
      <c r="AA483" s="235"/>
    </row>
    <row r="484" spans="1:27" ht="21" x14ac:dyDescent="0.2">
      <c r="A484" s="213"/>
      <c r="B484" s="216"/>
      <c r="C484" s="197"/>
      <c r="Y484" s="235"/>
      <c r="Z484" s="235"/>
      <c r="AA484" s="235"/>
    </row>
    <row r="485" spans="1:27" ht="21" x14ac:dyDescent="0.2">
      <c r="A485" s="213"/>
      <c r="B485" s="216"/>
      <c r="C485" s="197"/>
      <c r="Y485" s="235"/>
      <c r="Z485" s="235"/>
      <c r="AA485" s="235"/>
    </row>
    <row r="486" spans="1:27" ht="21" x14ac:dyDescent="0.2">
      <c r="A486" s="135"/>
      <c r="B486" s="174"/>
      <c r="C486" s="135"/>
      <c r="Y486" s="235"/>
      <c r="Z486" s="235"/>
      <c r="AA486" s="235"/>
    </row>
    <row r="487" spans="1:27" ht="21" x14ac:dyDescent="0.2">
      <c r="A487" s="135"/>
      <c r="B487" s="174"/>
      <c r="C487" s="135"/>
      <c r="Y487" s="235"/>
      <c r="Z487" s="235"/>
      <c r="AA487" s="235"/>
    </row>
    <row r="488" spans="1:27" ht="15.75" customHeight="1" x14ac:dyDescent="0.2">
      <c r="A488" s="135"/>
      <c r="B488" s="174"/>
      <c r="C488" s="135"/>
      <c r="Y488" s="235"/>
      <c r="Z488" s="235"/>
      <c r="AA488" s="235"/>
    </row>
    <row r="489" spans="1:27" ht="15.75" customHeight="1" x14ac:dyDescent="0.2">
      <c r="A489" s="213"/>
      <c r="B489" s="170"/>
      <c r="C489" s="213"/>
      <c r="Y489" s="235"/>
      <c r="Z489" s="235"/>
      <c r="AA489" s="235"/>
    </row>
    <row r="490" spans="1:27" ht="23.85" customHeight="1" x14ac:dyDescent="0.2">
      <c r="A490" s="135"/>
      <c r="B490" s="174"/>
      <c r="C490" s="135"/>
      <c r="Y490" s="235"/>
      <c r="Z490" s="235"/>
      <c r="AA490" s="235"/>
    </row>
    <row r="491" spans="1:27" ht="21" x14ac:dyDescent="0.2">
      <c r="A491" s="135"/>
      <c r="B491" s="216"/>
      <c r="C491" s="197"/>
      <c r="Y491" s="235"/>
      <c r="Z491" s="235"/>
      <c r="AA491" s="235"/>
    </row>
    <row r="492" spans="1:27" ht="21" x14ac:dyDescent="0.2">
      <c r="A492" s="135"/>
      <c r="B492" s="216"/>
      <c r="C492" s="197"/>
      <c r="Y492" s="235"/>
      <c r="Z492" s="235"/>
      <c r="AA492" s="235"/>
    </row>
    <row r="493" spans="1:27" ht="15.6" customHeight="1" x14ac:dyDescent="0.2">
      <c r="A493" s="197"/>
      <c r="B493" s="216"/>
      <c r="C493" s="197"/>
      <c r="Y493" s="235"/>
      <c r="Z493" s="235"/>
      <c r="AA493" s="235"/>
    </row>
    <row r="494" spans="1:27" ht="15.6" customHeight="1" x14ac:dyDescent="0.2">
      <c r="A494" s="197"/>
      <c r="B494" s="216"/>
      <c r="C494" s="197"/>
      <c r="Y494" s="235"/>
      <c r="Z494" s="235"/>
      <c r="AA494" s="235"/>
    </row>
    <row r="495" spans="1:27" ht="21" x14ac:dyDescent="0.2">
      <c r="A495" s="213"/>
      <c r="B495" s="216"/>
      <c r="C495" s="197"/>
      <c r="Y495" s="235"/>
      <c r="Z495" s="235"/>
      <c r="AA495" s="235"/>
    </row>
    <row r="496" spans="1:27" ht="21" x14ac:dyDescent="0.2">
      <c r="A496" s="135"/>
      <c r="B496" s="216"/>
      <c r="C496" s="197"/>
      <c r="Y496" s="235"/>
      <c r="Z496" s="235"/>
      <c r="AA496" s="235"/>
    </row>
    <row r="497" spans="1:27" ht="21" x14ac:dyDescent="0.2">
      <c r="A497" s="135"/>
      <c r="B497" s="174"/>
      <c r="C497" s="135"/>
      <c r="Y497" s="235"/>
      <c r="Z497" s="235"/>
      <c r="AA497" s="235"/>
    </row>
    <row r="498" spans="1:27" ht="21" x14ac:dyDescent="0.2">
      <c r="A498" s="135"/>
      <c r="B498" s="174"/>
      <c r="C498" s="135"/>
      <c r="Y498" s="235"/>
      <c r="Z498" s="235"/>
      <c r="AA498" s="235"/>
    </row>
    <row r="499" spans="1:27" ht="15.75" customHeight="1" x14ac:dyDescent="0.2">
      <c r="A499" s="135"/>
      <c r="B499" s="174"/>
      <c r="C499" s="135"/>
      <c r="Y499" s="235"/>
      <c r="Z499" s="235"/>
      <c r="AA499" s="235"/>
    </row>
    <row r="500" spans="1:27" ht="17.100000000000001" customHeight="1" x14ac:dyDescent="0.2">
      <c r="A500" s="135"/>
      <c r="B500" s="174"/>
      <c r="C500" s="135"/>
      <c r="Y500" s="235"/>
      <c r="Z500" s="235"/>
      <c r="AA500" s="235"/>
    </row>
    <row r="501" spans="1:27" ht="21" x14ac:dyDescent="0.2">
      <c r="A501" s="135"/>
      <c r="B501" s="174"/>
      <c r="C501" s="135"/>
      <c r="Y501" s="235"/>
      <c r="Z501" s="235"/>
      <c r="AA501" s="235"/>
    </row>
    <row r="502" spans="1:27" ht="21" x14ac:dyDescent="0.2">
      <c r="A502" s="135"/>
      <c r="B502" s="174"/>
      <c r="C502" s="135"/>
      <c r="Y502" s="235"/>
      <c r="Z502" s="235"/>
      <c r="AA502" s="235"/>
    </row>
    <row r="503" spans="1:27" ht="21" x14ac:dyDescent="0.2">
      <c r="A503" s="135"/>
      <c r="B503" s="174"/>
      <c r="C503" s="135"/>
      <c r="Y503" s="235"/>
      <c r="Z503" s="235"/>
      <c r="AA503" s="235"/>
    </row>
    <row r="504" spans="1:27" ht="21" x14ac:dyDescent="0.2">
      <c r="A504" s="135"/>
      <c r="B504" s="174"/>
      <c r="C504" s="135"/>
      <c r="Y504" s="235"/>
      <c r="Z504" s="235"/>
      <c r="AA504" s="235"/>
    </row>
    <row r="505" spans="1:27" ht="21" x14ac:dyDescent="0.2">
      <c r="A505" s="135"/>
      <c r="B505" s="174"/>
      <c r="C505" s="135"/>
      <c r="Y505" s="235"/>
      <c r="Z505" s="235"/>
      <c r="AA505" s="235"/>
    </row>
    <row r="506" spans="1:27" ht="21" x14ac:dyDescent="0.2">
      <c r="A506" s="135"/>
      <c r="B506" s="174"/>
      <c r="C506" s="135"/>
      <c r="Y506" s="235"/>
      <c r="Z506" s="235"/>
      <c r="AA506" s="235"/>
    </row>
    <row r="507" spans="1:27" ht="16.649999999999999" customHeight="1" x14ac:dyDescent="0.2">
      <c r="A507" s="217"/>
      <c r="B507" s="174"/>
      <c r="C507" s="217"/>
      <c r="Y507" s="235"/>
      <c r="Z507" s="235"/>
      <c r="AA507" s="235"/>
    </row>
    <row r="508" spans="1:27" ht="15.6" customHeight="1" x14ac:dyDescent="0.2">
      <c r="A508" s="197"/>
      <c r="B508" s="216"/>
      <c r="C508" s="197"/>
      <c r="Y508" s="235"/>
      <c r="Z508" s="235"/>
      <c r="AA508" s="235"/>
    </row>
    <row r="509" spans="1:27" ht="21" x14ac:dyDescent="0.2">
      <c r="A509" s="135"/>
      <c r="B509" s="216"/>
      <c r="C509" s="197"/>
      <c r="Y509" s="235"/>
      <c r="Z509" s="235"/>
      <c r="AA509" s="235"/>
    </row>
    <row r="510" spans="1:27" ht="21" x14ac:dyDescent="0.2">
      <c r="A510" s="197"/>
      <c r="B510" s="174"/>
      <c r="C510" s="135"/>
      <c r="Y510" s="235"/>
      <c r="Z510" s="235"/>
      <c r="AA510" s="235"/>
    </row>
    <row r="511" spans="1:27" ht="21" x14ac:dyDescent="0.2">
      <c r="A511" s="197"/>
      <c r="B511" s="174"/>
      <c r="C511" s="135"/>
      <c r="Y511" s="235"/>
      <c r="Z511" s="235"/>
      <c r="AA511" s="235"/>
    </row>
    <row r="512" spans="1:27" ht="21" x14ac:dyDescent="0.2">
      <c r="A512" s="197"/>
      <c r="B512" s="174"/>
      <c r="C512" s="135"/>
      <c r="Y512" s="235"/>
      <c r="Z512" s="235"/>
      <c r="AA512" s="235"/>
    </row>
    <row r="513" spans="1:27" ht="21" x14ac:dyDescent="0.2">
      <c r="A513" s="197"/>
      <c r="B513" s="174"/>
      <c r="C513" s="135"/>
      <c r="Y513" s="235"/>
      <c r="Z513" s="235"/>
      <c r="AA513" s="235"/>
    </row>
    <row r="514" spans="1:27" ht="21" x14ac:dyDescent="0.2">
      <c r="A514" s="197"/>
      <c r="B514" s="174"/>
      <c r="C514" s="135"/>
      <c r="Y514" s="235"/>
      <c r="Z514" s="235"/>
      <c r="AA514" s="235"/>
    </row>
    <row r="515" spans="1:27" ht="21" x14ac:dyDescent="0.2">
      <c r="A515" s="197"/>
      <c r="B515" s="174"/>
      <c r="C515" s="217"/>
      <c r="Y515" s="235"/>
      <c r="Z515" s="235"/>
      <c r="AA515" s="235"/>
    </row>
    <row r="516" spans="1:27" ht="21" x14ac:dyDescent="0.2">
      <c r="A516" s="135"/>
      <c r="B516" s="216"/>
      <c r="C516" s="197"/>
      <c r="Y516" s="235"/>
      <c r="Z516" s="235"/>
      <c r="AA516" s="235"/>
    </row>
    <row r="517" spans="1:27" ht="21" x14ac:dyDescent="0.2">
      <c r="A517" s="135"/>
      <c r="B517" s="216"/>
      <c r="C517" s="197"/>
      <c r="Y517" s="235"/>
      <c r="Z517" s="235"/>
      <c r="AA517" s="235"/>
    </row>
    <row r="518" spans="1:27" ht="15.6" customHeight="1" x14ac:dyDescent="0.2">
      <c r="A518" s="197"/>
      <c r="B518" s="216"/>
      <c r="C518" s="197"/>
      <c r="Y518" s="235"/>
      <c r="Z518" s="235"/>
      <c r="AA518" s="235"/>
    </row>
    <row r="519" spans="1:27" ht="15.6" customHeight="1" x14ac:dyDescent="0.2">
      <c r="A519" s="197"/>
      <c r="B519" s="216"/>
      <c r="C519" s="197"/>
      <c r="Y519" s="235"/>
      <c r="Z519" s="235"/>
      <c r="AA519" s="235"/>
    </row>
    <row r="520" spans="1:27" ht="21" x14ac:dyDescent="0.2">
      <c r="A520" s="135"/>
      <c r="B520" s="216"/>
      <c r="C520" s="197"/>
      <c r="Y520" s="235"/>
      <c r="Z520" s="235"/>
      <c r="AA520" s="235"/>
    </row>
    <row r="521" spans="1:27" ht="19.649999999999999" customHeight="1" x14ac:dyDescent="0.2">
      <c r="A521" s="135"/>
      <c r="B521" s="174"/>
      <c r="C521" s="197"/>
      <c r="Y521" s="235"/>
      <c r="Z521" s="235"/>
      <c r="AA521" s="235"/>
    </row>
    <row r="522" spans="1:27" ht="21" x14ac:dyDescent="0.2">
      <c r="A522" s="135"/>
      <c r="B522" s="174"/>
      <c r="C522" s="197"/>
      <c r="Y522" s="235"/>
      <c r="Z522" s="235"/>
      <c r="AA522" s="235"/>
    </row>
    <row r="523" spans="1:27" ht="21" x14ac:dyDescent="0.2">
      <c r="A523" s="135"/>
      <c r="B523" s="174"/>
      <c r="C523" s="197"/>
      <c r="Y523" s="235"/>
      <c r="Z523" s="235"/>
      <c r="AA523" s="235"/>
    </row>
    <row r="524" spans="1:27" ht="21" x14ac:dyDescent="0.2">
      <c r="A524" s="135"/>
      <c r="B524" s="174"/>
      <c r="C524" s="197"/>
      <c r="Y524" s="235"/>
      <c r="Z524" s="235"/>
      <c r="AA524" s="235"/>
    </row>
    <row r="525" spans="1:27" ht="21" x14ac:dyDescent="0.2">
      <c r="A525" s="135"/>
      <c r="B525" s="174"/>
      <c r="C525" s="197"/>
      <c r="Y525" s="235"/>
      <c r="Z525" s="235"/>
      <c r="AA525" s="235"/>
    </row>
    <row r="526" spans="1:27" ht="21" x14ac:dyDescent="0.2">
      <c r="A526" s="135"/>
      <c r="B526" s="174"/>
      <c r="C526" s="197"/>
      <c r="Y526" s="235"/>
      <c r="Z526" s="235"/>
      <c r="AA526" s="235"/>
    </row>
    <row r="527" spans="1:27" ht="21" x14ac:dyDescent="0.2">
      <c r="A527" s="135"/>
      <c r="B527" s="174"/>
      <c r="C527" s="197"/>
      <c r="Y527" s="235"/>
      <c r="Z527" s="235"/>
      <c r="AA527" s="235"/>
    </row>
    <row r="528" spans="1:27" ht="21" x14ac:dyDescent="0.2">
      <c r="A528" s="135"/>
      <c r="B528" s="174"/>
      <c r="C528" s="197"/>
      <c r="Y528" s="235"/>
      <c r="Z528" s="235"/>
      <c r="AA528" s="235"/>
    </row>
    <row r="529" spans="1:27" ht="21" x14ac:dyDescent="0.2">
      <c r="A529" s="135"/>
      <c r="B529" s="174"/>
      <c r="C529" s="197"/>
      <c r="Y529" s="235"/>
      <c r="Z529" s="235"/>
      <c r="AA529" s="235"/>
    </row>
    <row r="530" spans="1:27" ht="21" x14ac:dyDescent="0.25">
      <c r="A530" s="135"/>
      <c r="B530" s="174"/>
      <c r="C530" s="197"/>
    </row>
    <row r="531" spans="1:27" ht="21" x14ac:dyDescent="0.25">
      <c r="A531" s="135"/>
      <c r="B531" s="174"/>
      <c r="C531" s="197"/>
    </row>
    <row r="532" spans="1:27" ht="21" x14ac:dyDescent="0.25">
      <c r="A532" s="135"/>
      <c r="B532" s="174"/>
      <c r="C532" s="197"/>
    </row>
    <row r="533" spans="1:27" ht="21" x14ac:dyDescent="0.25">
      <c r="A533" s="135"/>
      <c r="B533" s="174"/>
      <c r="C533" s="197"/>
      <c r="Y533" s="246"/>
      <c r="Z533" s="246"/>
      <c r="AA533" s="246"/>
    </row>
    <row r="534" spans="1:27" ht="21" x14ac:dyDescent="0.25">
      <c r="A534" s="135"/>
      <c r="B534" s="174"/>
      <c r="C534" s="197"/>
      <c r="Y534" s="246"/>
      <c r="Z534" s="246"/>
      <c r="AA534" s="246"/>
    </row>
    <row r="535" spans="1:27" s="197" customFormat="1" ht="21" x14ac:dyDescent="0.25">
      <c r="A535" s="135"/>
      <c r="B535" s="216"/>
      <c r="Y535" s="246"/>
      <c r="Z535" s="246"/>
      <c r="AA535" s="246"/>
    </row>
    <row r="536" spans="1:27" s="197" customFormat="1" ht="21" x14ac:dyDescent="0.25">
      <c r="A536" s="135"/>
      <c r="B536" s="216"/>
      <c r="Y536" s="246"/>
      <c r="Z536" s="246"/>
      <c r="AA536" s="246"/>
    </row>
    <row r="537" spans="1:27" s="197" customFormat="1" ht="15.6" customHeight="1" x14ac:dyDescent="0.25">
      <c r="B537" s="216"/>
      <c r="Y537" s="246"/>
      <c r="Z537" s="246"/>
      <c r="AA537" s="246"/>
    </row>
    <row r="538" spans="1:27" s="197" customFormat="1" ht="21" x14ac:dyDescent="0.25">
      <c r="A538" s="213"/>
      <c r="B538" s="216"/>
      <c r="Y538" s="246"/>
      <c r="Z538" s="246"/>
      <c r="AA538" s="246"/>
    </row>
    <row r="539" spans="1:27" s="197" customFormat="1" ht="17.399999999999999" customHeight="1" x14ac:dyDescent="0.25">
      <c r="A539" s="218"/>
      <c r="B539" s="174"/>
      <c r="C539" s="218"/>
      <c r="D539" s="218"/>
      <c r="E539" s="218"/>
      <c r="F539" s="218"/>
      <c r="Y539" s="246"/>
      <c r="Z539" s="246"/>
      <c r="AA539" s="246"/>
    </row>
    <row r="540" spans="1:27" s="197" customFormat="1" ht="21" x14ac:dyDescent="0.25">
      <c r="A540" s="217"/>
      <c r="B540" s="174"/>
      <c r="C540" s="218"/>
      <c r="D540" s="217"/>
      <c r="E540" s="217"/>
      <c r="F540" s="217"/>
      <c r="Y540" s="246"/>
      <c r="Z540" s="246"/>
      <c r="AA540" s="246"/>
    </row>
    <row r="541" spans="1:27" s="197" customFormat="1" ht="21" x14ac:dyDescent="0.25">
      <c r="A541" s="217"/>
      <c r="B541" s="174"/>
      <c r="C541" s="217"/>
      <c r="D541" s="217"/>
      <c r="E541" s="217"/>
      <c r="F541" s="217"/>
      <c r="Y541" s="246"/>
      <c r="Z541" s="246"/>
      <c r="AA541" s="246"/>
    </row>
    <row r="542" spans="1:27" s="197" customFormat="1" ht="21" x14ac:dyDescent="0.25">
      <c r="A542" s="135"/>
      <c r="B542" s="216"/>
      <c r="Y542" s="246"/>
      <c r="Z542" s="246"/>
      <c r="AA542" s="246"/>
    </row>
    <row r="543" spans="1:27" s="197" customFormat="1" ht="15.6" customHeight="1" x14ac:dyDescent="0.25">
      <c r="B543" s="216"/>
      <c r="Y543" s="246"/>
      <c r="Z543" s="246"/>
      <c r="AA543" s="246"/>
    </row>
    <row r="544" spans="1:27" s="197" customFormat="1" ht="21" x14ac:dyDescent="0.25">
      <c r="A544" s="135"/>
      <c r="B544" s="216"/>
      <c r="Y544" s="246"/>
      <c r="Z544" s="246"/>
      <c r="AA544" s="246"/>
    </row>
    <row r="545" spans="1:27" s="197" customFormat="1" ht="23.85" customHeight="1" x14ac:dyDescent="0.25">
      <c r="A545" s="218"/>
      <c r="B545" s="174"/>
      <c r="C545" s="218"/>
      <c r="D545" s="218"/>
      <c r="E545" s="218"/>
      <c r="F545" s="218"/>
      <c r="Y545" s="246"/>
      <c r="Z545" s="246"/>
      <c r="AA545" s="246"/>
    </row>
    <row r="546" spans="1:27" s="197" customFormat="1" ht="21" x14ac:dyDescent="0.25">
      <c r="A546" s="217"/>
      <c r="B546" s="174"/>
      <c r="C546" s="217"/>
      <c r="D546" s="217"/>
      <c r="E546" s="217"/>
      <c r="F546" s="217"/>
      <c r="Y546" s="246"/>
      <c r="Z546" s="246"/>
      <c r="AA546" s="246"/>
    </row>
    <row r="547" spans="1:27" s="197" customFormat="1" ht="17.399999999999999" customHeight="1" x14ac:dyDescent="0.25">
      <c r="A547" s="218"/>
      <c r="B547" s="174"/>
      <c r="C547" s="218"/>
      <c r="D547" s="218"/>
      <c r="E547" s="218"/>
      <c r="F547" s="218"/>
      <c r="Y547" s="246"/>
      <c r="Z547" s="246"/>
      <c r="AA547" s="246"/>
    </row>
    <row r="548" spans="1:27" s="197" customFormat="1" ht="21" x14ac:dyDescent="0.25">
      <c r="A548" s="218"/>
      <c r="B548" s="174"/>
      <c r="C548" s="217"/>
      <c r="D548" s="217"/>
      <c r="E548" s="217"/>
      <c r="F548" s="217"/>
      <c r="Y548" s="246"/>
      <c r="Z548" s="246"/>
      <c r="AA548" s="246"/>
    </row>
    <row r="549" spans="1:27" s="197" customFormat="1" ht="21" x14ac:dyDescent="0.25">
      <c r="A549" s="217"/>
      <c r="B549" s="174"/>
      <c r="C549" s="217"/>
      <c r="D549" s="217"/>
      <c r="E549" s="217"/>
      <c r="F549" s="217"/>
      <c r="Y549" s="246"/>
      <c r="Z549" s="246"/>
      <c r="AA549" s="246"/>
    </row>
    <row r="550" spans="1:27" s="197" customFormat="1" ht="21" x14ac:dyDescent="0.25">
      <c r="A550" s="135"/>
      <c r="B550" s="216"/>
      <c r="Y550" s="246"/>
      <c r="Z550" s="246"/>
      <c r="AA550" s="246"/>
    </row>
    <row r="551" spans="1:27" s="197" customFormat="1" ht="15.6" customHeight="1" x14ac:dyDescent="0.25">
      <c r="B551" s="216"/>
      <c r="Y551" s="246"/>
      <c r="Z551" s="246"/>
      <c r="AA551" s="246"/>
    </row>
    <row r="552" spans="1:27" s="197" customFormat="1" ht="21" x14ac:dyDescent="0.25">
      <c r="A552" s="135"/>
      <c r="B552" s="216"/>
      <c r="Y552" s="246"/>
      <c r="Z552" s="246"/>
      <c r="AA552" s="246"/>
    </row>
    <row r="553" spans="1:27" s="197" customFormat="1" ht="15.6" customHeight="1" x14ac:dyDescent="0.25">
      <c r="B553" s="216"/>
      <c r="Y553" s="246"/>
      <c r="Z553" s="246"/>
      <c r="AA553" s="246"/>
    </row>
    <row r="554" spans="1:27" s="197" customFormat="1" ht="21" x14ac:dyDescent="0.25">
      <c r="A554" s="219"/>
      <c r="B554" s="174"/>
      <c r="C554" s="219"/>
      <c r="D554" s="219"/>
      <c r="F554" s="219"/>
      <c r="G554" s="219"/>
      <c r="V554" s="219"/>
      <c r="Y554" s="246"/>
      <c r="Z554" s="246"/>
      <c r="AA554" s="246"/>
    </row>
    <row r="555" spans="1:27" s="197" customFormat="1" ht="21" x14ac:dyDescent="0.25">
      <c r="A555" s="217"/>
      <c r="B555" s="174"/>
      <c r="C555" s="217"/>
      <c r="D555" s="217"/>
      <c r="F555" s="217"/>
      <c r="G555" s="217"/>
      <c r="V555" s="217"/>
      <c r="Y555" s="246"/>
      <c r="Z555" s="246"/>
      <c r="AA555" s="246"/>
    </row>
    <row r="556" spans="1:27" s="197" customFormat="1" ht="21" x14ac:dyDescent="0.25">
      <c r="A556" s="219"/>
      <c r="B556" s="174"/>
      <c r="C556" s="219"/>
      <c r="D556" s="219"/>
      <c r="F556" s="219"/>
      <c r="G556" s="219"/>
      <c r="V556" s="219"/>
      <c r="Y556" s="246"/>
      <c r="Z556" s="246"/>
      <c r="AA556" s="246"/>
    </row>
    <row r="557" spans="1:27" s="197" customFormat="1" ht="21" x14ac:dyDescent="0.25">
      <c r="A557" s="217"/>
      <c r="B557" s="174"/>
      <c r="C557" s="219"/>
      <c r="D557" s="219"/>
      <c r="F557" s="217"/>
      <c r="G557" s="217"/>
      <c r="V557" s="217"/>
      <c r="Y557" s="246"/>
      <c r="Z557" s="246"/>
      <c r="AA557" s="246"/>
    </row>
    <row r="558" spans="1:27" s="197" customFormat="1" ht="21" x14ac:dyDescent="0.25">
      <c r="A558" s="217"/>
      <c r="B558" s="174"/>
      <c r="C558" s="217"/>
      <c r="D558" s="217"/>
      <c r="F558" s="217"/>
      <c r="G558" s="217"/>
      <c r="V558" s="217"/>
      <c r="Y558" s="246"/>
      <c r="Z558" s="246"/>
      <c r="AA558" s="246"/>
    </row>
    <row r="559" spans="1:27" s="197" customFormat="1" ht="21" x14ac:dyDescent="0.25">
      <c r="A559" s="219"/>
      <c r="B559" s="174"/>
      <c r="C559" s="219"/>
      <c r="D559" s="219"/>
      <c r="F559" s="219"/>
      <c r="G559" s="219"/>
      <c r="V559" s="219"/>
      <c r="Y559" s="246"/>
      <c r="Z559" s="246"/>
      <c r="AA559" s="246"/>
    </row>
    <row r="560" spans="1:27" s="197" customFormat="1" ht="21.9" customHeight="1" x14ac:dyDescent="0.25">
      <c r="A560" s="217"/>
      <c r="B560" s="174"/>
      <c r="C560" s="217"/>
      <c r="D560" s="217"/>
      <c r="F560" s="217"/>
      <c r="G560" s="217"/>
      <c r="V560" s="217"/>
      <c r="Y560" s="246"/>
      <c r="Z560" s="246"/>
      <c r="AA560" s="246"/>
    </row>
    <row r="561" spans="1:27" s="197" customFormat="1" ht="21" x14ac:dyDescent="0.25">
      <c r="A561" s="219"/>
      <c r="B561" s="174"/>
      <c r="C561" s="219"/>
      <c r="D561" s="219"/>
      <c r="F561" s="219"/>
      <c r="G561" s="219"/>
      <c r="V561" s="219"/>
      <c r="Y561" s="246"/>
      <c r="Z561" s="246"/>
      <c r="AA561" s="246"/>
    </row>
    <row r="562" spans="1:27" s="197" customFormat="1" ht="21" x14ac:dyDescent="0.25">
      <c r="A562" s="217"/>
      <c r="B562" s="174"/>
      <c r="C562" s="219"/>
      <c r="D562" s="219"/>
      <c r="F562" s="217"/>
      <c r="G562" s="217"/>
      <c r="V562" s="217"/>
      <c r="Y562" s="246"/>
      <c r="Z562" s="246"/>
      <c r="AA562" s="246"/>
    </row>
    <row r="563" spans="1:27" s="197" customFormat="1" ht="21" x14ac:dyDescent="0.25">
      <c r="A563" s="217"/>
      <c r="B563" s="174"/>
      <c r="C563" s="217"/>
      <c r="D563" s="217"/>
      <c r="F563" s="217"/>
      <c r="G563" s="217"/>
      <c r="V563" s="217"/>
      <c r="Y563" s="246"/>
      <c r="Z563" s="246"/>
      <c r="AA563" s="246"/>
    </row>
    <row r="564" spans="1:27" s="197" customFormat="1" ht="21" x14ac:dyDescent="0.25">
      <c r="A564" s="219"/>
      <c r="B564" s="174"/>
      <c r="C564" s="219"/>
      <c r="D564" s="219"/>
      <c r="F564" s="219"/>
      <c r="G564" s="219"/>
      <c r="V564" s="219"/>
      <c r="Y564" s="246"/>
      <c r="Z564" s="246"/>
      <c r="AA564" s="246"/>
    </row>
    <row r="565" spans="1:27" s="197" customFormat="1" ht="21" x14ac:dyDescent="0.25">
      <c r="A565" s="217"/>
      <c r="B565" s="174"/>
      <c r="C565" s="219"/>
      <c r="D565" s="219"/>
      <c r="F565" s="217"/>
      <c r="G565" s="217"/>
      <c r="V565" s="217"/>
      <c r="Y565" s="246"/>
      <c r="Z565" s="246"/>
      <c r="AA565" s="246"/>
    </row>
    <row r="566" spans="1:27" s="197" customFormat="1" ht="21" x14ac:dyDescent="0.25">
      <c r="A566" s="217"/>
      <c r="B566" s="174"/>
      <c r="C566" s="217"/>
      <c r="D566" s="217"/>
      <c r="F566" s="217"/>
      <c r="G566" s="217"/>
      <c r="V566" s="217"/>
      <c r="Y566" s="246"/>
      <c r="Z566" s="246"/>
      <c r="AA566" s="246"/>
    </row>
    <row r="567" spans="1:27" s="197" customFormat="1" ht="21" x14ac:dyDescent="0.25">
      <c r="A567" s="219"/>
      <c r="B567" s="174"/>
      <c r="C567" s="219"/>
      <c r="D567" s="219"/>
      <c r="F567" s="219"/>
      <c r="G567" s="219"/>
      <c r="V567" s="219"/>
      <c r="Y567" s="246"/>
      <c r="Z567" s="246"/>
      <c r="AA567" s="246"/>
    </row>
    <row r="568" spans="1:27" s="197" customFormat="1" ht="21" x14ac:dyDescent="0.25">
      <c r="A568" s="217"/>
      <c r="B568" s="174"/>
      <c r="C568" s="217"/>
      <c r="D568" s="217"/>
      <c r="E568" s="217"/>
      <c r="F568" s="217"/>
      <c r="G568" s="217"/>
      <c r="Y568" s="246"/>
      <c r="Z568" s="246"/>
      <c r="AA568" s="246"/>
    </row>
    <row r="569" spans="1:27" s="197" customFormat="1" ht="21" x14ac:dyDescent="0.25">
      <c r="A569" s="135"/>
      <c r="B569" s="216"/>
      <c r="Y569" s="246"/>
      <c r="Z569" s="246"/>
      <c r="AA569" s="246"/>
    </row>
    <row r="570" spans="1:27" s="197" customFormat="1" ht="15.6" customHeight="1" x14ac:dyDescent="0.25">
      <c r="B570" s="216"/>
      <c r="Y570" s="246"/>
      <c r="Z570" s="246"/>
      <c r="AA570" s="246"/>
    </row>
    <row r="571" spans="1:27" s="197" customFormat="1" ht="21" x14ac:dyDescent="0.25">
      <c r="A571" s="213"/>
      <c r="B571" s="216"/>
      <c r="Y571" s="246"/>
      <c r="Z571" s="246"/>
      <c r="AA571" s="246"/>
    </row>
    <row r="572" spans="1:27" s="197" customFormat="1" ht="17.850000000000001" customHeight="1" x14ac:dyDescent="0.25">
      <c r="A572" s="135"/>
      <c r="B572" s="174"/>
      <c r="C572" s="135"/>
      <c r="D572" s="135"/>
      <c r="E572" s="135"/>
      <c r="Y572" s="246"/>
      <c r="Z572" s="246"/>
      <c r="AA572" s="246"/>
    </row>
    <row r="573" spans="1:27" s="197" customFormat="1" ht="21" x14ac:dyDescent="0.25">
      <c r="A573" s="217"/>
      <c r="B573" s="174"/>
      <c r="C573" s="135"/>
      <c r="D573" s="135"/>
      <c r="E573" s="217"/>
      <c r="Y573" s="246"/>
      <c r="Z573" s="246"/>
      <c r="AA573" s="246"/>
    </row>
    <row r="574" spans="1:27" s="197" customFormat="1" ht="21" x14ac:dyDescent="0.25">
      <c r="A574" s="217"/>
      <c r="B574" s="174"/>
      <c r="C574" s="217"/>
      <c r="D574" s="217"/>
      <c r="E574" s="217"/>
      <c r="Y574" s="246"/>
      <c r="Z574" s="246"/>
      <c r="AA574" s="246"/>
    </row>
    <row r="575" spans="1:27" s="197" customFormat="1" ht="17.850000000000001" customHeight="1" x14ac:dyDescent="0.25">
      <c r="A575" s="217"/>
      <c r="B575" s="174"/>
      <c r="C575" s="135"/>
      <c r="D575" s="135"/>
      <c r="E575" s="135"/>
      <c r="Y575" s="246"/>
      <c r="Z575" s="246"/>
      <c r="AA575" s="246"/>
    </row>
    <row r="576" spans="1:27" s="197" customFormat="1" ht="21" x14ac:dyDescent="0.25">
      <c r="A576" s="217"/>
      <c r="B576" s="174"/>
      <c r="C576" s="213"/>
      <c r="D576" s="213"/>
      <c r="E576" s="213"/>
      <c r="Y576" s="246"/>
      <c r="Z576" s="246"/>
      <c r="AA576" s="246"/>
    </row>
    <row r="577" spans="1:27" s="197" customFormat="1" ht="21" x14ac:dyDescent="0.25">
      <c r="A577" s="217"/>
      <c r="B577" s="174"/>
      <c r="C577" s="217"/>
      <c r="D577" s="217"/>
      <c r="E577" s="217"/>
      <c r="Y577" s="246"/>
      <c r="Z577" s="246"/>
      <c r="AA577" s="246"/>
    </row>
    <row r="578" spans="1:27" s="197" customFormat="1" ht="17.850000000000001" customHeight="1" x14ac:dyDescent="0.25">
      <c r="A578" s="135"/>
      <c r="B578" s="174"/>
      <c r="C578" s="135"/>
      <c r="D578" s="135"/>
      <c r="E578" s="135"/>
      <c r="Y578" s="246"/>
      <c r="Z578" s="246"/>
      <c r="AA578" s="246"/>
    </row>
    <row r="579" spans="1:27" s="197" customFormat="1" ht="21" x14ac:dyDescent="0.25">
      <c r="A579" s="217"/>
      <c r="B579" s="174"/>
      <c r="C579" s="135"/>
      <c r="D579" s="135"/>
      <c r="E579" s="217"/>
      <c r="Y579" s="246"/>
      <c r="Z579" s="246"/>
      <c r="AA579" s="246"/>
    </row>
    <row r="580" spans="1:27" s="197" customFormat="1" ht="21" x14ac:dyDescent="0.25">
      <c r="A580" s="217"/>
      <c r="B580" s="174"/>
      <c r="C580" s="217"/>
      <c r="D580" s="217"/>
      <c r="E580" s="217"/>
      <c r="Y580" s="246"/>
      <c r="Z580" s="246"/>
      <c r="AA580" s="246"/>
    </row>
    <row r="581" spans="1:27" s="197" customFormat="1" ht="17.850000000000001" customHeight="1" x14ac:dyDescent="0.25">
      <c r="A581" s="135"/>
      <c r="B581" s="174"/>
      <c r="C581" s="135"/>
      <c r="D581" s="135"/>
      <c r="W581" s="135"/>
      <c r="Y581" s="246"/>
      <c r="Z581" s="246"/>
      <c r="AA581" s="246"/>
    </row>
    <row r="582" spans="1:27" s="197" customFormat="1" ht="21" x14ac:dyDescent="0.25">
      <c r="A582" s="217"/>
      <c r="B582" s="174"/>
      <c r="C582" s="135"/>
      <c r="D582" s="135"/>
      <c r="W582" s="217"/>
      <c r="Y582" s="246"/>
      <c r="Z582" s="246"/>
      <c r="AA582" s="246"/>
    </row>
    <row r="583" spans="1:27" s="197" customFormat="1" ht="21" x14ac:dyDescent="0.25">
      <c r="A583" s="217"/>
      <c r="B583" s="174"/>
      <c r="C583" s="135"/>
      <c r="D583" s="135"/>
      <c r="W583" s="217"/>
      <c r="Y583" s="246"/>
      <c r="Z583" s="246"/>
      <c r="AA583" s="246"/>
    </row>
    <row r="584" spans="1:27" s="197" customFormat="1" ht="21" x14ac:dyDescent="0.25">
      <c r="A584" s="217"/>
      <c r="B584" s="174"/>
      <c r="C584" s="217"/>
      <c r="D584" s="217"/>
      <c r="W584" s="217"/>
      <c r="Y584" s="246"/>
      <c r="Z584" s="246"/>
      <c r="AA584" s="246"/>
    </row>
    <row r="585" spans="1:27" s="197" customFormat="1" ht="17.850000000000001" customHeight="1" x14ac:dyDescent="0.25">
      <c r="A585" s="135"/>
      <c r="B585" s="174"/>
      <c r="C585" s="135"/>
      <c r="D585" s="135"/>
      <c r="W585" s="135"/>
      <c r="Y585" s="246"/>
      <c r="Z585" s="246"/>
      <c r="AA585" s="246"/>
    </row>
    <row r="586" spans="1:27" s="197" customFormat="1" ht="21" x14ac:dyDescent="0.25">
      <c r="A586" s="217"/>
      <c r="B586" s="174"/>
      <c r="C586" s="135"/>
      <c r="D586" s="135"/>
      <c r="E586" s="217"/>
      <c r="Y586" s="230"/>
      <c r="Z586" s="230"/>
      <c r="AA586" s="230"/>
    </row>
    <row r="587" spans="1:27" s="197" customFormat="1" ht="21" x14ac:dyDescent="0.25">
      <c r="A587" s="217"/>
      <c r="B587" s="174"/>
      <c r="C587" s="217"/>
      <c r="D587" s="217"/>
      <c r="E587" s="217"/>
      <c r="Y587" s="230"/>
      <c r="Z587" s="230"/>
      <c r="AA587" s="230"/>
    </row>
  </sheetData>
  <mergeCells count="452">
    <mergeCell ref="C411:X411"/>
    <mergeCell ref="Y403:AA404"/>
    <mergeCell ref="Y405:AA407"/>
    <mergeCell ref="Y408:AA410"/>
    <mergeCell ref="Y411:AA411"/>
    <mergeCell ref="B405:B407"/>
    <mergeCell ref="C405:X405"/>
    <mergeCell ref="D406:G406"/>
    <mergeCell ref="H406:X406"/>
    <mergeCell ref="D407:G407"/>
    <mergeCell ref="H407:X407"/>
    <mergeCell ref="B408:B410"/>
    <mergeCell ref="C408:X408"/>
    <mergeCell ref="D409:G409"/>
    <mergeCell ref="H409:X409"/>
    <mergeCell ref="D410:G410"/>
    <mergeCell ref="H410:X410"/>
    <mergeCell ref="B403:B404"/>
    <mergeCell ref="C403:X404"/>
    <mergeCell ref="C157:X158"/>
    <mergeCell ref="B165:B166"/>
    <mergeCell ref="Y161:AA162"/>
    <mergeCell ref="Y163:AA164"/>
    <mergeCell ref="C165:X166"/>
    <mergeCell ref="Y165:AA166"/>
    <mergeCell ref="B161:B162"/>
    <mergeCell ref="C151:X152"/>
    <mergeCell ref="D145:X146"/>
    <mergeCell ref="B155:B156"/>
    <mergeCell ref="C155:X156"/>
    <mergeCell ref="Y29:AA30"/>
    <mergeCell ref="Y72:AA72"/>
    <mergeCell ref="Y79:AA80"/>
    <mergeCell ref="Y75:AA76"/>
    <mergeCell ref="D39:V40"/>
    <mergeCell ref="W39:X40"/>
    <mergeCell ref="D41:V42"/>
    <mergeCell ref="W41:X42"/>
    <mergeCell ref="Y53:AA54"/>
    <mergeCell ref="Y56:AA56"/>
    <mergeCell ref="C79:X80"/>
    <mergeCell ref="C75:X76"/>
    <mergeCell ref="Y55:AA55"/>
    <mergeCell ref="Y57:AA58"/>
    <mergeCell ref="C57:X58"/>
    <mergeCell ref="C59:X59"/>
    <mergeCell ref="C55:X55"/>
    <mergeCell ref="C191:X192"/>
    <mergeCell ref="B284:B285"/>
    <mergeCell ref="B288:B289"/>
    <mergeCell ref="B290:B291"/>
    <mergeCell ref="C110:X111"/>
    <mergeCell ref="Y110:AA111"/>
    <mergeCell ref="Y35:AA36"/>
    <mergeCell ref="U18:AA20"/>
    <mergeCell ref="H18:J20"/>
    <mergeCell ref="C18:G20"/>
    <mergeCell ref="A8:B20"/>
    <mergeCell ref="C8:G8"/>
    <mergeCell ref="C9:G9"/>
    <mergeCell ref="C12:G14"/>
    <mergeCell ref="C10:G11"/>
    <mergeCell ref="H10:AA11"/>
    <mergeCell ref="H12:AA14"/>
    <mergeCell ref="B37:B48"/>
    <mergeCell ref="D47:V48"/>
    <mergeCell ref="C53:X54"/>
    <mergeCell ref="D45:V46"/>
    <mergeCell ref="C31:X32"/>
    <mergeCell ref="B29:B30"/>
    <mergeCell ref="C29:X30"/>
    <mergeCell ref="B431:AA432"/>
    <mergeCell ref="C296:X297"/>
    <mergeCell ref="C395:X396"/>
    <mergeCell ref="Y395:AA396"/>
    <mergeCell ref="B296:B297"/>
    <mergeCell ref="B390:B391"/>
    <mergeCell ref="C390:X391"/>
    <mergeCell ref="Y390:AA391"/>
    <mergeCell ref="B191:B192"/>
    <mergeCell ref="B193:B194"/>
    <mergeCell ref="B211:B212"/>
    <mergeCell ref="B233:B234"/>
    <mergeCell ref="A430:AA430"/>
    <mergeCell ref="B282:B283"/>
    <mergeCell ref="B362:B363"/>
    <mergeCell ref="B304:B305"/>
    <mergeCell ref="C241:X242"/>
    <mergeCell ref="C243:X244"/>
    <mergeCell ref="Y302:AA303"/>
    <mergeCell ref="Y306:AA307"/>
    <mergeCell ref="Y296:AA297"/>
    <mergeCell ref="Y290:AA291"/>
    <mergeCell ref="Y300:AA301"/>
    <mergeCell ref="Y298:AA299"/>
    <mergeCell ref="C72:X72"/>
    <mergeCell ref="W45:X46"/>
    <mergeCell ref="Y37:AA48"/>
    <mergeCell ref="B53:B54"/>
    <mergeCell ref="B75:B76"/>
    <mergeCell ref="B157:B158"/>
    <mergeCell ref="B173:B174"/>
    <mergeCell ref="B169:B170"/>
    <mergeCell ref="B153:B154"/>
    <mergeCell ref="Y128:AA129"/>
    <mergeCell ref="C102:X103"/>
    <mergeCell ref="B132:B133"/>
    <mergeCell ref="C169:X170"/>
    <mergeCell ref="B149:B150"/>
    <mergeCell ref="C149:X150"/>
    <mergeCell ref="Y169:AA170"/>
    <mergeCell ref="B138:B146"/>
    <mergeCell ref="Y138:AA146"/>
    <mergeCell ref="C97:X97"/>
    <mergeCell ref="B128:B129"/>
    <mergeCell ref="Y155:AA156"/>
    <mergeCell ref="B79:B80"/>
    <mergeCell ref="C56:X56"/>
    <mergeCell ref="C145:C146"/>
    <mergeCell ref="A1:AA1"/>
    <mergeCell ref="A2:AA2"/>
    <mergeCell ref="A3:G3"/>
    <mergeCell ref="A4:J5"/>
    <mergeCell ref="K4:AA5"/>
    <mergeCell ref="W47:X48"/>
    <mergeCell ref="U34:AA34"/>
    <mergeCell ref="Y25:AA25"/>
    <mergeCell ref="Y31:AA32"/>
    <mergeCell ref="C37:X37"/>
    <mergeCell ref="R18:T20"/>
    <mergeCell ref="H15:Q15"/>
    <mergeCell ref="H16:AA17"/>
    <mergeCell ref="K18:Q20"/>
    <mergeCell ref="C15:G17"/>
    <mergeCell ref="A22:AA22"/>
    <mergeCell ref="B35:B36"/>
    <mergeCell ref="B31:B32"/>
    <mergeCell ref="C27:X28"/>
    <mergeCell ref="C35:X36"/>
    <mergeCell ref="B27:B28"/>
    <mergeCell ref="Y27:AA28"/>
    <mergeCell ref="V25:X25"/>
    <mergeCell ref="H8:AA9"/>
    <mergeCell ref="Y112:AA113"/>
    <mergeCell ref="Y106:AA107"/>
    <mergeCell ref="Y199:AA200"/>
    <mergeCell ref="Y231:AA232"/>
    <mergeCell ref="Y93:AA94"/>
    <mergeCell ref="Y102:AA103"/>
    <mergeCell ref="Y120:AA123"/>
    <mergeCell ref="Y151:AA152"/>
    <mergeCell ref="Y181:AA182"/>
    <mergeCell ref="Y104:AA105"/>
    <mergeCell ref="Y157:AA158"/>
    <mergeCell ref="Y211:AA212"/>
    <mergeCell ref="Y187:AA188"/>
    <mergeCell ref="Y130:AA131"/>
    <mergeCell ref="Y116:AA117"/>
    <mergeCell ref="Y134:AA135"/>
    <mergeCell ref="Y173:AA174"/>
    <mergeCell ref="Y191:AA192"/>
    <mergeCell ref="Y185:AA186"/>
    <mergeCell ref="Y81:AA82"/>
    <mergeCell ref="Y97:AA101"/>
    <mergeCell ref="B177:B178"/>
    <mergeCell ref="C181:X182"/>
    <mergeCell ref="Y177:AA178"/>
    <mergeCell ref="Y179:AA180"/>
    <mergeCell ref="B237:B238"/>
    <mergeCell ref="B239:B240"/>
    <mergeCell ref="B243:B244"/>
    <mergeCell ref="B241:B242"/>
    <mergeCell ref="C237:X238"/>
    <mergeCell ref="C239:X240"/>
    <mergeCell ref="C81:X82"/>
    <mergeCell ref="Y132:AA133"/>
    <mergeCell ref="Y153:AA154"/>
    <mergeCell ref="B203:B204"/>
    <mergeCell ref="C203:X204"/>
    <mergeCell ref="Y203:AA204"/>
    <mergeCell ref="C205:X206"/>
    <mergeCell ref="Y205:AA206"/>
    <mergeCell ref="Y195:AA196"/>
    <mergeCell ref="C126:X127"/>
    <mergeCell ref="Y85:AA86"/>
    <mergeCell ref="Y89:AA90"/>
    <mergeCell ref="C85:X86"/>
    <mergeCell ref="C104:X105"/>
    <mergeCell ref="B106:B107"/>
    <mergeCell ref="B112:B113"/>
    <mergeCell ref="B116:B117"/>
    <mergeCell ref="B120:B123"/>
    <mergeCell ref="D122:X122"/>
    <mergeCell ref="D142:X142"/>
    <mergeCell ref="D98:X98"/>
    <mergeCell ref="D99:X99"/>
    <mergeCell ref="B134:B135"/>
    <mergeCell ref="C128:X129"/>
    <mergeCell ref="C130:X131"/>
    <mergeCell ref="D101:X101"/>
    <mergeCell ref="C112:X113"/>
    <mergeCell ref="C116:X117"/>
    <mergeCell ref="B110:B111"/>
    <mergeCell ref="C93:X94"/>
    <mergeCell ref="B104:B105"/>
    <mergeCell ref="C132:X133"/>
    <mergeCell ref="C89:X90"/>
    <mergeCell ref="B179:B180"/>
    <mergeCell ref="B181:B182"/>
    <mergeCell ref="C161:X162"/>
    <mergeCell ref="C163:X164"/>
    <mergeCell ref="C280:X281"/>
    <mergeCell ref="C306:X307"/>
    <mergeCell ref="C362:X363"/>
    <mergeCell ref="C304:X305"/>
    <mergeCell ref="B300:B301"/>
    <mergeCell ref="B325:B326"/>
    <mergeCell ref="C300:X301"/>
    <mergeCell ref="B306:B307"/>
    <mergeCell ref="C358:X359"/>
    <mergeCell ref="B348:B349"/>
    <mergeCell ref="C348:X349"/>
    <mergeCell ref="B335:B341"/>
    <mergeCell ref="B185:B186"/>
    <mergeCell ref="C177:X178"/>
    <mergeCell ref="B302:B303"/>
    <mergeCell ref="C302:X303"/>
    <mergeCell ref="B199:B200"/>
    <mergeCell ref="B207:B208"/>
    <mergeCell ref="B227:B228"/>
    <mergeCell ref="B219:B220"/>
    <mergeCell ref="B81:B82"/>
    <mergeCell ref="B93:B94"/>
    <mergeCell ref="B85:B86"/>
    <mergeCell ref="C185:X186"/>
    <mergeCell ref="B102:B103"/>
    <mergeCell ref="C106:X107"/>
    <mergeCell ref="B298:B299"/>
    <mergeCell ref="C327:X328"/>
    <mergeCell ref="B130:B131"/>
    <mergeCell ref="B308:B309"/>
    <mergeCell ref="C288:X289"/>
    <mergeCell ref="B225:B226"/>
    <mergeCell ref="C134:X135"/>
    <mergeCell ref="B195:B196"/>
    <mergeCell ref="C195:X196"/>
    <mergeCell ref="B151:B152"/>
    <mergeCell ref="C138:X138"/>
    <mergeCell ref="B126:B127"/>
    <mergeCell ref="B97:B101"/>
    <mergeCell ref="D123:X123"/>
    <mergeCell ref="C173:X174"/>
    <mergeCell ref="C290:X291"/>
    <mergeCell ref="B89:B90"/>
    <mergeCell ref="C120:X121"/>
    <mergeCell ref="C215:X216"/>
    <mergeCell ref="Y215:AA216"/>
    <mergeCell ref="C211:X212"/>
    <mergeCell ref="C207:X208"/>
    <mergeCell ref="Y207:AA208"/>
    <mergeCell ref="Y217:AA218"/>
    <mergeCell ref="Y329:AA330"/>
    <mergeCell ref="Y327:AA328"/>
    <mergeCell ref="Y310:AA322"/>
    <mergeCell ref="C310:X310"/>
    <mergeCell ref="Y237:AA238"/>
    <mergeCell ref="Y239:AA240"/>
    <mergeCell ref="Y268:AA273"/>
    <mergeCell ref="Y379:AA380"/>
    <mergeCell ref="B377:B378"/>
    <mergeCell ref="C377:X378"/>
    <mergeCell ref="Y377:AA378"/>
    <mergeCell ref="B372:B376"/>
    <mergeCell ref="C372:X372"/>
    <mergeCell ref="Y243:AA244"/>
    <mergeCell ref="Y288:AA289"/>
    <mergeCell ref="B223:B224"/>
    <mergeCell ref="B294:B295"/>
    <mergeCell ref="Y241:AA242"/>
    <mergeCell ref="Y346:AA347"/>
    <mergeCell ref="B344:B345"/>
    <mergeCell ref="C344:X345"/>
    <mergeCell ref="D319:X319"/>
    <mergeCell ref="B310:B322"/>
    <mergeCell ref="C153:X154"/>
    <mergeCell ref="B280:B281"/>
    <mergeCell ref="B247:B248"/>
    <mergeCell ref="B333:B334"/>
    <mergeCell ref="B231:B232"/>
    <mergeCell ref="B229:B230"/>
    <mergeCell ref="B253:B273"/>
    <mergeCell ref="B217:B218"/>
    <mergeCell ref="Y229:AA230"/>
    <mergeCell ref="C233:X234"/>
    <mergeCell ref="C325:X326"/>
    <mergeCell ref="C298:X299"/>
    <mergeCell ref="C284:X285"/>
    <mergeCell ref="Y233:AA234"/>
    <mergeCell ref="Y262:AA267"/>
    <mergeCell ref="B331:B332"/>
    <mergeCell ref="C331:X332"/>
    <mergeCell ref="Y331:AA332"/>
    <mergeCell ref="B213:B214"/>
    <mergeCell ref="C179:X180"/>
    <mergeCell ref="B163:B164"/>
    <mergeCell ref="C193:X194"/>
    <mergeCell ref="Y193:AA194"/>
    <mergeCell ref="B215:B216"/>
    <mergeCell ref="Y323:AA324"/>
    <mergeCell ref="Y282:AA283"/>
    <mergeCell ref="Y284:AA285"/>
    <mergeCell ref="Y280:AA281"/>
    <mergeCell ref="C370:X371"/>
    <mergeCell ref="Y370:AA371"/>
    <mergeCell ref="B383:B384"/>
    <mergeCell ref="B342:B343"/>
    <mergeCell ref="Y358:AA359"/>
    <mergeCell ref="C350:X351"/>
    <mergeCell ref="C346:X347"/>
    <mergeCell ref="B346:B347"/>
    <mergeCell ref="C342:X343"/>
    <mergeCell ref="Y344:AA345"/>
    <mergeCell ref="Y342:AA343"/>
    <mergeCell ref="Y383:AA384"/>
    <mergeCell ref="B368:B369"/>
    <mergeCell ref="C368:X369"/>
    <mergeCell ref="Y368:AA369"/>
    <mergeCell ref="Y372:AA376"/>
    <mergeCell ref="Y366:AA367"/>
    <mergeCell ref="B360:B361"/>
    <mergeCell ref="B379:B380"/>
    <mergeCell ref="C379:X380"/>
    <mergeCell ref="Y356:AA357"/>
    <mergeCell ref="C360:X361"/>
    <mergeCell ref="Y352:AA353"/>
    <mergeCell ref="B370:B371"/>
    <mergeCell ref="C229:X230"/>
    <mergeCell ref="C231:X232"/>
    <mergeCell ref="C217:X218"/>
    <mergeCell ref="C292:X293"/>
    <mergeCell ref="Y292:AA293"/>
    <mergeCell ref="E263:X264"/>
    <mergeCell ref="D254:X255"/>
    <mergeCell ref="C333:X334"/>
    <mergeCell ref="Y219:AA220"/>
    <mergeCell ref="C253:X253"/>
    <mergeCell ref="C323:X324"/>
    <mergeCell ref="C282:X283"/>
    <mergeCell ref="Y227:AA228"/>
    <mergeCell ref="C227:X228"/>
    <mergeCell ref="C225:X226"/>
    <mergeCell ref="Y225:AA226"/>
    <mergeCell ref="C219:X220"/>
    <mergeCell ref="C294:X295"/>
    <mergeCell ref="Y294:AA295"/>
    <mergeCell ref="Y304:AA305"/>
    <mergeCell ref="B57:B58"/>
    <mergeCell ref="B251:B252"/>
    <mergeCell ref="C251:X252"/>
    <mergeCell ref="Y251:AA252"/>
    <mergeCell ref="B276:B277"/>
    <mergeCell ref="C276:X277"/>
    <mergeCell ref="Y276:AA277"/>
    <mergeCell ref="B59:B69"/>
    <mergeCell ref="Y59:AA69"/>
    <mergeCell ref="Y253:AA253"/>
    <mergeCell ref="Y254:AA261"/>
    <mergeCell ref="Y247:AA248"/>
    <mergeCell ref="B205:B206"/>
    <mergeCell ref="D100:X100"/>
    <mergeCell ref="B187:B188"/>
    <mergeCell ref="C187:X188"/>
    <mergeCell ref="C199:X200"/>
    <mergeCell ref="C213:X214"/>
    <mergeCell ref="Y213:AA214"/>
    <mergeCell ref="C223:X224"/>
    <mergeCell ref="Y223:AA224"/>
    <mergeCell ref="C247:X248"/>
    <mergeCell ref="Y126:AA127"/>
    <mergeCell ref="Y149:AA150"/>
    <mergeCell ref="B292:B293"/>
    <mergeCell ref="B327:B328"/>
    <mergeCell ref="B323:B324"/>
    <mergeCell ref="B381:B382"/>
    <mergeCell ref="C381:X382"/>
    <mergeCell ref="Y381:AA382"/>
    <mergeCell ref="Y335:AA341"/>
    <mergeCell ref="D336:V336"/>
    <mergeCell ref="W336:X336"/>
    <mergeCell ref="D338:X338"/>
    <mergeCell ref="D339:V339"/>
    <mergeCell ref="W339:X339"/>
    <mergeCell ref="D340:V340"/>
    <mergeCell ref="W340:X340"/>
    <mergeCell ref="D341:V341"/>
    <mergeCell ref="W341:X341"/>
    <mergeCell ref="Y348:AA349"/>
    <mergeCell ref="B358:B359"/>
    <mergeCell ref="Y325:AA326"/>
    <mergeCell ref="C376:X376"/>
    <mergeCell ref="D373:X373"/>
    <mergeCell ref="D374:X374"/>
    <mergeCell ref="D375:X375"/>
    <mergeCell ref="B366:B367"/>
    <mergeCell ref="C399:X400"/>
    <mergeCell ref="B399:B400"/>
    <mergeCell ref="B388:B389"/>
    <mergeCell ref="B395:B396"/>
    <mergeCell ref="Y333:AA334"/>
    <mergeCell ref="C308:X309"/>
    <mergeCell ref="Y308:AA309"/>
    <mergeCell ref="B329:B330"/>
    <mergeCell ref="C329:X330"/>
    <mergeCell ref="C366:X367"/>
    <mergeCell ref="B350:B351"/>
    <mergeCell ref="Y350:AA351"/>
    <mergeCell ref="B354:B355"/>
    <mergeCell ref="C354:X355"/>
    <mergeCell ref="Y354:AA355"/>
    <mergeCell ref="B352:B353"/>
    <mergeCell ref="C352:X353"/>
    <mergeCell ref="Y360:AA361"/>
    <mergeCell ref="Y362:AA363"/>
    <mergeCell ref="B364:B365"/>
    <mergeCell ref="C364:X365"/>
    <mergeCell ref="Y364:AA365"/>
    <mergeCell ref="B356:B357"/>
    <mergeCell ref="C356:X357"/>
    <mergeCell ref="A23:AA23"/>
    <mergeCell ref="A413:M413"/>
    <mergeCell ref="C383:X384"/>
    <mergeCell ref="Y399:AA400"/>
    <mergeCell ref="C388:X389"/>
    <mergeCell ref="Y388:AA389"/>
    <mergeCell ref="B427:B428"/>
    <mergeCell ref="C427:X428"/>
    <mergeCell ref="Y427:AA428"/>
    <mergeCell ref="B419:B420"/>
    <mergeCell ref="C419:X420"/>
    <mergeCell ref="Y419:AA420"/>
    <mergeCell ref="B421:B422"/>
    <mergeCell ref="C421:X422"/>
    <mergeCell ref="Y421:AA422"/>
    <mergeCell ref="B425:B426"/>
    <mergeCell ref="C425:X426"/>
    <mergeCell ref="Y425:AA426"/>
    <mergeCell ref="B415:B416"/>
    <mergeCell ref="C415:X416"/>
    <mergeCell ref="Y415:AA416"/>
    <mergeCell ref="B417:B418"/>
    <mergeCell ref="C417:X418"/>
    <mergeCell ref="Y417:AA418"/>
  </mergeCells>
  <phoneticPr fontId="7"/>
  <dataValidations count="1">
    <dataValidation type="list" allowBlank="1" showInputMessage="1" showErrorMessage="1" sqref="Y27:AA32 Y35:AA36 W39:X42 W45:X48 Y53:AA69 Y72:AA72 Y75:AA76 Y79:AA82 Y85:AA86 Y89:AA90 Y93:AA94 Y97:AA107 Y110:AA113 Y116:AA117 Y120:AA123 Y126:AA135 Y138:AA146 Y149:AA158 Y161:AA166 Y169:AA170 Y173:AA174 Y177:AA182 Y185:AA188 Y191:AA196 Y199:AA200 Y203:AA208 Y211:AA220 Y223:AA234 Y237:AA244 Y247:AA248 Y251:AA273 Y276:AA277 Y280:AA285 Y288:AA334 W336:X336 W339:X341 Y342:AA384 Y388:AA391 Y395:AA396 Y399:AA400 Y403:AA411 Y415:AA422 Y425:AA428" xr:uid="{7F71E3E5-F6AD-4C9D-B17C-905D72E86F35}">
      <formula1>"○,×,－"</formula1>
    </dataValidation>
  </dataValidations>
  <printOptions horizontalCentered="1"/>
  <pageMargins left="0.59055118110236227" right="0.39370078740157483" top="0.70866141732283472" bottom="0.23622047244094491" header="0.39370078740157483" footer="0"/>
  <pageSetup paperSize="9" scale="82" fitToWidth="0" fitToHeight="0" orientation="portrait" r:id="rId1"/>
  <headerFooter alignWithMargins="0">
    <oddHeader>&amp;R&amp;"ＭＳ Ｐゴシック,標準"&amp;9運営状況点検書（介護予防支援）</oddHeader>
    <oddFooter>&amp;C&amp;P</oddFooter>
  </headerFooter>
  <rowBreaks count="11" manualBreakCount="11">
    <brk id="49" max="16383" man="1"/>
    <brk id="95" max="26" man="1"/>
    <brk id="146" max="26" man="1"/>
    <brk id="201" max="26" man="1"/>
    <brk id="248" max="26" man="1"/>
    <brk id="286" max="26" man="1"/>
    <brk id="322" max="26" man="1"/>
    <brk id="349" max="26" man="1"/>
    <brk id="371" max="26" man="1"/>
    <brk id="385" max="26" man="1"/>
    <brk id="412" max="2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BF57"/>
  <sheetViews>
    <sheetView showGridLines="0" view="pageBreakPreview" zoomScale="70" zoomScaleNormal="55" zoomScaleSheetLayoutView="70" workbookViewId="0">
      <selection activeCell="T6" sqref="T6"/>
    </sheetView>
  </sheetViews>
  <sheetFormatPr defaultColWidth="5.109375" defaultRowHeight="20.25" customHeight="1" x14ac:dyDescent="0.2"/>
  <cols>
    <col min="1" max="1" width="1.5546875" style="54" customWidth="1"/>
    <col min="2" max="56" width="6.44140625" style="54" customWidth="1"/>
    <col min="57" max="16384" width="5.109375" style="54"/>
  </cols>
  <sheetData>
    <row r="1" spans="2:57" s="26" customFormat="1" ht="20.25" customHeight="1" x14ac:dyDescent="0.2">
      <c r="C1" s="27" t="s">
        <v>356</v>
      </c>
      <c r="D1" s="27"/>
      <c r="G1" s="28" t="s">
        <v>220</v>
      </c>
      <c r="J1" s="27"/>
      <c r="K1" s="27"/>
      <c r="L1" s="27"/>
      <c r="M1" s="27"/>
      <c r="AK1" s="29" t="s">
        <v>221</v>
      </c>
      <c r="AL1" s="29" t="s">
        <v>222</v>
      </c>
      <c r="AM1" s="599" t="s">
        <v>354</v>
      </c>
      <c r="AN1" s="599"/>
      <c r="AO1" s="599"/>
      <c r="AP1" s="599"/>
      <c r="AQ1" s="599"/>
      <c r="AR1" s="599"/>
      <c r="AS1" s="599"/>
      <c r="AT1" s="599"/>
      <c r="AU1" s="599"/>
      <c r="AV1" s="599"/>
      <c r="AW1" s="599"/>
      <c r="AX1" s="599"/>
      <c r="AY1" s="599"/>
      <c r="AZ1" s="599"/>
      <c r="BA1" s="599"/>
      <c r="BB1" s="30" t="s">
        <v>223</v>
      </c>
    </row>
    <row r="2" spans="2:57" s="31" customFormat="1" ht="20.25" customHeight="1" x14ac:dyDescent="0.2">
      <c r="D2" s="28"/>
      <c r="H2" s="28"/>
      <c r="I2" s="29"/>
      <c r="J2" s="29"/>
      <c r="K2" s="29"/>
      <c r="L2" s="29"/>
      <c r="M2" s="29"/>
      <c r="T2" s="29" t="s">
        <v>224</v>
      </c>
      <c r="U2" s="600">
        <v>7</v>
      </c>
      <c r="V2" s="600"/>
      <c r="W2" s="29" t="s">
        <v>357</v>
      </c>
      <c r="X2" s="601">
        <f>IF(U2=0,"",YEAR(DATE(2018+U2,1,1)))</f>
        <v>2025</v>
      </c>
      <c r="Y2" s="601"/>
      <c r="Z2" s="31" t="s">
        <v>225</v>
      </c>
      <c r="AA2" s="31" t="s">
        <v>226</v>
      </c>
      <c r="AB2" s="600">
        <v>4</v>
      </c>
      <c r="AC2" s="600"/>
      <c r="AD2" s="31" t="s">
        <v>227</v>
      </c>
      <c r="AJ2" s="30"/>
      <c r="AK2" s="29" t="s">
        <v>228</v>
      </c>
      <c r="AL2" s="29" t="s">
        <v>222</v>
      </c>
      <c r="AM2" s="600"/>
      <c r="AN2" s="600"/>
      <c r="AO2" s="600"/>
      <c r="AP2" s="600"/>
      <c r="AQ2" s="600"/>
      <c r="AR2" s="600"/>
      <c r="AS2" s="600"/>
      <c r="AT2" s="600"/>
      <c r="AU2" s="600"/>
      <c r="AV2" s="600"/>
      <c r="AW2" s="600"/>
      <c r="AX2" s="600"/>
      <c r="AY2" s="600"/>
      <c r="AZ2" s="600"/>
      <c r="BA2" s="600"/>
      <c r="BB2" s="30" t="s">
        <v>358</v>
      </c>
      <c r="BC2" s="29"/>
      <c r="BD2" s="29"/>
      <c r="BE2" s="29"/>
    </row>
    <row r="3" spans="2:57" s="31" customFormat="1" ht="20.25" customHeight="1" x14ac:dyDescent="0.2">
      <c r="D3" s="28"/>
      <c r="H3" s="28"/>
      <c r="I3" s="29"/>
      <c r="J3" s="29"/>
      <c r="K3" s="29"/>
      <c r="L3" s="29"/>
      <c r="M3" s="29"/>
      <c r="T3" s="32"/>
      <c r="U3" s="33"/>
      <c r="V3" s="33"/>
      <c r="W3" s="34"/>
      <c r="X3" s="33"/>
      <c r="Y3" s="33"/>
      <c r="Z3" s="35"/>
      <c r="AA3" s="35"/>
      <c r="AB3" s="33"/>
      <c r="AC3" s="33"/>
      <c r="AD3" s="36"/>
      <c r="AJ3" s="30"/>
      <c r="AK3" s="29"/>
      <c r="AL3" s="29"/>
      <c r="AM3" s="37"/>
      <c r="AN3" s="37"/>
      <c r="AO3" s="37"/>
      <c r="AP3" s="37"/>
      <c r="AQ3" s="37"/>
      <c r="AR3" s="37"/>
      <c r="AS3" s="37"/>
      <c r="AT3" s="37"/>
      <c r="AU3" s="37"/>
      <c r="AV3" s="37"/>
      <c r="AW3" s="37"/>
      <c r="AX3" s="37"/>
      <c r="AY3" s="38" t="s">
        <v>229</v>
      </c>
      <c r="AZ3" s="602" t="s">
        <v>359</v>
      </c>
      <c r="BA3" s="602"/>
      <c r="BB3" s="602"/>
      <c r="BC3" s="602"/>
      <c r="BD3" s="29"/>
      <c r="BE3" s="29"/>
    </row>
    <row r="4" spans="2:57" s="31" customFormat="1" ht="20.25" customHeight="1" x14ac:dyDescent="0.2">
      <c r="B4" s="39"/>
      <c r="C4" s="39"/>
      <c r="D4" s="39"/>
      <c r="E4" s="39"/>
      <c r="F4" s="39"/>
      <c r="G4" s="39"/>
      <c r="H4" s="39"/>
      <c r="I4" s="39"/>
      <c r="J4" s="40"/>
      <c r="K4" s="41"/>
      <c r="L4" s="41"/>
      <c r="M4" s="41"/>
      <c r="N4" s="41"/>
      <c r="O4" s="41"/>
      <c r="P4" s="42"/>
      <c r="Q4" s="41"/>
      <c r="R4" s="41"/>
      <c r="Z4" s="35"/>
      <c r="AA4" s="35"/>
      <c r="AB4" s="33"/>
      <c r="AC4" s="33"/>
      <c r="AD4" s="36"/>
      <c r="AJ4" s="30"/>
      <c r="AK4" s="29"/>
      <c r="AL4" s="29"/>
      <c r="AM4" s="37"/>
      <c r="AN4" s="37"/>
      <c r="AO4" s="37"/>
      <c r="AP4" s="37"/>
      <c r="AQ4" s="37"/>
      <c r="AR4" s="37"/>
      <c r="AS4" s="37"/>
      <c r="AT4" s="37"/>
      <c r="AU4" s="37"/>
      <c r="AV4" s="37"/>
      <c r="AW4" s="37"/>
      <c r="AX4" s="37"/>
      <c r="AY4" s="38" t="s">
        <v>360</v>
      </c>
      <c r="AZ4" s="602" t="s">
        <v>361</v>
      </c>
      <c r="BA4" s="602"/>
      <c r="BB4" s="602"/>
      <c r="BC4" s="602"/>
      <c r="BD4" s="29"/>
      <c r="BE4" s="29"/>
    </row>
    <row r="5" spans="2:57" s="31" customFormat="1" ht="20.25" customHeight="1" x14ac:dyDescent="0.2">
      <c r="B5" s="43"/>
      <c r="C5" s="43"/>
      <c r="D5" s="43"/>
      <c r="E5" s="43"/>
      <c r="F5" s="43"/>
      <c r="G5" s="43"/>
      <c r="H5" s="43"/>
      <c r="I5" s="43"/>
      <c r="J5" s="41"/>
      <c r="K5" s="44"/>
      <c r="L5" s="45"/>
      <c r="M5" s="45"/>
      <c r="N5" s="45"/>
      <c r="O5" s="45"/>
      <c r="P5" s="43"/>
      <c r="Q5" s="39"/>
      <c r="R5" s="39"/>
      <c r="S5" s="26"/>
      <c r="Z5" s="35"/>
      <c r="AA5" s="35"/>
      <c r="AB5" s="33"/>
      <c r="AC5" s="33"/>
      <c r="AD5" s="26"/>
      <c r="AE5" s="26"/>
      <c r="AF5" s="26"/>
      <c r="AG5" s="26"/>
      <c r="AJ5" s="26" t="s">
        <v>231</v>
      </c>
      <c r="AK5" s="26"/>
      <c r="AL5" s="26"/>
      <c r="AM5" s="26"/>
      <c r="AN5" s="26"/>
      <c r="AO5" s="26"/>
      <c r="AP5" s="26"/>
      <c r="AQ5" s="26"/>
      <c r="AR5" s="39"/>
      <c r="AS5" s="39"/>
      <c r="AT5" s="46"/>
      <c r="AU5" s="26"/>
      <c r="AV5" s="565">
        <v>40</v>
      </c>
      <c r="AW5" s="566"/>
      <c r="AX5" s="46" t="s">
        <v>232</v>
      </c>
      <c r="AY5" s="26"/>
      <c r="AZ5" s="565">
        <v>160</v>
      </c>
      <c r="BA5" s="566"/>
      <c r="BB5" s="46" t="s">
        <v>233</v>
      </c>
      <c r="BC5" s="26"/>
      <c r="BE5" s="29"/>
    </row>
    <row r="6" spans="2:57" s="31" customFormat="1" ht="20.25" customHeight="1" x14ac:dyDescent="0.2">
      <c r="B6" s="43"/>
      <c r="C6" s="43"/>
      <c r="D6" s="43"/>
      <c r="E6" s="43"/>
      <c r="F6" s="43"/>
      <c r="G6" s="43"/>
      <c r="H6" s="43"/>
      <c r="I6" s="43"/>
      <c r="J6" s="41"/>
      <c r="K6" s="44"/>
      <c r="L6" s="45"/>
      <c r="M6" s="45"/>
      <c r="N6" s="45"/>
      <c r="O6" s="45"/>
      <c r="P6" s="43"/>
      <c r="Q6" s="39"/>
      <c r="R6" s="39"/>
      <c r="S6" s="26"/>
      <c r="Z6" s="35"/>
      <c r="AA6" s="35"/>
      <c r="AB6" s="33"/>
      <c r="AC6" s="33"/>
      <c r="AD6" s="26"/>
      <c r="AE6" s="26"/>
      <c r="AF6" s="26"/>
      <c r="AG6" s="26"/>
      <c r="AJ6" s="26"/>
      <c r="AK6" s="26"/>
      <c r="AL6" s="26"/>
      <c r="AM6" s="26"/>
      <c r="AN6" s="26"/>
      <c r="AO6" s="26"/>
      <c r="AP6" s="26"/>
      <c r="AQ6" s="26" t="s">
        <v>362</v>
      </c>
      <c r="AR6" s="26"/>
      <c r="AS6" s="47"/>
      <c r="AT6" s="47"/>
      <c r="AU6" s="47"/>
      <c r="AV6" s="26"/>
      <c r="AW6" s="26"/>
      <c r="AX6" s="48"/>
      <c r="AY6" s="26"/>
      <c r="AZ6" s="565">
        <v>100</v>
      </c>
      <c r="BA6" s="566"/>
      <c r="BB6" s="46" t="s">
        <v>235</v>
      </c>
      <c r="BC6" s="26"/>
      <c r="BE6" s="29"/>
    </row>
    <row r="7" spans="2:57" s="31" customFormat="1" ht="20.25" customHeight="1" x14ac:dyDescent="0.2">
      <c r="B7" s="43"/>
      <c r="C7" s="43"/>
      <c r="D7" s="43"/>
      <c r="E7" s="43"/>
      <c r="F7" s="43"/>
      <c r="G7" s="43"/>
      <c r="H7" s="43"/>
      <c r="I7" s="43"/>
      <c r="J7" s="43"/>
      <c r="K7" s="49"/>
      <c r="L7" s="49"/>
      <c r="M7" s="49"/>
      <c r="N7" s="43"/>
      <c r="O7" s="50"/>
      <c r="P7" s="51"/>
      <c r="Q7" s="51"/>
      <c r="R7" s="52"/>
      <c r="S7" s="47"/>
      <c r="Z7" s="35"/>
      <c r="AA7" s="35"/>
      <c r="AB7" s="33"/>
      <c r="AC7" s="33"/>
      <c r="AD7" s="46"/>
      <c r="AE7" s="26"/>
      <c r="AF7" s="26"/>
      <c r="AG7" s="26"/>
      <c r="AL7" s="26"/>
      <c r="AM7" s="26"/>
      <c r="AN7" s="53"/>
      <c r="AO7" s="48"/>
      <c r="AP7" s="48"/>
      <c r="AQ7" s="47"/>
      <c r="AR7" s="47"/>
      <c r="AS7" s="47"/>
      <c r="AT7" s="47"/>
      <c r="AU7" s="47"/>
      <c r="AV7" s="47"/>
      <c r="AW7" s="26" t="s">
        <v>234</v>
      </c>
      <c r="AX7" s="26"/>
      <c r="AY7" s="26"/>
      <c r="AZ7" s="567">
        <f>DAY(EOMONTH(DATE(X2,AB2,1),0))</f>
        <v>30</v>
      </c>
      <c r="BA7" s="568"/>
      <c r="BB7" s="46" t="s">
        <v>230</v>
      </c>
      <c r="BE7" s="29"/>
    </row>
    <row r="8" spans="2:57" ht="5.0999999999999996" customHeight="1" thickBot="1" x14ac:dyDescent="0.25">
      <c r="C8" s="55"/>
      <c r="D8" s="55"/>
      <c r="S8" s="55"/>
      <c r="AJ8" s="55"/>
      <c r="BC8" s="56"/>
      <c r="BD8" s="56"/>
      <c r="BE8" s="56"/>
    </row>
    <row r="9" spans="2:57" ht="20.25" customHeight="1" thickBot="1" x14ac:dyDescent="0.25">
      <c r="B9" s="569" t="s">
        <v>363</v>
      </c>
      <c r="C9" s="572" t="s">
        <v>364</v>
      </c>
      <c r="D9" s="573"/>
      <c r="E9" s="578" t="s">
        <v>365</v>
      </c>
      <c r="F9" s="573"/>
      <c r="G9" s="578" t="s">
        <v>366</v>
      </c>
      <c r="H9" s="572"/>
      <c r="I9" s="572"/>
      <c r="J9" s="572"/>
      <c r="K9" s="573"/>
      <c r="L9" s="578" t="s">
        <v>367</v>
      </c>
      <c r="M9" s="572"/>
      <c r="N9" s="572"/>
      <c r="O9" s="581"/>
      <c r="P9" s="584" t="s">
        <v>368</v>
      </c>
      <c r="Q9" s="585"/>
      <c r="R9" s="585"/>
      <c r="S9" s="585"/>
      <c r="T9" s="585"/>
      <c r="U9" s="585"/>
      <c r="V9" s="585"/>
      <c r="W9" s="585"/>
      <c r="X9" s="585"/>
      <c r="Y9" s="585"/>
      <c r="Z9" s="585"/>
      <c r="AA9" s="585"/>
      <c r="AB9" s="585"/>
      <c r="AC9" s="585"/>
      <c r="AD9" s="585"/>
      <c r="AE9" s="585"/>
      <c r="AF9" s="585"/>
      <c r="AG9" s="585"/>
      <c r="AH9" s="585"/>
      <c r="AI9" s="585"/>
      <c r="AJ9" s="585"/>
      <c r="AK9" s="585"/>
      <c r="AL9" s="585"/>
      <c r="AM9" s="585"/>
      <c r="AN9" s="585"/>
      <c r="AO9" s="585"/>
      <c r="AP9" s="585"/>
      <c r="AQ9" s="585"/>
      <c r="AR9" s="585"/>
      <c r="AS9" s="585"/>
      <c r="AT9" s="585"/>
      <c r="AU9" s="586" t="str">
        <f>IF(AZ3="４週","(10)1～4週目の勤務時間数合計","(10)1か月の勤務時間数合計")</f>
        <v>(10)1～4週目の勤務時間数合計</v>
      </c>
      <c r="AV9" s="587"/>
      <c r="AW9" s="586" t="s">
        <v>369</v>
      </c>
      <c r="AX9" s="587"/>
      <c r="AY9" s="594" t="s">
        <v>370</v>
      </c>
      <c r="AZ9" s="594"/>
      <c r="BA9" s="594"/>
      <c r="BB9" s="594"/>
      <c r="BC9" s="594"/>
      <c r="BD9" s="594"/>
    </row>
    <row r="10" spans="2:57" ht="20.25" customHeight="1" thickBot="1" x14ac:dyDescent="0.25">
      <c r="B10" s="570"/>
      <c r="C10" s="574"/>
      <c r="D10" s="575"/>
      <c r="E10" s="579"/>
      <c r="F10" s="575"/>
      <c r="G10" s="579"/>
      <c r="H10" s="574"/>
      <c r="I10" s="574"/>
      <c r="J10" s="574"/>
      <c r="K10" s="575"/>
      <c r="L10" s="579"/>
      <c r="M10" s="574"/>
      <c r="N10" s="574"/>
      <c r="O10" s="582"/>
      <c r="P10" s="596" t="s">
        <v>237</v>
      </c>
      <c r="Q10" s="597"/>
      <c r="R10" s="597"/>
      <c r="S10" s="597"/>
      <c r="T10" s="597"/>
      <c r="U10" s="597"/>
      <c r="V10" s="598"/>
      <c r="W10" s="596" t="s">
        <v>238</v>
      </c>
      <c r="X10" s="597"/>
      <c r="Y10" s="597"/>
      <c r="Z10" s="597"/>
      <c r="AA10" s="597"/>
      <c r="AB10" s="597"/>
      <c r="AC10" s="598"/>
      <c r="AD10" s="596" t="s">
        <v>239</v>
      </c>
      <c r="AE10" s="597"/>
      <c r="AF10" s="597"/>
      <c r="AG10" s="597"/>
      <c r="AH10" s="597"/>
      <c r="AI10" s="597"/>
      <c r="AJ10" s="598"/>
      <c r="AK10" s="596" t="s">
        <v>240</v>
      </c>
      <c r="AL10" s="597"/>
      <c r="AM10" s="597"/>
      <c r="AN10" s="597"/>
      <c r="AO10" s="597"/>
      <c r="AP10" s="597"/>
      <c r="AQ10" s="598"/>
      <c r="AR10" s="596" t="s">
        <v>241</v>
      </c>
      <c r="AS10" s="597"/>
      <c r="AT10" s="598"/>
      <c r="AU10" s="588"/>
      <c r="AV10" s="589"/>
      <c r="AW10" s="588"/>
      <c r="AX10" s="589"/>
      <c r="AY10" s="594"/>
      <c r="AZ10" s="594"/>
      <c r="BA10" s="594"/>
      <c r="BB10" s="594"/>
      <c r="BC10" s="594"/>
      <c r="BD10" s="594"/>
    </row>
    <row r="11" spans="2:57" ht="20.25" customHeight="1" thickBot="1" x14ac:dyDescent="0.25">
      <c r="B11" s="570"/>
      <c r="C11" s="574"/>
      <c r="D11" s="575"/>
      <c r="E11" s="579"/>
      <c r="F11" s="575"/>
      <c r="G11" s="579"/>
      <c r="H11" s="574"/>
      <c r="I11" s="574"/>
      <c r="J11" s="574"/>
      <c r="K11" s="575"/>
      <c r="L11" s="579"/>
      <c r="M11" s="574"/>
      <c r="N11" s="574"/>
      <c r="O11" s="582"/>
      <c r="P11" s="57">
        <f>DAY(DATE($X$2,$AB$2,1))</f>
        <v>1</v>
      </c>
      <c r="Q11" s="58">
        <f>DAY(DATE($X$2,$AB$2,2))</f>
        <v>2</v>
      </c>
      <c r="R11" s="58">
        <f>DAY(DATE($X$2,$AB$2,3))</f>
        <v>3</v>
      </c>
      <c r="S11" s="58">
        <f>DAY(DATE($X$2,$AB$2,4))</f>
        <v>4</v>
      </c>
      <c r="T11" s="58">
        <f>DAY(DATE($X$2,$AB$2,5))</f>
        <v>5</v>
      </c>
      <c r="U11" s="58">
        <f>DAY(DATE($X$2,$AB$2,6))</f>
        <v>6</v>
      </c>
      <c r="V11" s="59">
        <f>DAY(DATE($X$2,$AB$2,7))</f>
        <v>7</v>
      </c>
      <c r="W11" s="57">
        <f>DAY(DATE($X$2,$AB$2,8))</f>
        <v>8</v>
      </c>
      <c r="X11" s="58">
        <f>DAY(DATE($X$2,$AB$2,9))</f>
        <v>9</v>
      </c>
      <c r="Y11" s="58">
        <f>DAY(DATE($X$2,$AB$2,10))</f>
        <v>10</v>
      </c>
      <c r="Z11" s="58">
        <f>DAY(DATE($X$2,$AB$2,11))</f>
        <v>11</v>
      </c>
      <c r="AA11" s="58">
        <f>DAY(DATE($X$2,$AB$2,12))</f>
        <v>12</v>
      </c>
      <c r="AB11" s="58">
        <f>DAY(DATE($X$2,$AB$2,13))</f>
        <v>13</v>
      </c>
      <c r="AC11" s="59">
        <f>DAY(DATE($X$2,$AB$2,14))</f>
        <v>14</v>
      </c>
      <c r="AD11" s="57">
        <f>DAY(DATE($X$2,$AB$2,15))</f>
        <v>15</v>
      </c>
      <c r="AE11" s="58">
        <f>DAY(DATE($X$2,$AB$2,16))</f>
        <v>16</v>
      </c>
      <c r="AF11" s="58">
        <f>DAY(DATE($X$2,$AB$2,17))</f>
        <v>17</v>
      </c>
      <c r="AG11" s="58">
        <f>DAY(DATE($X$2,$AB$2,18))</f>
        <v>18</v>
      </c>
      <c r="AH11" s="58">
        <f>DAY(DATE($X$2,$AB$2,19))</f>
        <v>19</v>
      </c>
      <c r="AI11" s="58">
        <f>DAY(DATE($X$2,$AB$2,20))</f>
        <v>20</v>
      </c>
      <c r="AJ11" s="59">
        <f>DAY(DATE($X$2,$AB$2,21))</f>
        <v>21</v>
      </c>
      <c r="AK11" s="57">
        <f>DAY(DATE($X$2,$AB$2,22))</f>
        <v>22</v>
      </c>
      <c r="AL11" s="58">
        <f>DAY(DATE($X$2,$AB$2,23))</f>
        <v>23</v>
      </c>
      <c r="AM11" s="58">
        <f>DAY(DATE($X$2,$AB$2,24))</f>
        <v>24</v>
      </c>
      <c r="AN11" s="58">
        <f>DAY(DATE($X$2,$AB$2,25))</f>
        <v>25</v>
      </c>
      <c r="AO11" s="58">
        <f>DAY(DATE($X$2,$AB$2,26))</f>
        <v>26</v>
      </c>
      <c r="AP11" s="58">
        <f>DAY(DATE($X$2,$AB$2,27))</f>
        <v>27</v>
      </c>
      <c r="AQ11" s="59">
        <f>DAY(DATE($X$2,$AB$2,28))</f>
        <v>28</v>
      </c>
      <c r="AR11" s="57" t="str">
        <f>IF(AZ3="暦月",IF(DAY(DATE($X$2,$AB$2,29))=29,29,""),"")</f>
        <v/>
      </c>
      <c r="AS11" s="58" t="str">
        <f>IF(AZ3="暦月",IF(DAY(DATE($X$2,$AB$2,30))=30,30,""),"")</f>
        <v/>
      </c>
      <c r="AT11" s="60" t="str">
        <f>IF(AZ3="暦月",IF(DAY(DATE($X$2,$AB$2,31))=31,31,""),"")</f>
        <v/>
      </c>
      <c r="AU11" s="588"/>
      <c r="AV11" s="589"/>
      <c r="AW11" s="588"/>
      <c r="AX11" s="589"/>
      <c r="AY11" s="594"/>
      <c r="AZ11" s="594"/>
      <c r="BA11" s="594"/>
      <c r="BB11" s="594"/>
      <c r="BC11" s="594"/>
      <c r="BD11" s="594"/>
    </row>
    <row r="12" spans="2:57" ht="20.25" hidden="1" customHeight="1" thickBot="1" x14ac:dyDescent="0.25">
      <c r="B12" s="570"/>
      <c r="C12" s="574"/>
      <c r="D12" s="575"/>
      <c r="E12" s="579"/>
      <c r="F12" s="575"/>
      <c r="G12" s="579"/>
      <c r="H12" s="574"/>
      <c r="I12" s="574"/>
      <c r="J12" s="574"/>
      <c r="K12" s="575"/>
      <c r="L12" s="579"/>
      <c r="M12" s="574"/>
      <c r="N12" s="574"/>
      <c r="O12" s="582"/>
      <c r="P12" s="57">
        <f>WEEKDAY(DATE($X$2,$AB$2,1))</f>
        <v>3</v>
      </c>
      <c r="Q12" s="58">
        <f>WEEKDAY(DATE($X$2,$AB$2,2))</f>
        <v>4</v>
      </c>
      <c r="R12" s="58">
        <f>WEEKDAY(DATE($X$2,$AB$2,3))</f>
        <v>5</v>
      </c>
      <c r="S12" s="58">
        <f>WEEKDAY(DATE($X$2,$AB$2,4))</f>
        <v>6</v>
      </c>
      <c r="T12" s="58">
        <f>WEEKDAY(DATE($X$2,$AB$2,5))</f>
        <v>7</v>
      </c>
      <c r="U12" s="58">
        <f>WEEKDAY(DATE($X$2,$AB$2,6))</f>
        <v>1</v>
      </c>
      <c r="V12" s="59">
        <f>WEEKDAY(DATE($X$2,$AB$2,7))</f>
        <v>2</v>
      </c>
      <c r="W12" s="57">
        <f>WEEKDAY(DATE($X$2,$AB$2,8))</f>
        <v>3</v>
      </c>
      <c r="X12" s="58">
        <f>WEEKDAY(DATE($X$2,$AB$2,9))</f>
        <v>4</v>
      </c>
      <c r="Y12" s="58">
        <f>WEEKDAY(DATE($X$2,$AB$2,10))</f>
        <v>5</v>
      </c>
      <c r="Z12" s="58">
        <f>WEEKDAY(DATE($X$2,$AB$2,11))</f>
        <v>6</v>
      </c>
      <c r="AA12" s="58">
        <f>WEEKDAY(DATE($X$2,$AB$2,12))</f>
        <v>7</v>
      </c>
      <c r="AB12" s="58">
        <f>WEEKDAY(DATE($X$2,$AB$2,13))</f>
        <v>1</v>
      </c>
      <c r="AC12" s="59">
        <f>WEEKDAY(DATE($X$2,$AB$2,14))</f>
        <v>2</v>
      </c>
      <c r="AD12" s="57">
        <f>WEEKDAY(DATE($X$2,$AB$2,15))</f>
        <v>3</v>
      </c>
      <c r="AE12" s="58">
        <f>WEEKDAY(DATE($X$2,$AB$2,16))</f>
        <v>4</v>
      </c>
      <c r="AF12" s="58">
        <f>WEEKDAY(DATE($X$2,$AB$2,17))</f>
        <v>5</v>
      </c>
      <c r="AG12" s="58">
        <f>WEEKDAY(DATE($X$2,$AB$2,18))</f>
        <v>6</v>
      </c>
      <c r="AH12" s="58">
        <f>WEEKDAY(DATE($X$2,$AB$2,19))</f>
        <v>7</v>
      </c>
      <c r="AI12" s="58">
        <f>WEEKDAY(DATE($X$2,$AB$2,20))</f>
        <v>1</v>
      </c>
      <c r="AJ12" s="59">
        <f>WEEKDAY(DATE($X$2,$AB$2,21))</f>
        <v>2</v>
      </c>
      <c r="AK12" s="57">
        <f>WEEKDAY(DATE($X$2,$AB$2,22))</f>
        <v>3</v>
      </c>
      <c r="AL12" s="58">
        <f>WEEKDAY(DATE($X$2,$AB$2,23))</f>
        <v>4</v>
      </c>
      <c r="AM12" s="58">
        <f>WEEKDAY(DATE($X$2,$AB$2,24))</f>
        <v>5</v>
      </c>
      <c r="AN12" s="58">
        <f>WEEKDAY(DATE($X$2,$AB$2,25))</f>
        <v>6</v>
      </c>
      <c r="AO12" s="58">
        <f>WEEKDAY(DATE($X$2,$AB$2,26))</f>
        <v>7</v>
      </c>
      <c r="AP12" s="58">
        <f>WEEKDAY(DATE($X$2,$AB$2,27))</f>
        <v>1</v>
      </c>
      <c r="AQ12" s="59">
        <f>WEEKDAY(DATE($X$2,$AB$2,28))</f>
        <v>2</v>
      </c>
      <c r="AR12" s="57">
        <f>IF(AR11=29,WEEKDAY(DATE($X$2,$AB$2,29)),0)</f>
        <v>0</v>
      </c>
      <c r="AS12" s="58">
        <f>IF(AS11=30,WEEKDAY(DATE($X$2,$AB$2,30)),0)</f>
        <v>0</v>
      </c>
      <c r="AT12" s="60">
        <f>IF(AT11=31,WEEKDAY(DATE($X$2,$AB$2,31)),0)</f>
        <v>0</v>
      </c>
      <c r="AU12" s="590"/>
      <c r="AV12" s="591"/>
      <c r="AW12" s="590"/>
      <c r="AX12" s="591"/>
      <c r="AY12" s="595"/>
      <c r="AZ12" s="595"/>
      <c r="BA12" s="595"/>
      <c r="BB12" s="595"/>
      <c r="BC12" s="595"/>
      <c r="BD12" s="595"/>
    </row>
    <row r="13" spans="2:57" ht="20.25" customHeight="1" thickBot="1" x14ac:dyDescent="0.25">
      <c r="B13" s="571"/>
      <c r="C13" s="576"/>
      <c r="D13" s="577"/>
      <c r="E13" s="580"/>
      <c r="F13" s="577"/>
      <c r="G13" s="580"/>
      <c r="H13" s="576"/>
      <c r="I13" s="576"/>
      <c r="J13" s="576"/>
      <c r="K13" s="577"/>
      <c r="L13" s="580"/>
      <c r="M13" s="576"/>
      <c r="N13" s="576"/>
      <c r="O13" s="583"/>
      <c r="P13" s="61" t="str">
        <f>IF(P12=1,"日",IF(P12=2,"月",IF(P12=3,"火",IF(P12=4,"水",IF(P12=5,"木",IF(P12=6,"金","土"))))))</f>
        <v>火</v>
      </c>
      <c r="Q13" s="62" t="str">
        <f t="shared" ref="Q13:AQ13" si="0">IF(Q12=1,"日",IF(Q12=2,"月",IF(Q12=3,"火",IF(Q12=4,"水",IF(Q12=5,"木",IF(Q12=6,"金","土"))))))</f>
        <v>水</v>
      </c>
      <c r="R13" s="62" t="str">
        <f t="shared" si="0"/>
        <v>木</v>
      </c>
      <c r="S13" s="62" t="str">
        <f t="shared" si="0"/>
        <v>金</v>
      </c>
      <c r="T13" s="62" t="str">
        <f t="shared" si="0"/>
        <v>土</v>
      </c>
      <c r="U13" s="62" t="str">
        <f t="shared" si="0"/>
        <v>日</v>
      </c>
      <c r="V13" s="63" t="str">
        <f t="shared" si="0"/>
        <v>月</v>
      </c>
      <c r="W13" s="61" t="str">
        <f t="shared" si="0"/>
        <v>火</v>
      </c>
      <c r="X13" s="62" t="str">
        <f t="shared" si="0"/>
        <v>水</v>
      </c>
      <c r="Y13" s="62" t="str">
        <f t="shared" si="0"/>
        <v>木</v>
      </c>
      <c r="Z13" s="62" t="str">
        <f t="shared" si="0"/>
        <v>金</v>
      </c>
      <c r="AA13" s="62" t="str">
        <f t="shared" si="0"/>
        <v>土</v>
      </c>
      <c r="AB13" s="62" t="str">
        <f t="shared" si="0"/>
        <v>日</v>
      </c>
      <c r="AC13" s="63" t="str">
        <f t="shared" si="0"/>
        <v>月</v>
      </c>
      <c r="AD13" s="61" t="str">
        <f t="shared" si="0"/>
        <v>火</v>
      </c>
      <c r="AE13" s="62" t="str">
        <f t="shared" si="0"/>
        <v>水</v>
      </c>
      <c r="AF13" s="62" t="str">
        <f t="shared" si="0"/>
        <v>木</v>
      </c>
      <c r="AG13" s="62" t="str">
        <f t="shared" si="0"/>
        <v>金</v>
      </c>
      <c r="AH13" s="62" t="str">
        <f t="shared" si="0"/>
        <v>土</v>
      </c>
      <c r="AI13" s="62" t="str">
        <f t="shared" si="0"/>
        <v>日</v>
      </c>
      <c r="AJ13" s="63" t="str">
        <f t="shared" si="0"/>
        <v>月</v>
      </c>
      <c r="AK13" s="61" t="str">
        <f t="shared" si="0"/>
        <v>火</v>
      </c>
      <c r="AL13" s="62" t="str">
        <f t="shared" si="0"/>
        <v>水</v>
      </c>
      <c r="AM13" s="62" t="str">
        <f t="shared" si="0"/>
        <v>木</v>
      </c>
      <c r="AN13" s="62" t="str">
        <f t="shared" si="0"/>
        <v>金</v>
      </c>
      <c r="AO13" s="62" t="str">
        <f t="shared" si="0"/>
        <v>土</v>
      </c>
      <c r="AP13" s="62" t="str">
        <f t="shared" si="0"/>
        <v>日</v>
      </c>
      <c r="AQ13" s="63" t="str">
        <f t="shared" si="0"/>
        <v>月</v>
      </c>
      <c r="AR13" s="62" t="str">
        <f>IF(AR12=1,"日",IF(AR12=2,"月",IF(AR12=3,"火",IF(AR12=4,"水",IF(AR12=5,"木",IF(AR12=6,"金",IF(AR12=0,"","土")))))))</f>
        <v/>
      </c>
      <c r="AS13" s="62" t="str">
        <f>IF(AS12=1,"日",IF(AS12=2,"月",IF(AS12=3,"火",IF(AS12=4,"水",IF(AS12=5,"木",IF(AS12=6,"金",IF(AS12=0,"","土")))))))</f>
        <v/>
      </c>
      <c r="AT13" s="64" t="str">
        <f>IF(AT12=1,"日",IF(AT12=2,"月",IF(AT12=3,"火",IF(AT12=4,"水",IF(AT12=5,"木",IF(AT12=6,"金",IF(AT12=0,"","土")))))))</f>
        <v/>
      </c>
      <c r="AU13" s="592"/>
      <c r="AV13" s="593"/>
      <c r="AW13" s="592"/>
      <c r="AX13" s="593"/>
      <c r="AY13" s="595"/>
      <c r="AZ13" s="595"/>
      <c r="BA13" s="595"/>
      <c r="BB13" s="595"/>
      <c r="BC13" s="595"/>
      <c r="BD13" s="595"/>
    </row>
    <row r="14" spans="2:57" ht="39.9" customHeight="1" x14ac:dyDescent="0.2">
      <c r="B14" s="65">
        <v>1</v>
      </c>
      <c r="C14" s="551"/>
      <c r="D14" s="552"/>
      <c r="E14" s="553"/>
      <c r="F14" s="554"/>
      <c r="G14" s="555"/>
      <c r="H14" s="556"/>
      <c r="I14" s="556"/>
      <c r="J14" s="556"/>
      <c r="K14" s="557"/>
      <c r="L14" s="558"/>
      <c r="M14" s="559"/>
      <c r="N14" s="559"/>
      <c r="O14" s="560"/>
      <c r="P14" s="66"/>
      <c r="Q14" s="67"/>
      <c r="R14" s="67"/>
      <c r="S14" s="67"/>
      <c r="T14" s="67"/>
      <c r="U14" s="67"/>
      <c r="V14" s="68"/>
      <c r="W14" s="66"/>
      <c r="X14" s="67"/>
      <c r="Y14" s="67"/>
      <c r="Z14" s="67"/>
      <c r="AA14" s="67"/>
      <c r="AB14" s="67"/>
      <c r="AC14" s="68"/>
      <c r="AD14" s="66"/>
      <c r="AE14" s="67"/>
      <c r="AF14" s="67"/>
      <c r="AG14" s="67"/>
      <c r="AH14" s="67"/>
      <c r="AI14" s="67"/>
      <c r="AJ14" s="68"/>
      <c r="AK14" s="66"/>
      <c r="AL14" s="67"/>
      <c r="AM14" s="67"/>
      <c r="AN14" s="67"/>
      <c r="AO14" s="67"/>
      <c r="AP14" s="67"/>
      <c r="AQ14" s="68"/>
      <c r="AR14" s="66"/>
      <c r="AS14" s="67"/>
      <c r="AT14" s="68"/>
      <c r="AU14" s="561">
        <f>IF($AZ$3="４週",SUM(P14:AQ14),IF($AZ$3="暦月",SUM(P14:AT14),""))</f>
        <v>0</v>
      </c>
      <c r="AV14" s="562"/>
      <c r="AW14" s="563">
        <f t="shared" ref="AW14:AW31" si="1">IF($AZ$3="４週",AU14/4,IF($AZ$3="暦月",AU14/($AZ$7/7),""))</f>
        <v>0</v>
      </c>
      <c r="AX14" s="564"/>
      <c r="AY14" s="548"/>
      <c r="AZ14" s="549"/>
      <c r="BA14" s="549"/>
      <c r="BB14" s="549"/>
      <c r="BC14" s="549"/>
      <c r="BD14" s="550"/>
    </row>
    <row r="15" spans="2:57" ht="39.9" customHeight="1" x14ac:dyDescent="0.2">
      <c r="B15" s="69">
        <f t="shared" ref="B15:B31" si="2">B14+1</f>
        <v>2</v>
      </c>
      <c r="C15" s="534"/>
      <c r="D15" s="535"/>
      <c r="E15" s="536"/>
      <c r="F15" s="537"/>
      <c r="G15" s="538"/>
      <c r="H15" s="539"/>
      <c r="I15" s="539"/>
      <c r="J15" s="539"/>
      <c r="K15" s="540"/>
      <c r="L15" s="541"/>
      <c r="M15" s="542"/>
      <c r="N15" s="542"/>
      <c r="O15" s="543"/>
      <c r="P15" s="70"/>
      <c r="Q15" s="71"/>
      <c r="R15" s="71"/>
      <c r="S15" s="71"/>
      <c r="T15" s="71"/>
      <c r="U15" s="71"/>
      <c r="V15" s="72"/>
      <c r="W15" s="70"/>
      <c r="X15" s="71"/>
      <c r="Y15" s="71"/>
      <c r="Z15" s="71"/>
      <c r="AA15" s="71"/>
      <c r="AB15" s="71"/>
      <c r="AC15" s="72"/>
      <c r="AD15" s="70"/>
      <c r="AE15" s="71"/>
      <c r="AF15" s="71"/>
      <c r="AG15" s="71"/>
      <c r="AH15" s="71"/>
      <c r="AI15" s="71"/>
      <c r="AJ15" s="72"/>
      <c r="AK15" s="70"/>
      <c r="AL15" s="71"/>
      <c r="AM15" s="71"/>
      <c r="AN15" s="71"/>
      <c r="AO15" s="71"/>
      <c r="AP15" s="71"/>
      <c r="AQ15" s="72"/>
      <c r="AR15" s="70"/>
      <c r="AS15" s="71"/>
      <c r="AT15" s="72"/>
      <c r="AU15" s="544">
        <f>IF($AZ$3="４週",SUM(P15:AQ15),IF($AZ$3="暦月",SUM(P15:AT15),""))</f>
        <v>0</v>
      </c>
      <c r="AV15" s="545"/>
      <c r="AW15" s="546">
        <f t="shared" si="1"/>
        <v>0</v>
      </c>
      <c r="AX15" s="547"/>
      <c r="AY15" s="514"/>
      <c r="AZ15" s="515"/>
      <c r="BA15" s="515"/>
      <c r="BB15" s="515"/>
      <c r="BC15" s="515"/>
      <c r="BD15" s="516"/>
    </row>
    <row r="16" spans="2:57" ht="39.9" customHeight="1" x14ac:dyDescent="0.2">
      <c r="B16" s="69">
        <f t="shared" si="2"/>
        <v>3</v>
      </c>
      <c r="C16" s="534"/>
      <c r="D16" s="535"/>
      <c r="E16" s="536"/>
      <c r="F16" s="537"/>
      <c r="G16" s="538"/>
      <c r="H16" s="539"/>
      <c r="I16" s="539"/>
      <c r="J16" s="539"/>
      <c r="K16" s="540"/>
      <c r="L16" s="541"/>
      <c r="M16" s="542"/>
      <c r="N16" s="542"/>
      <c r="O16" s="543"/>
      <c r="P16" s="70"/>
      <c r="Q16" s="71"/>
      <c r="R16" s="71"/>
      <c r="S16" s="71"/>
      <c r="T16" s="71"/>
      <c r="U16" s="71"/>
      <c r="V16" s="72"/>
      <c r="W16" s="70"/>
      <c r="X16" s="71"/>
      <c r="Y16" s="71"/>
      <c r="Z16" s="71"/>
      <c r="AA16" s="71"/>
      <c r="AB16" s="71"/>
      <c r="AC16" s="72"/>
      <c r="AD16" s="70"/>
      <c r="AE16" s="71"/>
      <c r="AF16" s="71"/>
      <c r="AG16" s="71"/>
      <c r="AH16" s="71"/>
      <c r="AI16" s="71"/>
      <c r="AJ16" s="72"/>
      <c r="AK16" s="70"/>
      <c r="AL16" s="71"/>
      <c r="AM16" s="71"/>
      <c r="AN16" s="71"/>
      <c r="AO16" s="71"/>
      <c r="AP16" s="71"/>
      <c r="AQ16" s="72"/>
      <c r="AR16" s="70"/>
      <c r="AS16" s="71"/>
      <c r="AT16" s="72"/>
      <c r="AU16" s="544">
        <f>IF($AZ$3="４週",SUM(P16:AQ16),IF($AZ$3="暦月",SUM(P16:AT16),""))</f>
        <v>0</v>
      </c>
      <c r="AV16" s="545"/>
      <c r="AW16" s="546">
        <f t="shared" si="1"/>
        <v>0</v>
      </c>
      <c r="AX16" s="547"/>
      <c r="AY16" s="514"/>
      <c r="AZ16" s="515"/>
      <c r="BA16" s="515"/>
      <c r="BB16" s="515"/>
      <c r="BC16" s="515"/>
      <c r="BD16" s="516"/>
    </row>
    <row r="17" spans="2:56" ht="39.9" customHeight="1" x14ac:dyDescent="0.2">
      <c r="B17" s="69">
        <f t="shared" si="2"/>
        <v>4</v>
      </c>
      <c r="C17" s="534"/>
      <c r="D17" s="535"/>
      <c r="E17" s="536"/>
      <c r="F17" s="537"/>
      <c r="G17" s="538"/>
      <c r="H17" s="539"/>
      <c r="I17" s="539"/>
      <c r="J17" s="539"/>
      <c r="K17" s="540"/>
      <c r="L17" s="541"/>
      <c r="M17" s="542"/>
      <c r="N17" s="542"/>
      <c r="O17" s="543"/>
      <c r="P17" s="70"/>
      <c r="Q17" s="71"/>
      <c r="R17" s="71"/>
      <c r="S17" s="71"/>
      <c r="T17" s="71"/>
      <c r="U17" s="71"/>
      <c r="V17" s="72"/>
      <c r="W17" s="70"/>
      <c r="X17" s="71"/>
      <c r="Y17" s="71"/>
      <c r="Z17" s="71"/>
      <c r="AA17" s="71"/>
      <c r="AB17" s="71"/>
      <c r="AC17" s="72"/>
      <c r="AD17" s="70"/>
      <c r="AE17" s="71"/>
      <c r="AF17" s="71"/>
      <c r="AG17" s="71"/>
      <c r="AH17" s="71"/>
      <c r="AI17" s="71"/>
      <c r="AJ17" s="72"/>
      <c r="AK17" s="70"/>
      <c r="AL17" s="71"/>
      <c r="AM17" s="71"/>
      <c r="AN17" s="71"/>
      <c r="AO17" s="71"/>
      <c r="AP17" s="71"/>
      <c r="AQ17" s="72"/>
      <c r="AR17" s="70"/>
      <c r="AS17" s="71"/>
      <c r="AT17" s="72"/>
      <c r="AU17" s="544">
        <f>IF($AZ$3="４週",SUM(P17:AQ17),IF($AZ$3="暦月",SUM(P17:AT17),""))</f>
        <v>0</v>
      </c>
      <c r="AV17" s="545"/>
      <c r="AW17" s="546">
        <f t="shared" si="1"/>
        <v>0</v>
      </c>
      <c r="AX17" s="547"/>
      <c r="AY17" s="514"/>
      <c r="AZ17" s="515"/>
      <c r="BA17" s="515"/>
      <c r="BB17" s="515"/>
      <c r="BC17" s="515"/>
      <c r="BD17" s="516"/>
    </row>
    <row r="18" spans="2:56" ht="39.9" customHeight="1" x14ac:dyDescent="0.2">
      <c r="B18" s="69">
        <f t="shared" si="2"/>
        <v>5</v>
      </c>
      <c r="C18" s="534"/>
      <c r="D18" s="535"/>
      <c r="E18" s="536"/>
      <c r="F18" s="537"/>
      <c r="G18" s="538"/>
      <c r="H18" s="539"/>
      <c r="I18" s="539"/>
      <c r="J18" s="539"/>
      <c r="K18" s="540"/>
      <c r="L18" s="541"/>
      <c r="M18" s="542"/>
      <c r="N18" s="542"/>
      <c r="O18" s="543"/>
      <c r="P18" s="70"/>
      <c r="Q18" s="71"/>
      <c r="R18" s="71"/>
      <c r="S18" s="71"/>
      <c r="T18" s="71"/>
      <c r="U18" s="71"/>
      <c r="V18" s="72"/>
      <c r="W18" s="70"/>
      <c r="X18" s="71"/>
      <c r="Y18" s="71"/>
      <c r="Z18" s="71"/>
      <c r="AA18" s="71"/>
      <c r="AB18" s="71"/>
      <c r="AC18" s="72"/>
      <c r="AD18" s="70"/>
      <c r="AE18" s="71"/>
      <c r="AF18" s="71"/>
      <c r="AG18" s="71"/>
      <c r="AH18" s="71"/>
      <c r="AI18" s="71"/>
      <c r="AJ18" s="72"/>
      <c r="AK18" s="70"/>
      <c r="AL18" s="71"/>
      <c r="AM18" s="71"/>
      <c r="AN18" s="71"/>
      <c r="AO18" s="71"/>
      <c r="AP18" s="71"/>
      <c r="AQ18" s="72"/>
      <c r="AR18" s="70"/>
      <c r="AS18" s="71"/>
      <c r="AT18" s="72"/>
      <c r="AU18" s="544">
        <f t="shared" ref="AU18:AU31" si="3">IF($AZ$3="４週",SUM(P18:AQ18),IF($AZ$3="暦月",SUM(P18:AT18),""))</f>
        <v>0</v>
      </c>
      <c r="AV18" s="545"/>
      <c r="AW18" s="546">
        <f t="shared" si="1"/>
        <v>0</v>
      </c>
      <c r="AX18" s="547"/>
      <c r="AY18" s="514"/>
      <c r="AZ18" s="515"/>
      <c r="BA18" s="515"/>
      <c r="BB18" s="515"/>
      <c r="BC18" s="515"/>
      <c r="BD18" s="516"/>
    </row>
    <row r="19" spans="2:56" ht="39.9" customHeight="1" x14ac:dyDescent="0.2">
      <c r="B19" s="69">
        <f t="shared" si="2"/>
        <v>6</v>
      </c>
      <c r="C19" s="534"/>
      <c r="D19" s="535"/>
      <c r="E19" s="536"/>
      <c r="F19" s="537"/>
      <c r="G19" s="538"/>
      <c r="H19" s="539"/>
      <c r="I19" s="539"/>
      <c r="J19" s="539"/>
      <c r="K19" s="540"/>
      <c r="L19" s="541"/>
      <c r="M19" s="542"/>
      <c r="N19" s="542"/>
      <c r="O19" s="543"/>
      <c r="P19" s="70"/>
      <c r="Q19" s="71"/>
      <c r="R19" s="71"/>
      <c r="S19" s="71"/>
      <c r="T19" s="71"/>
      <c r="U19" s="71"/>
      <c r="V19" s="72"/>
      <c r="W19" s="70"/>
      <c r="X19" s="71"/>
      <c r="Y19" s="71"/>
      <c r="Z19" s="71"/>
      <c r="AA19" s="71"/>
      <c r="AB19" s="71"/>
      <c r="AC19" s="72"/>
      <c r="AD19" s="70"/>
      <c r="AE19" s="71"/>
      <c r="AF19" s="71"/>
      <c r="AG19" s="71"/>
      <c r="AH19" s="71"/>
      <c r="AI19" s="71"/>
      <c r="AJ19" s="72"/>
      <c r="AK19" s="70"/>
      <c r="AL19" s="71"/>
      <c r="AM19" s="71"/>
      <c r="AN19" s="71"/>
      <c r="AO19" s="71"/>
      <c r="AP19" s="71"/>
      <c r="AQ19" s="72"/>
      <c r="AR19" s="70"/>
      <c r="AS19" s="71"/>
      <c r="AT19" s="72"/>
      <c r="AU19" s="544">
        <f t="shared" si="3"/>
        <v>0</v>
      </c>
      <c r="AV19" s="545"/>
      <c r="AW19" s="546">
        <f t="shared" si="1"/>
        <v>0</v>
      </c>
      <c r="AX19" s="547"/>
      <c r="AY19" s="514"/>
      <c r="AZ19" s="515"/>
      <c r="BA19" s="515"/>
      <c r="BB19" s="515"/>
      <c r="BC19" s="515"/>
      <c r="BD19" s="516"/>
    </row>
    <row r="20" spans="2:56" ht="39.9" customHeight="1" x14ac:dyDescent="0.2">
      <c r="B20" s="69">
        <f t="shared" si="2"/>
        <v>7</v>
      </c>
      <c r="C20" s="534"/>
      <c r="D20" s="535"/>
      <c r="E20" s="536"/>
      <c r="F20" s="537"/>
      <c r="G20" s="538"/>
      <c r="H20" s="539"/>
      <c r="I20" s="539"/>
      <c r="J20" s="539"/>
      <c r="K20" s="540"/>
      <c r="L20" s="541"/>
      <c r="M20" s="542"/>
      <c r="N20" s="542"/>
      <c r="O20" s="543"/>
      <c r="P20" s="70"/>
      <c r="Q20" s="71"/>
      <c r="R20" s="71"/>
      <c r="S20" s="71"/>
      <c r="T20" s="71"/>
      <c r="U20" s="71"/>
      <c r="V20" s="72"/>
      <c r="W20" s="70"/>
      <c r="X20" s="71"/>
      <c r="Y20" s="71"/>
      <c r="Z20" s="71"/>
      <c r="AA20" s="71"/>
      <c r="AB20" s="71"/>
      <c r="AC20" s="72"/>
      <c r="AD20" s="70"/>
      <c r="AE20" s="71"/>
      <c r="AF20" s="71"/>
      <c r="AG20" s="71"/>
      <c r="AH20" s="71"/>
      <c r="AI20" s="71"/>
      <c r="AJ20" s="72"/>
      <c r="AK20" s="70"/>
      <c r="AL20" s="71"/>
      <c r="AM20" s="71"/>
      <c r="AN20" s="71"/>
      <c r="AO20" s="71"/>
      <c r="AP20" s="71"/>
      <c r="AQ20" s="72"/>
      <c r="AR20" s="70"/>
      <c r="AS20" s="71"/>
      <c r="AT20" s="72"/>
      <c r="AU20" s="544">
        <f>IF($AZ$3="４週",SUM(P20:AQ20),IF($AZ$3="暦月",SUM(P20:AT20),""))</f>
        <v>0</v>
      </c>
      <c r="AV20" s="545"/>
      <c r="AW20" s="546">
        <f t="shared" si="1"/>
        <v>0</v>
      </c>
      <c r="AX20" s="547"/>
      <c r="AY20" s="514"/>
      <c r="AZ20" s="515"/>
      <c r="BA20" s="515"/>
      <c r="BB20" s="515"/>
      <c r="BC20" s="515"/>
      <c r="BD20" s="516"/>
    </row>
    <row r="21" spans="2:56" ht="39.9" customHeight="1" x14ac:dyDescent="0.2">
      <c r="B21" s="69">
        <f t="shared" si="2"/>
        <v>8</v>
      </c>
      <c r="C21" s="534"/>
      <c r="D21" s="535"/>
      <c r="E21" s="536"/>
      <c r="F21" s="537"/>
      <c r="G21" s="538"/>
      <c r="H21" s="539"/>
      <c r="I21" s="539"/>
      <c r="J21" s="539"/>
      <c r="K21" s="540"/>
      <c r="L21" s="541"/>
      <c r="M21" s="542"/>
      <c r="N21" s="542"/>
      <c r="O21" s="543"/>
      <c r="P21" s="70"/>
      <c r="Q21" s="71"/>
      <c r="R21" s="71"/>
      <c r="S21" s="71"/>
      <c r="T21" s="71"/>
      <c r="U21" s="71"/>
      <c r="V21" s="72"/>
      <c r="W21" s="70"/>
      <c r="X21" s="71"/>
      <c r="Y21" s="71"/>
      <c r="Z21" s="71"/>
      <c r="AA21" s="71"/>
      <c r="AB21" s="71"/>
      <c r="AC21" s="72"/>
      <c r="AD21" s="70"/>
      <c r="AE21" s="71"/>
      <c r="AF21" s="71"/>
      <c r="AG21" s="71"/>
      <c r="AH21" s="71"/>
      <c r="AI21" s="71"/>
      <c r="AJ21" s="72"/>
      <c r="AK21" s="70"/>
      <c r="AL21" s="71"/>
      <c r="AM21" s="71"/>
      <c r="AN21" s="71"/>
      <c r="AO21" s="71"/>
      <c r="AP21" s="71"/>
      <c r="AQ21" s="72"/>
      <c r="AR21" s="70"/>
      <c r="AS21" s="71"/>
      <c r="AT21" s="72"/>
      <c r="AU21" s="544">
        <f t="shared" si="3"/>
        <v>0</v>
      </c>
      <c r="AV21" s="545"/>
      <c r="AW21" s="546">
        <f t="shared" si="1"/>
        <v>0</v>
      </c>
      <c r="AX21" s="547"/>
      <c r="AY21" s="514"/>
      <c r="AZ21" s="515"/>
      <c r="BA21" s="515"/>
      <c r="BB21" s="515"/>
      <c r="BC21" s="515"/>
      <c r="BD21" s="516"/>
    </row>
    <row r="22" spans="2:56" ht="39.9" customHeight="1" x14ac:dyDescent="0.2">
      <c r="B22" s="69">
        <f t="shared" si="2"/>
        <v>9</v>
      </c>
      <c r="C22" s="534"/>
      <c r="D22" s="535"/>
      <c r="E22" s="536"/>
      <c r="F22" s="537"/>
      <c r="G22" s="538"/>
      <c r="H22" s="539"/>
      <c r="I22" s="539"/>
      <c r="J22" s="539"/>
      <c r="K22" s="540"/>
      <c r="L22" s="541"/>
      <c r="M22" s="542"/>
      <c r="N22" s="542"/>
      <c r="O22" s="543"/>
      <c r="P22" s="70"/>
      <c r="Q22" s="71"/>
      <c r="R22" s="71"/>
      <c r="S22" s="71"/>
      <c r="T22" s="71"/>
      <c r="U22" s="71"/>
      <c r="V22" s="72"/>
      <c r="W22" s="70"/>
      <c r="X22" s="71"/>
      <c r="Y22" s="71"/>
      <c r="Z22" s="71"/>
      <c r="AA22" s="71"/>
      <c r="AB22" s="71"/>
      <c r="AC22" s="72"/>
      <c r="AD22" s="70"/>
      <c r="AE22" s="71"/>
      <c r="AF22" s="71"/>
      <c r="AG22" s="71"/>
      <c r="AH22" s="71"/>
      <c r="AI22" s="71"/>
      <c r="AJ22" s="72"/>
      <c r="AK22" s="70"/>
      <c r="AL22" s="71"/>
      <c r="AM22" s="71"/>
      <c r="AN22" s="71"/>
      <c r="AO22" s="71"/>
      <c r="AP22" s="71"/>
      <c r="AQ22" s="72"/>
      <c r="AR22" s="70"/>
      <c r="AS22" s="71"/>
      <c r="AT22" s="72"/>
      <c r="AU22" s="544">
        <f t="shared" si="3"/>
        <v>0</v>
      </c>
      <c r="AV22" s="545"/>
      <c r="AW22" s="546">
        <f t="shared" si="1"/>
        <v>0</v>
      </c>
      <c r="AX22" s="547"/>
      <c r="AY22" s="514"/>
      <c r="AZ22" s="515"/>
      <c r="BA22" s="515"/>
      <c r="BB22" s="515"/>
      <c r="BC22" s="515"/>
      <c r="BD22" s="516"/>
    </row>
    <row r="23" spans="2:56" ht="39.9" customHeight="1" x14ac:dyDescent="0.2">
      <c r="B23" s="69">
        <f t="shared" si="2"/>
        <v>10</v>
      </c>
      <c r="C23" s="534"/>
      <c r="D23" s="535"/>
      <c r="E23" s="536"/>
      <c r="F23" s="537"/>
      <c r="G23" s="538"/>
      <c r="H23" s="539"/>
      <c r="I23" s="539"/>
      <c r="J23" s="539"/>
      <c r="K23" s="540"/>
      <c r="L23" s="541"/>
      <c r="M23" s="542"/>
      <c r="N23" s="542"/>
      <c r="O23" s="543"/>
      <c r="P23" s="70"/>
      <c r="Q23" s="71"/>
      <c r="R23" s="71"/>
      <c r="S23" s="71"/>
      <c r="T23" s="71"/>
      <c r="U23" s="71"/>
      <c r="V23" s="72"/>
      <c r="W23" s="70"/>
      <c r="X23" s="71"/>
      <c r="Y23" s="71"/>
      <c r="Z23" s="71"/>
      <c r="AA23" s="71"/>
      <c r="AB23" s="71"/>
      <c r="AC23" s="72"/>
      <c r="AD23" s="70"/>
      <c r="AE23" s="71"/>
      <c r="AF23" s="71"/>
      <c r="AG23" s="71"/>
      <c r="AH23" s="71"/>
      <c r="AI23" s="71"/>
      <c r="AJ23" s="72"/>
      <c r="AK23" s="70"/>
      <c r="AL23" s="71"/>
      <c r="AM23" s="71"/>
      <c r="AN23" s="71"/>
      <c r="AO23" s="71"/>
      <c r="AP23" s="71"/>
      <c r="AQ23" s="72"/>
      <c r="AR23" s="70"/>
      <c r="AS23" s="71"/>
      <c r="AT23" s="72"/>
      <c r="AU23" s="544">
        <f t="shared" si="3"/>
        <v>0</v>
      </c>
      <c r="AV23" s="545"/>
      <c r="AW23" s="546">
        <f t="shared" si="1"/>
        <v>0</v>
      </c>
      <c r="AX23" s="547"/>
      <c r="AY23" s="514"/>
      <c r="AZ23" s="515"/>
      <c r="BA23" s="515"/>
      <c r="BB23" s="515"/>
      <c r="BC23" s="515"/>
      <c r="BD23" s="516"/>
    </row>
    <row r="24" spans="2:56" ht="39.9" customHeight="1" x14ac:dyDescent="0.2">
      <c r="B24" s="69">
        <f t="shared" si="2"/>
        <v>11</v>
      </c>
      <c r="C24" s="534"/>
      <c r="D24" s="535"/>
      <c r="E24" s="536"/>
      <c r="F24" s="537"/>
      <c r="G24" s="538"/>
      <c r="H24" s="539"/>
      <c r="I24" s="539"/>
      <c r="J24" s="539"/>
      <c r="K24" s="540"/>
      <c r="L24" s="541"/>
      <c r="M24" s="542"/>
      <c r="N24" s="542"/>
      <c r="O24" s="543"/>
      <c r="P24" s="70"/>
      <c r="Q24" s="71"/>
      <c r="R24" s="71"/>
      <c r="S24" s="71"/>
      <c r="T24" s="71"/>
      <c r="U24" s="71"/>
      <c r="V24" s="72"/>
      <c r="W24" s="70"/>
      <c r="X24" s="71"/>
      <c r="Y24" s="71"/>
      <c r="Z24" s="71"/>
      <c r="AA24" s="71"/>
      <c r="AB24" s="71"/>
      <c r="AC24" s="72"/>
      <c r="AD24" s="70"/>
      <c r="AE24" s="71"/>
      <c r="AF24" s="71"/>
      <c r="AG24" s="71"/>
      <c r="AH24" s="71"/>
      <c r="AI24" s="71"/>
      <c r="AJ24" s="72"/>
      <c r="AK24" s="70"/>
      <c r="AL24" s="71"/>
      <c r="AM24" s="71"/>
      <c r="AN24" s="71"/>
      <c r="AO24" s="71"/>
      <c r="AP24" s="71"/>
      <c r="AQ24" s="72"/>
      <c r="AR24" s="70"/>
      <c r="AS24" s="71"/>
      <c r="AT24" s="72"/>
      <c r="AU24" s="544">
        <f t="shared" si="3"/>
        <v>0</v>
      </c>
      <c r="AV24" s="545"/>
      <c r="AW24" s="546">
        <f t="shared" si="1"/>
        <v>0</v>
      </c>
      <c r="AX24" s="547"/>
      <c r="AY24" s="514"/>
      <c r="AZ24" s="515"/>
      <c r="BA24" s="515"/>
      <c r="BB24" s="515"/>
      <c r="BC24" s="515"/>
      <c r="BD24" s="516"/>
    </row>
    <row r="25" spans="2:56" ht="39.9" customHeight="1" x14ac:dyDescent="0.2">
      <c r="B25" s="69">
        <f t="shared" si="2"/>
        <v>12</v>
      </c>
      <c r="C25" s="534"/>
      <c r="D25" s="535"/>
      <c r="E25" s="536"/>
      <c r="F25" s="537"/>
      <c r="G25" s="538"/>
      <c r="H25" s="539"/>
      <c r="I25" s="539"/>
      <c r="J25" s="539"/>
      <c r="K25" s="540"/>
      <c r="L25" s="541"/>
      <c r="M25" s="542"/>
      <c r="N25" s="542"/>
      <c r="O25" s="543"/>
      <c r="P25" s="70"/>
      <c r="Q25" s="71"/>
      <c r="R25" s="71"/>
      <c r="S25" s="71"/>
      <c r="T25" s="71"/>
      <c r="U25" s="71"/>
      <c r="V25" s="72"/>
      <c r="W25" s="70"/>
      <c r="X25" s="71"/>
      <c r="Y25" s="71"/>
      <c r="Z25" s="71"/>
      <c r="AA25" s="71"/>
      <c r="AB25" s="71"/>
      <c r="AC25" s="72"/>
      <c r="AD25" s="70"/>
      <c r="AE25" s="71"/>
      <c r="AF25" s="71"/>
      <c r="AG25" s="71"/>
      <c r="AH25" s="71"/>
      <c r="AI25" s="71"/>
      <c r="AJ25" s="72"/>
      <c r="AK25" s="70"/>
      <c r="AL25" s="71"/>
      <c r="AM25" s="71"/>
      <c r="AN25" s="71"/>
      <c r="AO25" s="71"/>
      <c r="AP25" s="71"/>
      <c r="AQ25" s="72"/>
      <c r="AR25" s="70"/>
      <c r="AS25" s="71"/>
      <c r="AT25" s="72"/>
      <c r="AU25" s="544">
        <f t="shared" si="3"/>
        <v>0</v>
      </c>
      <c r="AV25" s="545"/>
      <c r="AW25" s="546">
        <f t="shared" si="1"/>
        <v>0</v>
      </c>
      <c r="AX25" s="547"/>
      <c r="AY25" s="514"/>
      <c r="AZ25" s="515"/>
      <c r="BA25" s="515"/>
      <c r="BB25" s="515"/>
      <c r="BC25" s="515"/>
      <c r="BD25" s="516"/>
    </row>
    <row r="26" spans="2:56" ht="39.9" customHeight="1" x14ac:dyDescent="0.2">
      <c r="B26" s="69">
        <f t="shared" si="2"/>
        <v>13</v>
      </c>
      <c r="C26" s="534"/>
      <c r="D26" s="535"/>
      <c r="E26" s="536"/>
      <c r="F26" s="537"/>
      <c r="G26" s="538"/>
      <c r="H26" s="539"/>
      <c r="I26" s="539"/>
      <c r="J26" s="539"/>
      <c r="K26" s="540"/>
      <c r="L26" s="541"/>
      <c r="M26" s="542"/>
      <c r="N26" s="542"/>
      <c r="O26" s="543"/>
      <c r="P26" s="70"/>
      <c r="Q26" s="71"/>
      <c r="R26" s="71"/>
      <c r="S26" s="71"/>
      <c r="T26" s="71"/>
      <c r="U26" s="71"/>
      <c r="V26" s="72"/>
      <c r="W26" s="70"/>
      <c r="X26" s="71"/>
      <c r="Y26" s="71"/>
      <c r="Z26" s="71"/>
      <c r="AA26" s="71"/>
      <c r="AB26" s="71"/>
      <c r="AC26" s="72"/>
      <c r="AD26" s="70"/>
      <c r="AE26" s="71"/>
      <c r="AF26" s="71"/>
      <c r="AG26" s="71"/>
      <c r="AH26" s="71"/>
      <c r="AI26" s="71"/>
      <c r="AJ26" s="72"/>
      <c r="AK26" s="70"/>
      <c r="AL26" s="71"/>
      <c r="AM26" s="71"/>
      <c r="AN26" s="71"/>
      <c r="AO26" s="71"/>
      <c r="AP26" s="71"/>
      <c r="AQ26" s="72"/>
      <c r="AR26" s="70"/>
      <c r="AS26" s="71"/>
      <c r="AT26" s="72"/>
      <c r="AU26" s="544">
        <f t="shared" si="3"/>
        <v>0</v>
      </c>
      <c r="AV26" s="545"/>
      <c r="AW26" s="546">
        <f t="shared" si="1"/>
        <v>0</v>
      </c>
      <c r="AX26" s="547"/>
      <c r="AY26" s="514"/>
      <c r="AZ26" s="515"/>
      <c r="BA26" s="515"/>
      <c r="BB26" s="515"/>
      <c r="BC26" s="515"/>
      <c r="BD26" s="516"/>
    </row>
    <row r="27" spans="2:56" ht="39.9" customHeight="1" x14ac:dyDescent="0.2">
      <c r="B27" s="69">
        <f t="shared" si="2"/>
        <v>14</v>
      </c>
      <c r="C27" s="534"/>
      <c r="D27" s="535"/>
      <c r="E27" s="536"/>
      <c r="F27" s="537"/>
      <c r="G27" s="538"/>
      <c r="H27" s="539"/>
      <c r="I27" s="539"/>
      <c r="J27" s="539"/>
      <c r="K27" s="540"/>
      <c r="L27" s="541"/>
      <c r="M27" s="542"/>
      <c r="N27" s="542"/>
      <c r="O27" s="543"/>
      <c r="P27" s="70"/>
      <c r="Q27" s="71"/>
      <c r="R27" s="71"/>
      <c r="S27" s="71"/>
      <c r="T27" s="71"/>
      <c r="U27" s="71"/>
      <c r="V27" s="72"/>
      <c r="W27" s="70"/>
      <c r="X27" s="71"/>
      <c r="Y27" s="71"/>
      <c r="Z27" s="71"/>
      <c r="AA27" s="71"/>
      <c r="AB27" s="71"/>
      <c r="AC27" s="72"/>
      <c r="AD27" s="70"/>
      <c r="AE27" s="71"/>
      <c r="AF27" s="71"/>
      <c r="AG27" s="71"/>
      <c r="AH27" s="71"/>
      <c r="AI27" s="71"/>
      <c r="AJ27" s="72"/>
      <c r="AK27" s="70"/>
      <c r="AL27" s="71"/>
      <c r="AM27" s="71"/>
      <c r="AN27" s="71"/>
      <c r="AO27" s="71"/>
      <c r="AP27" s="71"/>
      <c r="AQ27" s="72"/>
      <c r="AR27" s="70"/>
      <c r="AS27" s="71"/>
      <c r="AT27" s="72"/>
      <c r="AU27" s="544">
        <f t="shared" si="3"/>
        <v>0</v>
      </c>
      <c r="AV27" s="545"/>
      <c r="AW27" s="546">
        <f t="shared" si="1"/>
        <v>0</v>
      </c>
      <c r="AX27" s="547"/>
      <c r="AY27" s="514"/>
      <c r="AZ27" s="515"/>
      <c r="BA27" s="515"/>
      <c r="BB27" s="515"/>
      <c r="BC27" s="515"/>
      <c r="BD27" s="516"/>
    </row>
    <row r="28" spans="2:56" ht="39.9" customHeight="1" x14ac:dyDescent="0.2">
      <c r="B28" s="69">
        <f t="shared" si="2"/>
        <v>15</v>
      </c>
      <c r="C28" s="534"/>
      <c r="D28" s="535"/>
      <c r="E28" s="536"/>
      <c r="F28" s="537"/>
      <c r="G28" s="538"/>
      <c r="H28" s="539"/>
      <c r="I28" s="539"/>
      <c r="J28" s="539"/>
      <c r="K28" s="540"/>
      <c r="L28" s="541"/>
      <c r="M28" s="542"/>
      <c r="N28" s="542"/>
      <c r="O28" s="543"/>
      <c r="P28" s="70"/>
      <c r="Q28" s="71"/>
      <c r="R28" s="71"/>
      <c r="S28" s="71"/>
      <c r="T28" s="71"/>
      <c r="U28" s="71"/>
      <c r="V28" s="72"/>
      <c r="W28" s="70"/>
      <c r="X28" s="71"/>
      <c r="Y28" s="71"/>
      <c r="Z28" s="71"/>
      <c r="AA28" s="71"/>
      <c r="AB28" s="71"/>
      <c r="AC28" s="72"/>
      <c r="AD28" s="70"/>
      <c r="AE28" s="71"/>
      <c r="AF28" s="71"/>
      <c r="AG28" s="71"/>
      <c r="AH28" s="71"/>
      <c r="AI28" s="71"/>
      <c r="AJ28" s="72"/>
      <c r="AK28" s="70"/>
      <c r="AL28" s="71"/>
      <c r="AM28" s="71"/>
      <c r="AN28" s="71"/>
      <c r="AO28" s="71"/>
      <c r="AP28" s="71"/>
      <c r="AQ28" s="72"/>
      <c r="AR28" s="70"/>
      <c r="AS28" s="71"/>
      <c r="AT28" s="72"/>
      <c r="AU28" s="544">
        <f t="shared" si="3"/>
        <v>0</v>
      </c>
      <c r="AV28" s="545"/>
      <c r="AW28" s="546">
        <f t="shared" si="1"/>
        <v>0</v>
      </c>
      <c r="AX28" s="547"/>
      <c r="AY28" s="514"/>
      <c r="AZ28" s="515"/>
      <c r="BA28" s="515"/>
      <c r="BB28" s="515"/>
      <c r="BC28" s="515"/>
      <c r="BD28" s="516"/>
    </row>
    <row r="29" spans="2:56" ht="39.9" customHeight="1" x14ac:dyDescent="0.2">
      <c r="B29" s="69">
        <f t="shared" si="2"/>
        <v>16</v>
      </c>
      <c r="C29" s="534"/>
      <c r="D29" s="535"/>
      <c r="E29" s="536"/>
      <c r="F29" s="537"/>
      <c r="G29" s="538"/>
      <c r="H29" s="539"/>
      <c r="I29" s="539"/>
      <c r="J29" s="539"/>
      <c r="K29" s="540"/>
      <c r="L29" s="541"/>
      <c r="M29" s="542"/>
      <c r="N29" s="542"/>
      <c r="O29" s="543"/>
      <c r="P29" s="70"/>
      <c r="Q29" s="71"/>
      <c r="R29" s="71"/>
      <c r="S29" s="71"/>
      <c r="T29" s="71"/>
      <c r="U29" s="71"/>
      <c r="V29" s="72"/>
      <c r="W29" s="70"/>
      <c r="X29" s="71"/>
      <c r="Y29" s="71"/>
      <c r="Z29" s="71"/>
      <c r="AA29" s="71"/>
      <c r="AB29" s="71"/>
      <c r="AC29" s="72"/>
      <c r="AD29" s="70"/>
      <c r="AE29" s="71"/>
      <c r="AF29" s="71"/>
      <c r="AG29" s="71"/>
      <c r="AH29" s="71"/>
      <c r="AI29" s="71"/>
      <c r="AJ29" s="72"/>
      <c r="AK29" s="70"/>
      <c r="AL29" s="71"/>
      <c r="AM29" s="71"/>
      <c r="AN29" s="71"/>
      <c r="AO29" s="71"/>
      <c r="AP29" s="71"/>
      <c r="AQ29" s="72"/>
      <c r="AR29" s="70"/>
      <c r="AS29" s="71"/>
      <c r="AT29" s="72"/>
      <c r="AU29" s="544">
        <f t="shared" si="3"/>
        <v>0</v>
      </c>
      <c r="AV29" s="545"/>
      <c r="AW29" s="546">
        <f t="shared" si="1"/>
        <v>0</v>
      </c>
      <c r="AX29" s="547"/>
      <c r="AY29" s="514"/>
      <c r="AZ29" s="515"/>
      <c r="BA29" s="515"/>
      <c r="BB29" s="515"/>
      <c r="BC29" s="515"/>
      <c r="BD29" s="516"/>
    </row>
    <row r="30" spans="2:56" ht="39.9" customHeight="1" x14ac:dyDescent="0.2">
      <c r="B30" s="69">
        <f t="shared" si="2"/>
        <v>17</v>
      </c>
      <c r="C30" s="534"/>
      <c r="D30" s="535"/>
      <c r="E30" s="536"/>
      <c r="F30" s="537"/>
      <c r="G30" s="538"/>
      <c r="H30" s="539"/>
      <c r="I30" s="539"/>
      <c r="J30" s="539"/>
      <c r="K30" s="540"/>
      <c r="L30" s="541"/>
      <c r="M30" s="542"/>
      <c r="N30" s="542"/>
      <c r="O30" s="543"/>
      <c r="P30" s="70"/>
      <c r="Q30" s="71"/>
      <c r="R30" s="71"/>
      <c r="S30" s="71"/>
      <c r="T30" s="71"/>
      <c r="U30" s="71"/>
      <c r="V30" s="72"/>
      <c r="W30" s="70"/>
      <c r="X30" s="71"/>
      <c r="Y30" s="71"/>
      <c r="Z30" s="71"/>
      <c r="AA30" s="71"/>
      <c r="AB30" s="71"/>
      <c r="AC30" s="72"/>
      <c r="AD30" s="70"/>
      <c r="AE30" s="71"/>
      <c r="AF30" s="71"/>
      <c r="AG30" s="71"/>
      <c r="AH30" s="71"/>
      <c r="AI30" s="71"/>
      <c r="AJ30" s="72"/>
      <c r="AK30" s="70"/>
      <c r="AL30" s="71"/>
      <c r="AM30" s="71"/>
      <c r="AN30" s="71"/>
      <c r="AO30" s="71"/>
      <c r="AP30" s="71"/>
      <c r="AQ30" s="72"/>
      <c r="AR30" s="70"/>
      <c r="AS30" s="71"/>
      <c r="AT30" s="72"/>
      <c r="AU30" s="544">
        <f t="shared" si="3"/>
        <v>0</v>
      </c>
      <c r="AV30" s="545"/>
      <c r="AW30" s="546">
        <f t="shared" si="1"/>
        <v>0</v>
      </c>
      <c r="AX30" s="547"/>
      <c r="AY30" s="514"/>
      <c r="AZ30" s="515"/>
      <c r="BA30" s="515"/>
      <c r="BB30" s="515"/>
      <c r="BC30" s="515"/>
      <c r="BD30" s="516"/>
    </row>
    <row r="31" spans="2:56" ht="39.9" customHeight="1" thickBot="1" x14ac:dyDescent="0.25">
      <c r="B31" s="73">
        <f t="shared" si="2"/>
        <v>18</v>
      </c>
      <c r="C31" s="517"/>
      <c r="D31" s="518"/>
      <c r="E31" s="519"/>
      <c r="F31" s="520"/>
      <c r="G31" s="521"/>
      <c r="H31" s="522"/>
      <c r="I31" s="522"/>
      <c r="J31" s="522"/>
      <c r="K31" s="523"/>
      <c r="L31" s="524"/>
      <c r="M31" s="525"/>
      <c r="N31" s="525"/>
      <c r="O31" s="526"/>
      <c r="P31" s="74"/>
      <c r="Q31" s="75"/>
      <c r="R31" s="75"/>
      <c r="S31" s="75"/>
      <c r="T31" s="75"/>
      <c r="U31" s="75"/>
      <c r="V31" s="76"/>
      <c r="W31" s="74"/>
      <c r="X31" s="75"/>
      <c r="Y31" s="75"/>
      <c r="Z31" s="75"/>
      <c r="AA31" s="75"/>
      <c r="AB31" s="75"/>
      <c r="AC31" s="76"/>
      <c r="AD31" s="74"/>
      <c r="AE31" s="75"/>
      <c r="AF31" s="75"/>
      <c r="AG31" s="75"/>
      <c r="AH31" s="75"/>
      <c r="AI31" s="75"/>
      <c r="AJ31" s="76"/>
      <c r="AK31" s="74"/>
      <c r="AL31" s="75"/>
      <c r="AM31" s="75"/>
      <c r="AN31" s="75"/>
      <c r="AO31" s="75"/>
      <c r="AP31" s="75"/>
      <c r="AQ31" s="76"/>
      <c r="AR31" s="74"/>
      <c r="AS31" s="75"/>
      <c r="AT31" s="76"/>
      <c r="AU31" s="527">
        <f t="shared" si="3"/>
        <v>0</v>
      </c>
      <c r="AV31" s="528"/>
      <c r="AW31" s="529">
        <f t="shared" si="1"/>
        <v>0</v>
      </c>
      <c r="AX31" s="530"/>
      <c r="AY31" s="531"/>
      <c r="AZ31" s="532"/>
      <c r="BA31" s="532"/>
      <c r="BB31" s="532"/>
      <c r="BC31" s="532"/>
      <c r="BD31" s="533"/>
    </row>
    <row r="32" spans="2:56" ht="20.25" customHeight="1" x14ac:dyDescent="0.2">
      <c r="C32" s="77"/>
      <c r="D32" s="78"/>
      <c r="E32" s="79"/>
      <c r="AC32" s="55"/>
    </row>
    <row r="33" spans="2:26" ht="20.25" customHeight="1" x14ac:dyDescent="0.2">
      <c r="B33" s="46" t="s">
        <v>371</v>
      </c>
      <c r="C33" s="46"/>
      <c r="D33" s="46"/>
      <c r="E33" s="46"/>
      <c r="F33" s="46"/>
      <c r="G33" s="46"/>
      <c r="H33" s="46"/>
      <c r="I33" s="46"/>
      <c r="J33" s="46"/>
      <c r="K33" s="46"/>
      <c r="L33" s="53"/>
      <c r="M33" s="46"/>
      <c r="N33" s="46"/>
      <c r="O33" s="46"/>
      <c r="P33" s="46"/>
      <c r="Q33" s="46"/>
      <c r="R33" s="46"/>
      <c r="S33" s="46"/>
      <c r="T33" s="46" t="s">
        <v>262</v>
      </c>
      <c r="U33" s="46"/>
      <c r="V33" s="46"/>
      <c r="W33" s="46"/>
      <c r="X33" s="46"/>
      <c r="Y33" s="46"/>
      <c r="Z33" s="80"/>
    </row>
    <row r="34" spans="2:26" ht="20.25" customHeight="1" x14ac:dyDescent="0.2">
      <c r="B34" s="46"/>
      <c r="C34" s="512" t="s">
        <v>250</v>
      </c>
      <c r="D34" s="512"/>
      <c r="E34" s="512" t="s">
        <v>251</v>
      </c>
      <c r="F34" s="512"/>
      <c r="G34" s="512"/>
      <c r="H34" s="512"/>
      <c r="I34" s="46"/>
      <c r="J34" s="513" t="s">
        <v>252</v>
      </c>
      <c r="K34" s="513"/>
      <c r="L34" s="513"/>
      <c r="M34" s="513"/>
      <c r="N34" s="46"/>
      <c r="O34" s="46"/>
      <c r="P34" s="81" t="s">
        <v>253</v>
      </c>
      <c r="Q34" s="81"/>
      <c r="R34" s="46"/>
      <c r="S34" s="46"/>
      <c r="T34" s="487" t="s">
        <v>265</v>
      </c>
      <c r="U34" s="489"/>
      <c r="V34" s="487" t="s">
        <v>266</v>
      </c>
      <c r="W34" s="488"/>
      <c r="X34" s="488"/>
      <c r="Y34" s="489"/>
      <c r="Z34" s="80"/>
    </row>
    <row r="35" spans="2:26" ht="20.25" customHeight="1" x14ac:dyDescent="0.2">
      <c r="B35" s="46"/>
      <c r="C35" s="486"/>
      <c r="D35" s="486"/>
      <c r="E35" s="486" t="s">
        <v>254</v>
      </c>
      <c r="F35" s="486"/>
      <c r="G35" s="486" t="s">
        <v>255</v>
      </c>
      <c r="H35" s="486"/>
      <c r="I35" s="46"/>
      <c r="J35" s="486" t="s">
        <v>254</v>
      </c>
      <c r="K35" s="486"/>
      <c r="L35" s="486" t="s">
        <v>255</v>
      </c>
      <c r="M35" s="486"/>
      <c r="N35" s="46"/>
      <c r="O35" s="46"/>
      <c r="P35" s="81" t="s">
        <v>256</v>
      </c>
      <c r="Q35" s="81"/>
      <c r="R35" s="46"/>
      <c r="S35" s="46"/>
      <c r="T35" s="487" t="s">
        <v>372</v>
      </c>
      <c r="U35" s="489"/>
      <c r="V35" s="487" t="s">
        <v>268</v>
      </c>
      <c r="W35" s="488"/>
      <c r="X35" s="488"/>
      <c r="Y35" s="489"/>
      <c r="Z35" s="82"/>
    </row>
    <row r="36" spans="2:26" ht="20.25" customHeight="1" x14ac:dyDescent="0.2">
      <c r="B36" s="46"/>
      <c r="C36" s="487" t="s">
        <v>373</v>
      </c>
      <c r="D36" s="489"/>
      <c r="E36" s="504">
        <f>SUMIFS($AU$14:$AV$31,$C$14:$D$31,"介護支援専門員",$E$14:$F$31,"A")</f>
        <v>0</v>
      </c>
      <c r="F36" s="505"/>
      <c r="G36" s="506">
        <f>SUMIFS($AW$14:$AX$31,$C$14:$D$31,"介護支援専門員",$E$14:$F$31,"A")</f>
        <v>0</v>
      </c>
      <c r="H36" s="507"/>
      <c r="I36" s="83"/>
      <c r="J36" s="508">
        <v>0</v>
      </c>
      <c r="K36" s="509"/>
      <c r="L36" s="508">
        <v>0</v>
      </c>
      <c r="M36" s="509"/>
      <c r="N36" s="83"/>
      <c r="O36" s="83"/>
      <c r="P36" s="508">
        <v>0</v>
      </c>
      <c r="Q36" s="509"/>
      <c r="R36" s="46"/>
      <c r="S36" s="46"/>
      <c r="T36" s="487" t="s">
        <v>257</v>
      </c>
      <c r="U36" s="489"/>
      <c r="V36" s="487" t="s">
        <v>271</v>
      </c>
      <c r="W36" s="488"/>
      <c r="X36" s="488"/>
      <c r="Y36" s="489"/>
      <c r="Z36" s="84"/>
    </row>
    <row r="37" spans="2:26" ht="20.25" customHeight="1" x14ac:dyDescent="0.2">
      <c r="B37" s="46"/>
      <c r="C37" s="487" t="s">
        <v>257</v>
      </c>
      <c r="D37" s="489"/>
      <c r="E37" s="504">
        <f>SUMIFS($AU$14:$AV$31,$C$14:$D$31,"介護支援専門員",$E$14:$F$31,"B")</f>
        <v>0</v>
      </c>
      <c r="F37" s="505"/>
      <c r="G37" s="506">
        <f>SUMIFS($AW$14:$AX$31,$C$14:$D$31,"介護支援専門員",$E$14:$F$31,"B")</f>
        <v>0</v>
      </c>
      <c r="H37" s="507"/>
      <c r="I37" s="83"/>
      <c r="J37" s="508">
        <v>0</v>
      </c>
      <c r="K37" s="509"/>
      <c r="L37" s="508">
        <v>0</v>
      </c>
      <c r="M37" s="509"/>
      <c r="N37" s="83"/>
      <c r="O37" s="83"/>
      <c r="P37" s="508">
        <v>0</v>
      </c>
      <c r="Q37" s="509"/>
      <c r="R37" s="46"/>
      <c r="S37" s="46"/>
      <c r="T37" s="487" t="s">
        <v>258</v>
      </c>
      <c r="U37" s="489"/>
      <c r="V37" s="487" t="s">
        <v>273</v>
      </c>
      <c r="W37" s="488"/>
      <c r="X37" s="488"/>
      <c r="Y37" s="489"/>
      <c r="Z37" s="84"/>
    </row>
    <row r="38" spans="2:26" ht="20.25" customHeight="1" x14ac:dyDescent="0.2">
      <c r="B38" s="46"/>
      <c r="C38" s="487" t="s">
        <v>374</v>
      </c>
      <c r="D38" s="489"/>
      <c r="E38" s="504">
        <f>SUMIFS($AU$14:$AV$31,$C$14:$D$31,"介護支援専門員",$E$14:$F$31,"C")</f>
        <v>0</v>
      </c>
      <c r="F38" s="505"/>
      <c r="G38" s="506">
        <f>SUMIFS($AW$14:$AX$31,$C$14:$D$31,"介護支援専門員",$E$14:$F$31,"C")</f>
        <v>0</v>
      </c>
      <c r="H38" s="507"/>
      <c r="I38" s="83"/>
      <c r="J38" s="508">
        <v>0</v>
      </c>
      <c r="K38" s="509"/>
      <c r="L38" s="510">
        <v>0</v>
      </c>
      <c r="M38" s="511"/>
      <c r="N38" s="83"/>
      <c r="O38" s="83"/>
      <c r="P38" s="504" t="s">
        <v>375</v>
      </c>
      <c r="Q38" s="505"/>
      <c r="R38" s="46"/>
      <c r="S38" s="46"/>
      <c r="T38" s="487" t="s">
        <v>376</v>
      </c>
      <c r="U38" s="489"/>
      <c r="V38" s="487" t="s">
        <v>274</v>
      </c>
      <c r="W38" s="488"/>
      <c r="X38" s="488"/>
      <c r="Y38" s="489"/>
      <c r="Z38" s="85"/>
    </row>
    <row r="39" spans="2:26" ht="20.25" customHeight="1" x14ac:dyDescent="0.2">
      <c r="B39" s="46"/>
      <c r="C39" s="487" t="s">
        <v>259</v>
      </c>
      <c r="D39" s="489"/>
      <c r="E39" s="504">
        <f>SUMIFS($AU$14:$AV$31,$C$14:$D$31,"介護支援専門員",$E$14:$F$31,"D")</f>
        <v>0</v>
      </c>
      <c r="F39" s="505"/>
      <c r="G39" s="506">
        <f>SUMIFS($AW$14:$AX$31,$C$14:$D$31,"介護支援専門員",$E$14:$F$31,"D")</f>
        <v>0</v>
      </c>
      <c r="H39" s="507"/>
      <c r="I39" s="83"/>
      <c r="J39" s="508">
        <v>0</v>
      </c>
      <c r="K39" s="509"/>
      <c r="L39" s="510">
        <v>0</v>
      </c>
      <c r="M39" s="511"/>
      <c r="N39" s="83"/>
      <c r="O39" s="83"/>
      <c r="P39" s="504" t="s">
        <v>377</v>
      </c>
      <c r="Q39" s="505"/>
      <c r="R39" s="46"/>
      <c r="S39" s="46"/>
      <c r="T39" s="46"/>
      <c r="U39" s="502"/>
      <c r="V39" s="502"/>
      <c r="W39" s="503"/>
      <c r="X39" s="503"/>
      <c r="Y39" s="86"/>
      <c r="Z39" s="86"/>
    </row>
    <row r="40" spans="2:26" ht="20.25" customHeight="1" x14ac:dyDescent="0.2">
      <c r="B40" s="46"/>
      <c r="C40" s="487" t="s">
        <v>260</v>
      </c>
      <c r="D40" s="489"/>
      <c r="E40" s="504">
        <f>SUM(E36:F39)</f>
        <v>0</v>
      </c>
      <c r="F40" s="505"/>
      <c r="G40" s="506">
        <f>SUM(G36:H39)</f>
        <v>0</v>
      </c>
      <c r="H40" s="507"/>
      <c r="I40" s="83"/>
      <c r="J40" s="504">
        <f>SUM(J36:K39)</f>
        <v>0</v>
      </c>
      <c r="K40" s="505"/>
      <c r="L40" s="504">
        <f>SUM(L36:M39)</f>
        <v>0</v>
      </c>
      <c r="M40" s="505"/>
      <c r="N40" s="83"/>
      <c r="O40" s="83"/>
      <c r="P40" s="504">
        <f>SUM(P36:Q37)</f>
        <v>0</v>
      </c>
      <c r="Q40" s="505"/>
      <c r="R40" s="46"/>
      <c r="S40" s="46"/>
      <c r="T40" s="46"/>
      <c r="U40" s="502"/>
      <c r="V40" s="502"/>
      <c r="W40" s="503"/>
      <c r="X40" s="503"/>
      <c r="Y40" s="87"/>
      <c r="Z40" s="87"/>
    </row>
    <row r="41" spans="2:26" ht="20.25" customHeight="1" x14ac:dyDescent="0.2">
      <c r="B41" s="46"/>
      <c r="C41" s="46"/>
      <c r="D41" s="46"/>
      <c r="E41" s="46"/>
      <c r="F41" s="46"/>
      <c r="G41" s="46"/>
      <c r="H41" s="46"/>
      <c r="I41" s="46"/>
      <c r="J41" s="46"/>
      <c r="K41" s="46"/>
      <c r="L41" s="53"/>
      <c r="M41" s="46"/>
      <c r="N41" s="46"/>
      <c r="O41" s="46"/>
      <c r="P41" s="46"/>
      <c r="Q41" s="46"/>
      <c r="R41" s="46"/>
      <c r="S41" s="46"/>
      <c r="T41" s="46"/>
      <c r="U41" s="80"/>
      <c r="V41" s="80"/>
      <c r="W41" s="80"/>
      <c r="X41" s="80"/>
      <c r="Y41" s="80"/>
      <c r="Z41" s="80"/>
    </row>
    <row r="42" spans="2:26" ht="20.25" customHeight="1" x14ac:dyDescent="0.2">
      <c r="B42" s="46"/>
      <c r="C42" s="53" t="s">
        <v>261</v>
      </c>
      <c r="D42" s="46"/>
      <c r="E42" s="46"/>
      <c r="F42" s="46"/>
      <c r="G42" s="46"/>
      <c r="H42" s="46"/>
      <c r="I42" s="88" t="s">
        <v>378</v>
      </c>
      <c r="J42" s="496" t="s">
        <v>379</v>
      </c>
      <c r="K42" s="497"/>
      <c r="L42" s="89"/>
      <c r="M42" s="88"/>
      <c r="N42" s="46"/>
      <c r="O42" s="46"/>
      <c r="P42" s="46"/>
      <c r="Q42" s="46"/>
      <c r="R42" s="46"/>
      <c r="S42" s="46"/>
      <c r="T42" s="46"/>
      <c r="U42" s="90"/>
      <c r="V42" s="80"/>
      <c r="W42" s="80"/>
      <c r="X42" s="80"/>
      <c r="Y42" s="80"/>
      <c r="Z42" s="80"/>
    </row>
    <row r="43" spans="2:26" ht="20.25" customHeight="1" x14ac:dyDescent="0.2">
      <c r="B43" s="46"/>
      <c r="C43" s="46" t="s">
        <v>263</v>
      </c>
      <c r="D43" s="46"/>
      <c r="E43" s="46"/>
      <c r="F43" s="46"/>
      <c r="G43" s="46"/>
      <c r="H43" s="46" t="s">
        <v>264</v>
      </c>
      <c r="I43" s="46"/>
      <c r="J43" s="46"/>
      <c r="K43" s="46"/>
      <c r="L43" s="53"/>
      <c r="M43" s="46"/>
      <c r="N43" s="46"/>
      <c r="O43" s="46"/>
      <c r="P43" s="46"/>
      <c r="Q43" s="46"/>
      <c r="R43" s="46"/>
      <c r="S43" s="46"/>
      <c r="T43" s="46"/>
      <c r="U43" s="80"/>
      <c r="V43" s="80"/>
      <c r="W43" s="80"/>
      <c r="X43" s="80"/>
      <c r="Y43" s="80"/>
      <c r="Z43" s="80"/>
    </row>
    <row r="44" spans="2:26" ht="20.25" customHeight="1" x14ac:dyDescent="0.2">
      <c r="B44" s="46"/>
      <c r="C44" s="46" t="str">
        <f>IF($J$42="週","対象時間数（週平均）","対象時間数（当月合計）")</f>
        <v>対象時間数（週平均）</v>
      </c>
      <c r="D44" s="46"/>
      <c r="E44" s="46"/>
      <c r="F44" s="46"/>
      <c r="G44" s="46"/>
      <c r="H44" s="46" t="str">
        <f>IF($J$42="週","週に勤務すべき時間数","当月に勤務すべき時間数")</f>
        <v>週に勤務すべき時間数</v>
      </c>
      <c r="I44" s="46"/>
      <c r="J44" s="46"/>
      <c r="K44" s="46"/>
      <c r="L44" s="53"/>
      <c r="M44" s="486" t="s">
        <v>267</v>
      </c>
      <c r="N44" s="486"/>
      <c r="O44" s="486"/>
      <c r="P44" s="486"/>
      <c r="Q44" s="46"/>
      <c r="R44" s="46"/>
      <c r="S44" s="46"/>
      <c r="T44" s="46"/>
      <c r="U44" s="80"/>
      <c r="V44" s="80"/>
      <c r="W44" s="80"/>
      <c r="X44" s="80"/>
      <c r="Y44" s="80"/>
      <c r="Z44" s="80"/>
    </row>
    <row r="45" spans="2:26" ht="20.25" customHeight="1" x14ac:dyDescent="0.2">
      <c r="B45" s="46"/>
      <c r="C45" s="498">
        <f>IF($J$42="週",L40,J40)</f>
        <v>0</v>
      </c>
      <c r="D45" s="499"/>
      <c r="E45" s="499"/>
      <c r="F45" s="500"/>
      <c r="G45" s="91" t="s">
        <v>269</v>
      </c>
      <c r="H45" s="487">
        <f>IF($J$42="週",$AV$5,$AZ$5)</f>
        <v>40</v>
      </c>
      <c r="I45" s="488"/>
      <c r="J45" s="488"/>
      <c r="K45" s="489"/>
      <c r="L45" s="91" t="s">
        <v>380</v>
      </c>
      <c r="M45" s="490">
        <f>ROUNDDOWN(C45/H45,1)</f>
        <v>0</v>
      </c>
      <c r="N45" s="491"/>
      <c r="O45" s="491"/>
      <c r="P45" s="492"/>
      <c r="Q45" s="46"/>
      <c r="R45" s="46"/>
      <c r="S45" s="46"/>
      <c r="T45" s="46"/>
      <c r="U45" s="501"/>
      <c r="V45" s="501"/>
      <c r="W45" s="501"/>
      <c r="X45" s="501"/>
      <c r="Y45" s="84"/>
      <c r="Z45" s="80"/>
    </row>
    <row r="46" spans="2:26" ht="20.25" customHeight="1" x14ac:dyDescent="0.2">
      <c r="B46" s="46"/>
      <c r="C46" s="46"/>
      <c r="D46" s="46"/>
      <c r="E46" s="46"/>
      <c r="F46" s="46"/>
      <c r="G46" s="46"/>
      <c r="H46" s="46"/>
      <c r="I46" s="46"/>
      <c r="J46" s="46"/>
      <c r="K46" s="46"/>
      <c r="L46" s="53"/>
      <c r="M46" s="46" t="s">
        <v>272</v>
      </c>
      <c r="N46" s="46"/>
      <c r="O46" s="46"/>
      <c r="P46" s="46"/>
      <c r="Q46" s="46"/>
      <c r="R46" s="46"/>
      <c r="S46" s="46"/>
      <c r="T46" s="46"/>
      <c r="U46" s="80"/>
      <c r="V46" s="80"/>
      <c r="W46" s="80"/>
      <c r="X46" s="80"/>
      <c r="Y46" s="80"/>
      <c r="Z46" s="80"/>
    </row>
    <row r="47" spans="2:26" ht="20.25" customHeight="1" x14ac:dyDescent="0.2">
      <c r="B47" s="46"/>
      <c r="C47" s="46" t="s">
        <v>381</v>
      </c>
      <c r="D47" s="46"/>
      <c r="E47" s="46"/>
      <c r="F47" s="46"/>
      <c r="G47" s="46"/>
      <c r="H47" s="46"/>
      <c r="I47" s="46"/>
      <c r="J47" s="46"/>
      <c r="K47" s="46"/>
      <c r="L47" s="53"/>
      <c r="M47" s="46"/>
      <c r="N47" s="46"/>
      <c r="O47" s="46"/>
      <c r="P47" s="46"/>
      <c r="Q47" s="46"/>
      <c r="R47" s="46"/>
      <c r="S47" s="46"/>
      <c r="T47" s="46"/>
      <c r="U47" s="46"/>
      <c r="V47" s="92"/>
      <c r="W47" s="93"/>
      <c r="X47" s="93"/>
      <c r="Y47" s="46"/>
      <c r="Z47" s="46"/>
    </row>
    <row r="48" spans="2:26" ht="20.25" customHeight="1" x14ac:dyDescent="0.2">
      <c r="B48" s="46"/>
      <c r="C48" s="46" t="s">
        <v>253</v>
      </c>
      <c r="D48" s="46"/>
      <c r="E48" s="46"/>
      <c r="F48" s="46"/>
      <c r="G48" s="46"/>
      <c r="H48" s="46"/>
      <c r="I48" s="46"/>
      <c r="J48" s="46"/>
      <c r="K48" s="46"/>
      <c r="L48" s="53"/>
      <c r="M48" s="91"/>
      <c r="N48" s="91"/>
      <c r="O48" s="91"/>
      <c r="P48" s="91"/>
      <c r="Q48" s="46"/>
      <c r="R48" s="46"/>
      <c r="S48" s="46"/>
      <c r="T48" s="46"/>
      <c r="U48" s="46"/>
      <c r="V48" s="92"/>
      <c r="W48" s="93"/>
      <c r="X48" s="93"/>
      <c r="Y48" s="46"/>
      <c r="Z48" s="46"/>
    </row>
    <row r="49" spans="2:58" ht="20.25" customHeight="1" x14ac:dyDescent="0.2">
      <c r="B49" s="46"/>
      <c r="C49" s="46" t="s">
        <v>275</v>
      </c>
      <c r="D49" s="46"/>
      <c r="E49" s="46"/>
      <c r="F49" s="46"/>
      <c r="G49" s="46"/>
      <c r="H49" s="46" t="s">
        <v>276</v>
      </c>
      <c r="I49" s="46"/>
      <c r="J49" s="46"/>
      <c r="K49" s="46"/>
      <c r="L49" s="46"/>
      <c r="M49" s="486" t="s">
        <v>260</v>
      </c>
      <c r="N49" s="486"/>
      <c r="O49" s="486"/>
      <c r="P49" s="486"/>
      <c r="Q49" s="46"/>
      <c r="R49" s="46"/>
      <c r="S49" s="46"/>
      <c r="T49" s="46"/>
      <c r="U49" s="46"/>
      <c r="V49" s="92"/>
      <c r="W49" s="93"/>
      <c r="X49" s="93"/>
      <c r="Y49" s="46"/>
      <c r="Z49" s="46"/>
    </row>
    <row r="50" spans="2:58" ht="20.25" customHeight="1" x14ac:dyDescent="0.2">
      <c r="B50" s="46"/>
      <c r="C50" s="487">
        <f>P40</f>
        <v>0</v>
      </c>
      <c r="D50" s="488"/>
      <c r="E50" s="488"/>
      <c r="F50" s="489"/>
      <c r="G50" s="91" t="s">
        <v>382</v>
      </c>
      <c r="H50" s="490">
        <f>M45</f>
        <v>0</v>
      </c>
      <c r="I50" s="491"/>
      <c r="J50" s="491"/>
      <c r="K50" s="492"/>
      <c r="L50" s="91" t="s">
        <v>270</v>
      </c>
      <c r="M50" s="493">
        <f>ROUNDDOWN(C50+H50,1)</f>
        <v>0</v>
      </c>
      <c r="N50" s="494"/>
      <c r="O50" s="494"/>
      <c r="P50" s="495"/>
      <c r="Q50" s="46"/>
      <c r="R50" s="46"/>
      <c r="S50" s="46"/>
      <c r="T50" s="46"/>
      <c r="U50" s="46"/>
      <c r="V50" s="92"/>
      <c r="W50" s="93"/>
      <c r="X50" s="93"/>
      <c r="Y50" s="46"/>
      <c r="Z50" s="46"/>
    </row>
    <row r="51" spans="2:58" ht="20.25" customHeight="1" x14ac:dyDescent="0.2">
      <c r="B51" s="46"/>
      <c r="C51" s="46"/>
      <c r="D51" s="46"/>
      <c r="E51" s="46"/>
      <c r="F51" s="46"/>
      <c r="G51" s="46"/>
      <c r="H51" s="46"/>
      <c r="I51" s="46"/>
      <c r="J51" s="46"/>
      <c r="K51" s="46"/>
      <c r="L51" s="46"/>
      <c r="M51" s="46"/>
      <c r="N51" s="53"/>
      <c r="O51" s="46"/>
      <c r="P51" s="46"/>
      <c r="Q51" s="46"/>
      <c r="R51" s="46"/>
      <c r="S51" s="46"/>
      <c r="T51" s="46"/>
      <c r="U51" s="46"/>
      <c r="V51" s="92"/>
      <c r="W51" s="93"/>
      <c r="X51" s="93"/>
      <c r="Y51" s="46"/>
      <c r="Z51" s="46"/>
    </row>
    <row r="52" spans="2:58" ht="20.25" customHeight="1" x14ac:dyDescent="0.2">
      <c r="C52" s="55"/>
      <c r="D52" s="55"/>
      <c r="T52" s="55"/>
      <c r="AJ52" s="94"/>
      <c r="AK52" s="95"/>
      <c r="AL52" s="95"/>
      <c r="BE52" s="95"/>
    </row>
    <row r="53" spans="2:58" ht="20.25" customHeight="1" x14ac:dyDescent="0.2">
      <c r="C53" s="55"/>
      <c r="D53" s="55"/>
      <c r="U53" s="55"/>
      <c r="AK53" s="94"/>
      <c r="AL53" s="95"/>
      <c r="AM53" s="95"/>
      <c r="BF53" s="95"/>
    </row>
    <row r="54" spans="2:58" ht="20.25" customHeight="1" x14ac:dyDescent="0.2">
      <c r="D54" s="55"/>
      <c r="U54" s="55"/>
      <c r="AK54" s="94"/>
      <c r="AL54" s="95"/>
      <c r="AM54" s="95"/>
      <c r="BF54" s="95"/>
    </row>
    <row r="55" spans="2:58" ht="20.25" customHeight="1" x14ac:dyDescent="0.2">
      <c r="C55" s="55"/>
      <c r="D55" s="55"/>
      <c r="U55" s="55"/>
      <c r="AK55" s="94"/>
      <c r="AL55" s="95"/>
      <c r="AM55" s="95"/>
      <c r="BF55" s="95"/>
    </row>
    <row r="56" spans="2:58" ht="20.25" customHeight="1" x14ac:dyDescent="0.2">
      <c r="C56" s="94"/>
      <c r="D56" s="94"/>
      <c r="E56" s="94"/>
      <c r="F56" s="94"/>
      <c r="G56" s="94"/>
      <c r="H56" s="94"/>
      <c r="I56" s="94"/>
      <c r="J56" s="94"/>
      <c r="K56" s="94"/>
      <c r="L56" s="94"/>
      <c r="M56" s="94"/>
      <c r="N56" s="94"/>
      <c r="O56" s="94"/>
      <c r="P56" s="94"/>
      <c r="Q56" s="94"/>
      <c r="R56" s="94"/>
      <c r="S56" s="94"/>
      <c r="T56" s="94"/>
      <c r="U56" s="95"/>
      <c r="V56" s="95"/>
      <c r="W56" s="94"/>
      <c r="X56" s="94"/>
      <c r="Y56" s="94"/>
      <c r="Z56" s="94"/>
      <c r="AA56" s="94"/>
      <c r="AB56" s="94"/>
      <c r="AC56" s="94"/>
      <c r="AD56" s="94"/>
      <c r="AE56" s="94"/>
      <c r="AF56" s="94"/>
      <c r="AG56" s="94"/>
      <c r="AH56" s="94"/>
      <c r="AI56" s="94"/>
      <c r="AJ56" s="94"/>
      <c r="AK56" s="94"/>
      <c r="AL56" s="95"/>
      <c r="AM56" s="95"/>
      <c r="BF56" s="95"/>
    </row>
    <row r="57" spans="2:58" ht="20.25" customHeight="1" x14ac:dyDescent="0.2">
      <c r="C57" s="94"/>
      <c r="D57" s="94"/>
      <c r="E57" s="94"/>
      <c r="F57" s="94"/>
      <c r="G57" s="94"/>
      <c r="H57" s="94"/>
      <c r="I57" s="94"/>
      <c r="J57" s="94"/>
      <c r="K57" s="94"/>
      <c r="L57" s="94"/>
      <c r="M57" s="94"/>
      <c r="N57" s="94"/>
      <c r="O57" s="94"/>
      <c r="P57" s="94"/>
      <c r="Q57" s="94"/>
      <c r="R57" s="94"/>
      <c r="S57" s="94"/>
      <c r="T57" s="94"/>
      <c r="U57" s="95"/>
      <c r="V57" s="95"/>
      <c r="W57" s="94"/>
      <c r="X57" s="94"/>
      <c r="Y57" s="94"/>
      <c r="Z57" s="94"/>
      <c r="AA57" s="94"/>
      <c r="AB57" s="94"/>
      <c r="AC57" s="94"/>
      <c r="AD57" s="94"/>
      <c r="AE57" s="94"/>
      <c r="AF57" s="94"/>
      <c r="AG57" s="94"/>
      <c r="AH57" s="94"/>
      <c r="AI57" s="94"/>
      <c r="AJ57" s="94"/>
      <c r="AK57" s="94"/>
      <c r="AL57" s="95"/>
      <c r="AM57" s="95"/>
      <c r="BF57" s="95"/>
    </row>
  </sheetData>
  <sheetProtection insertRows="0"/>
  <mergeCells count="212">
    <mergeCell ref="AM1:BA1"/>
    <mergeCell ref="U2:V2"/>
    <mergeCell ref="X2:Y2"/>
    <mergeCell ref="AB2:AC2"/>
    <mergeCell ref="AM2:BA2"/>
    <mergeCell ref="AZ3:BC3"/>
    <mergeCell ref="AZ4:BC4"/>
    <mergeCell ref="AV5:AW5"/>
    <mergeCell ref="AZ5:BA5"/>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V35:Y35"/>
    <mergeCell ref="C36:D36"/>
    <mergeCell ref="E36:F36"/>
    <mergeCell ref="G36:H36"/>
    <mergeCell ref="J36:K36"/>
    <mergeCell ref="L36:M36"/>
    <mergeCell ref="P36:Q36"/>
    <mergeCell ref="T36:U36"/>
    <mergeCell ref="V36:Y36"/>
    <mergeCell ref="C34:D35"/>
    <mergeCell ref="E34:H34"/>
    <mergeCell ref="J34:M34"/>
    <mergeCell ref="T34:U34"/>
    <mergeCell ref="V34:Y34"/>
    <mergeCell ref="E35:F35"/>
    <mergeCell ref="G35:H35"/>
    <mergeCell ref="J35:K35"/>
    <mergeCell ref="L35:M35"/>
    <mergeCell ref="T35:U35"/>
    <mergeCell ref="T37:U37"/>
    <mergeCell ref="V37:Y37"/>
    <mergeCell ref="C38:D38"/>
    <mergeCell ref="E38:F38"/>
    <mergeCell ref="G38:H38"/>
    <mergeCell ref="J38:K38"/>
    <mergeCell ref="L38:M38"/>
    <mergeCell ref="P38:Q38"/>
    <mergeCell ref="T38:U38"/>
    <mergeCell ref="V38:Y38"/>
    <mergeCell ref="C37:D37"/>
    <mergeCell ref="E37:F37"/>
    <mergeCell ref="G37:H37"/>
    <mergeCell ref="J37:K37"/>
    <mergeCell ref="L37:M37"/>
    <mergeCell ref="P37:Q37"/>
    <mergeCell ref="U45:X45"/>
    <mergeCell ref="U39:V39"/>
    <mergeCell ref="W39:X39"/>
    <mergeCell ref="C40:D40"/>
    <mergeCell ref="E40:F40"/>
    <mergeCell ref="G40:H40"/>
    <mergeCell ref="J40:K40"/>
    <mergeCell ref="L40:M40"/>
    <mergeCell ref="P40:Q40"/>
    <mergeCell ref="U40:V40"/>
    <mergeCell ref="W40:X40"/>
    <mergeCell ref="C39:D39"/>
    <mergeCell ref="E39:F39"/>
    <mergeCell ref="G39:H39"/>
    <mergeCell ref="J39:K39"/>
    <mergeCell ref="L39:M39"/>
    <mergeCell ref="P39:Q39"/>
    <mergeCell ref="M49:P49"/>
    <mergeCell ref="C50:F50"/>
    <mergeCell ref="H50:K50"/>
    <mergeCell ref="M50:P50"/>
    <mergeCell ref="J42:K42"/>
    <mergeCell ref="M44:P44"/>
    <mergeCell ref="C45:F45"/>
    <mergeCell ref="H45:K45"/>
    <mergeCell ref="M45:P45"/>
  </mergeCells>
  <phoneticPr fontId="5"/>
  <conditionalFormatting sqref="C45:F45">
    <cfRule type="expression" dxfId="5" priority="2">
      <formula>INDIRECT(ADDRESS(ROW(),COLUMN()))=TRUNC(INDIRECT(ADDRESS(ROW(),COLUMN())))</formula>
    </cfRule>
  </conditionalFormatting>
  <conditionalFormatting sqref="E36:Q40">
    <cfRule type="expression" dxfId="4" priority="1">
      <formula>INDIRECT(ADDRESS(ROW(),COLUMN()))=TRUNC(INDIRECT(ADDRESS(ROW(),COLUMN())))</formula>
    </cfRule>
  </conditionalFormatting>
  <conditionalFormatting sqref="AU14:AX31">
    <cfRule type="expression" dxfId="3" priority="4">
      <formula>INDIRECT(ADDRESS(ROW(),COLUMN()))=TRUNC(INDIRECT(ADDRESS(ROW(),COLUMN())))</formula>
    </cfRule>
  </conditionalFormatting>
  <dataValidations count="8">
    <dataValidation type="decimal" allowBlank="1" showInputMessage="1" showErrorMessage="1" error="入力可能範囲　32～40" sqref="AV5" xr:uid="{00000000-0002-0000-0100-000000000000}">
      <formula1>32</formula1>
      <formula2>40</formula2>
    </dataValidation>
    <dataValidation type="list" allowBlank="1" showInputMessage="1" showErrorMessage="1" sqref="J42:K42" xr:uid="{00000000-0002-0000-0100-000001000000}">
      <formula1>"週,暦月"</formula1>
    </dataValidation>
    <dataValidation type="list" allowBlank="1" showInputMessage="1" showErrorMessage="1" sqref="AZ3" xr:uid="{00000000-0002-0000-0100-000002000000}">
      <formula1>"４週,暦月"</formula1>
    </dataValidation>
    <dataValidation type="list" allowBlank="1" showInputMessage="1" sqref="C14:D31" xr:uid="{00000000-0002-0000-0100-000003000000}">
      <formula1>職種</formula1>
    </dataValidation>
    <dataValidation type="list" errorStyle="warning" allowBlank="1" showInputMessage="1" error="リストにない場合のみ、入力してください。" sqref="G14:K31" xr:uid="{00000000-0002-0000-0100-000004000000}">
      <formula1>INDIRECT(C14)</formula1>
    </dataValidation>
    <dataValidation type="list" allowBlank="1" showInputMessage="1" showErrorMessage="1" sqref="AZ4:BC4" xr:uid="{00000000-0002-0000-0100-000005000000}">
      <formula1>"予定,実績,予定・実績"</formula1>
    </dataValidation>
    <dataValidation type="list" allowBlank="1" showInputMessage="1" sqref="E14:F31" xr:uid="{00000000-0002-0000-0100-000006000000}">
      <formula1>"A, B, C, D"</formula1>
    </dataValidation>
    <dataValidation allowBlank="1" showInputMessage="1" showErrorMessage="1" error="入力可能範囲　32～40" sqref="AZ6" xr:uid="{00000000-0002-0000-0100-000007000000}"/>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F57"/>
  <sheetViews>
    <sheetView showGridLines="0" view="pageBreakPreview" zoomScale="70" zoomScaleNormal="55" zoomScaleSheetLayoutView="70" workbookViewId="0">
      <selection activeCell="O5" sqref="O4:O5"/>
    </sheetView>
  </sheetViews>
  <sheetFormatPr defaultColWidth="5.109375" defaultRowHeight="20.25" customHeight="1" x14ac:dyDescent="0.2"/>
  <cols>
    <col min="1" max="1" width="1.5546875" style="100" customWidth="1"/>
    <col min="2" max="56" width="6.44140625" style="100" customWidth="1"/>
    <col min="57" max="16384" width="5.109375" style="100"/>
  </cols>
  <sheetData>
    <row r="1" spans="1:57" s="96" customFormat="1" ht="20.25" customHeight="1" x14ac:dyDescent="0.2">
      <c r="A1" s="26"/>
      <c r="B1" s="26"/>
      <c r="C1" s="27" t="s">
        <v>356</v>
      </c>
      <c r="D1" s="27"/>
      <c r="E1" s="26"/>
      <c r="F1" s="26"/>
      <c r="G1" s="28" t="s">
        <v>383</v>
      </c>
      <c r="H1" s="26"/>
      <c r="I1" s="26"/>
      <c r="J1" s="27"/>
      <c r="K1" s="27"/>
      <c r="L1" s="27"/>
      <c r="M1" s="27"/>
      <c r="N1" s="26"/>
      <c r="O1" s="26"/>
      <c r="P1" s="26"/>
      <c r="Q1" s="26"/>
      <c r="R1" s="26"/>
      <c r="S1" s="26"/>
      <c r="T1" s="26"/>
      <c r="U1" s="26"/>
      <c r="V1" s="26"/>
      <c r="W1" s="26"/>
      <c r="X1" s="26"/>
      <c r="Y1" s="26"/>
      <c r="Z1" s="26"/>
      <c r="AA1" s="26"/>
      <c r="AB1" s="26"/>
      <c r="AC1" s="26"/>
      <c r="AD1" s="26"/>
      <c r="AE1" s="26"/>
      <c r="AF1" s="26"/>
      <c r="AG1" s="26"/>
      <c r="AH1" s="26"/>
      <c r="AI1" s="26"/>
      <c r="AJ1" s="26"/>
      <c r="AK1" s="29" t="s">
        <v>221</v>
      </c>
      <c r="AL1" s="29" t="s">
        <v>222</v>
      </c>
      <c r="AM1" s="599" t="s">
        <v>354</v>
      </c>
      <c r="AN1" s="599"/>
      <c r="AO1" s="599"/>
      <c r="AP1" s="599"/>
      <c r="AQ1" s="599"/>
      <c r="AR1" s="599"/>
      <c r="AS1" s="599"/>
      <c r="AT1" s="599"/>
      <c r="AU1" s="599"/>
      <c r="AV1" s="599"/>
      <c r="AW1" s="599"/>
      <c r="AX1" s="599"/>
      <c r="AY1" s="599"/>
      <c r="AZ1" s="599"/>
      <c r="BA1" s="599"/>
      <c r="BB1" s="30" t="s">
        <v>223</v>
      </c>
      <c r="BC1" s="26"/>
      <c r="BD1" s="26"/>
    </row>
    <row r="2" spans="1:57" s="98" customFormat="1" ht="20.25" customHeight="1" x14ac:dyDescent="0.2">
      <c r="A2" s="31"/>
      <c r="B2" s="31"/>
      <c r="C2" s="31"/>
      <c r="D2" s="28"/>
      <c r="E2" s="31"/>
      <c r="F2" s="31"/>
      <c r="G2" s="31"/>
      <c r="H2" s="28"/>
      <c r="I2" s="29"/>
      <c r="J2" s="29"/>
      <c r="K2" s="29"/>
      <c r="L2" s="29"/>
      <c r="M2" s="29"/>
      <c r="N2" s="31"/>
      <c r="O2" s="31"/>
      <c r="P2" s="31"/>
      <c r="Q2" s="31"/>
      <c r="R2" s="31"/>
      <c r="S2" s="31"/>
      <c r="T2" s="29" t="s">
        <v>224</v>
      </c>
      <c r="U2" s="600">
        <v>7</v>
      </c>
      <c r="V2" s="600"/>
      <c r="W2" s="29" t="s">
        <v>222</v>
      </c>
      <c r="X2" s="601">
        <f>IF(U2=0,"",YEAR(DATE(2018+U2,1,1)))</f>
        <v>2025</v>
      </c>
      <c r="Y2" s="601"/>
      <c r="Z2" s="31" t="s">
        <v>225</v>
      </c>
      <c r="AA2" s="31" t="s">
        <v>226</v>
      </c>
      <c r="AB2" s="600">
        <v>4</v>
      </c>
      <c r="AC2" s="600"/>
      <c r="AD2" s="31" t="s">
        <v>227</v>
      </c>
      <c r="AE2" s="31"/>
      <c r="AF2" s="31"/>
      <c r="AG2" s="31"/>
      <c r="AH2" s="31"/>
      <c r="AI2" s="31"/>
      <c r="AJ2" s="30"/>
      <c r="AK2" s="29" t="s">
        <v>228</v>
      </c>
      <c r="AL2" s="29" t="s">
        <v>384</v>
      </c>
      <c r="AM2" s="600" t="s">
        <v>385</v>
      </c>
      <c r="AN2" s="600"/>
      <c r="AO2" s="600"/>
      <c r="AP2" s="600"/>
      <c r="AQ2" s="600"/>
      <c r="AR2" s="600"/>
      <c r="AS2" s="600"/>
      <c r="AT2" s="600"/>
      <c r="AU2" s="600"/>
      <c r="AV2" s="600"/>
      <c r="AW2" s="600"/>
      <c r="AX2" s="600"/>
      <c r="AY2" s="600"/>
      <c r="AZ2" s="600"/>
      <c r="BA2" s="600"/>
      <c r="BB2" s="30" t="s">
        <v>386</v>
      </c>
      <c r="BC2" s="29"/>
      <c r="BD2" s="29"/>
      <c r="BE2" s="97"/>
    </row>
    <row r="3" spans="1:57" s="98" customFormat="1" ht="20.25" customHeight="1" x14ac:dyDescent="0.2">
      <c r="A3" s="31"/>
      <c r="B3" s="31"/>
      <c r="C3" s="31"/>
      <c r="D3" s="28"/>
      <c r="E3" s="31"/>
      <c r="F3" s="31"/>
      <c r="G3" s="31"/>
      <c r="H3" s="28"/>
      <c r="I3" s="29"/>
      <c r="J3" s="29"/>
      <c r="K3" s="29"/>
      <c r="L3" s="29"/>
      <c r="M3" s="29"/>
      <c r="N3" s="31"/>
      <c r="O3" s="31"/>
      <c r="P3" s="31"/>
      <c r="Q3" s="31"/>
      <c r="R3" s="31"/>
      <c r="S3" s="31"/>
      <c r="T3" s="32"/>
      <c r="U3" s="33"/>
      <c r="V3" s="33"/>
      <c r="W3" s="34"/>
      <c r="X3" s="33"/>
      <c r="Y3" s="33"/>
      <c r="Z3" s="35"/>
      <c r="AA3" s="35"/>
      <c r="AB3" s="33"/>
      <c r="AC3" s="33"/>
      <c r="AD3" s="36"/>
      <c r="AE3" s="31"/>
      <c r="AF3" s="31"/>
      <c r="AG3" s="31"/>
      <c r="AH3" s="31"/>
      <c r="AI3" s="31"/>
      <c r="AJ3" s="30"/>
      <c r="AK3" s="29"/>
      <c r="AL3" s="29"/>
      <c r="AM3" s="37"/>
      <c r="AN3" s="37"/>
      <c r="AO3" s="37"/>
      <c r="AP3" s="37"/>
      <c r="AQ3" s="37"/>
      <c r="AR3" s="37"/>
      <c r="AS3" s="37"/>
      <c r="AT3" s="37"/>
      <c r="AU3" s="37"/>
      <c r="AV3" s="37"/>
      <c r="AW3" s="37"/>
      <c r="AX3" s="37"/>
      <c r="AY3" s="38" t="s">
        <v>387</v>
      </c>
      <c r="AZ3" s="602" t="s">
        <v>359</v>
      </c>
      <c r="BA3" s="602"/>
      <c r="BB3" s="602"/>
      <c r="BC3" s="602"/>
      <c r="BD3" s="29"/>
      <c r="BE3" s="97"/>
    </row>
    <row r="4" spans="1:57" s="98" customFormat="1" ht="20.25" customHeight="1" x14ac:dyDescent="0.2">
      <c r="A4" s="31"/>
      <c r="B4" s="39"/>
      <c r="C4" s="39"/>
      <c r="D4" s="39"/>
      <c r="E4" s="39"/>
      <c r="F4" s="39"/>
      <c r="G4" s="39"/>
      <c r="H4" s="39"/>
      <c r="I4" s="39"/>
      <c r="J4" s="40"/>
      <c r="K4" s="41"/>
      <c r="L4" s="41"/>
      <c r="M4" s="41"/>
      <c r="N4" s="41"/>
      <c r="O4" s="41"/>
      <c r="P4" s="42"/>
      <c r="Q4" s="41"/>
      <c r="R4" s="41"/>
      <c r="S4" s="31"/>
      <c r="T4" s="31"/>
      <c r="U4" s="31"/>
      <c r="V4" s="31"/>
      <c r="W4" s="31"/>
      <c r="X4" s="31"/>
      <c r="Y4" s="31"/>
      <c r="Z4" s="35"/>
      <c r="AA4" s="35"/>
      <c r="AB4" s="33"/>
      <c r="AC4" s="33"/>
      <c r="AD4" s="36"/>
      <c r="AE4" s="31"/>
      <c r="AF4" s="31"/>
      <c r="AG4" s="31"/>
      <c r="AH4" s="31"/>
      <c r="AI4" s="31"/>
      <c r="AJ4" s="30"/>
      <c r="AK4" s="29"/>
      <c r="AL4" s="29"/>
      <c r="AM4" s="37"/>
      <c r="AN4" s="37"/>
      <c r="AO4" s="37"/>
      <c r="AP4" s="37"/>
      <c r="AQ4" s="37"/>
      <c r="AR4" s="37"/>
      <c r="AS4" s="37"/>
      <c r="AT4" s="37"/>
      <c r="AU4" s="37"/>
      <c r="AV4" s="37"/>
      <c r="AW4" s="37"/>
      <c r="AX4" s="37"/>
      <c r="AY4" s="38" t="s">
        <v>388</v>
      </c>
      <c r="AZ4" s="602" t="s">
        <v>361</v>
      </c>
      <c r="BA4" s="602"/>
      <c r="BB4" s="602"/>
      <c r="BC4" s="602"/>
      <c r="BD4" s="29"/>
      <c r="BE4" s="97"/>
    </row>
    <row r="5" spans="1:57" s="98" customFormat="1" ht="20.25" customHeight="1" x14ac:dyDescent="0.2">
      <c r="A5" s="31"/>
      <c r="B5" s="43"/>
      <c r="C5" s="43"/>
      <c r="D5" s="43"/>
      <c r="E5" s="43"/>
      <c r="F5" s="43"/>
      <c r="G5" s="43"/>
      <c r="H5" s="43"/>
      <c r="I5" s="43"/>
      <c r="J5" s="41"/>
      <c r="K5" s="44"/>
      <c r="L5" s="45"/>
      <c r="M5" s="45"/>
      <c r="N5" s="45"/>
      <c r="O5" s="45"/>
      <c r="P5" s="43"/>
      <c r="Q5" s="39"/>
      <c r="R5" s="39"/>
      <c r="S5" s="26"/>
      <c r="T5" s="31"/>
      <c r="U5" s="31"/>
      <c r="V5" s="31"/>
      <c r="W5" s="31"/>
      <c r="X5" s="31"/>
      <c r="Y5" s="31"/>
      <c r="Z5" s="35"/>
      <c r="AA5" s="35"/>
      <c r="AB5" s="33"/>
      <c r="AC5" s="33"/>
      <c r="AD5" s="26"/>
      <c r="AE5" s="26"/>
      <c r="AF5" s="26"/>
      <c r="AG5" s="26"/>
      <c r="AH5" s="31"/>
      <c r="AI5" s="31"/>
      <c r="AJ5" s="26" t="s">
        <v>231</v>
      </c>
      <c r="AK5" s="26"/>
      <c r="AL5" s="26"/>
      <c r="AM5" s="26"/>
      <c r="AN5" s="26"/>
      <c r="AO5" s="26"/>
      <c r="AP5" s="26"/>
      <c r="AQ5" s="26"/>
      <c r="AR5" s="39"/>
      <c r="AS5" s="39"/>
      <c r="AT5" s="46"/>
      <c r="AU5" s="26"/>
      <c r="AV5" s="565">
        <v>40</v>
      </c>
      <c r="AW5" s="566"/>
      <c r="AX5" s="46" t="s">
        <v>232</v>
      </c>
      <c r="AY5" s="26"/>
      <c r="AZ5" s="603">
        <v>160</v>
      </c>
      <c r="BA5" s="604"/>
      <c r="BB5" s="46" t="s">
        <v>233</v>
      </c>
      <c r="BC5" s="26"/>
      <c r="BD5" s="31"/>
      <c r="BE5" s="97"/>
    </row>
    <row r="6" spans="1:57" s="98" customFormat="1" ht="20.25" customHeight="1" x14ac:dyDescent="0.2">
      <c r="A6" s="31"/>
      <c r="B6" s="43"/>
      <c r="C6" s="43"/>
      <c r="D6" s="43"/>
      <c r="E6" s="43"/>
      <c r="F6" s="43"/>
      <c r="G6" s="43"/>
      <c r="H6" s="43"/>
      <c r="I6" s="43"/>
      <c r="J6" s="41"/>
      <c r="K6" s="44"/>
      <c r="L6" s="45"/>
      <c r="M6" s="45"/>
      <c r="N6" s="45"/>
      <c r="O6" s="45"/>
      <c r="P6" s="43"/>
      <c r="Q6" s="39"/>
      <c r="R6" s="39"/>
      <c r="S6" s="26"/>
      <c r="T6" s="31"/>
      <c r="U6" s="31"/>
      <c r="V6" s="31"/>
      <c r="W6" s="31"/>
      <c r="X6" s="31"/>
      <c r="Y6" s="31"/>
      <c r="Z6" s="35"/>
      <c r="AA6" s="35"/>
      <c r="AB6" s="33"/>
      <c r="AC6" s="33"/>
      <c r="AD6" s="26"/>
      <c r="AE6" s="26"/>
      <c r="AF6" s="26"/>
      <c r="AG6" s="26"/>
      <c r="AH6" s="31"/>
      <c r="AI6" s="31"/>
      <c r="AJ6" s="26"/>
      <c r="AK6" s="26"/>
      <c r="AL6" s="26"/>
      <c r="AM6" s="26"/>
      <c r="AN6" s="26"/>
      <c r="AO6" s="26"/>
      <c r="AP6" s="26"/>
      <c r="AQ6" s="26" t="s">
        <v>362</v>
      </c>
      <c r="AR6" s="26"/>
      <c r="AS6" s="47"/>
      <c r="AT6" s="47"/>
      <c r="AU6" s="47"/>
      <c r="AV6" s="26"/>
      <c r="AW6" s="26"/>
      <c r="AX6" s="48"/>
      <c r="AY6" s="26"/>
      <c r="AZ6" s="565">
        <v>100</v>
      </c>
      <c r="BA6" s="566"/>
      <c r="BB6" s="46" t="s">
        <v>235</v>
      </c>
      <c r="BC6" s="26"/>
      <c r="BD6" s="31"/>
      <c r="BE6" s="97"/>
    </row>
    <row r="7" spans="1:57" s="98" customFormat="1" ht="20.25" customHeight="1" x14ac:dyDescent="0.2">
      <c r="A7" s="31"/>
      <c r="B7" s="43"/>
      <c r="C7" s="43"/>
      <c r="D7" s="43"/>
      <c r="E7" s="43"/>
      <c r="F7" s="43"/>
      <c r="G7" s="43"/>
      <c r="H7" s="43"/>
      <c r="I7" s="43"/>
      <c r="J7" s="43"/>
      <c r="K7" s="49"/>
      <c r="L7" s="49"/>
      <c r="M7" s="49"/>
      <c r="N7" s="43"/>
      <c r="O7" s="50"/>
      <c r="P7" s="51"/>
      <c r="Q7" s="51"/>
      <c r="R7" s="52"/>
      <c r="S7" s="47"/>
      <c r="T7" s="31"/>
      <c r="U7" s="31"/>
      <c r="V7" s="31"/>
      <c r="W7" s="31"/>
      <c r="X7" s="31"/>
      <c r="Y7" s="31"/>
      <c r="Z7" s="35"/>
      <c r="AA7" s="35"/>
      <c r="AB7" s="33"/>
      <c r="AC7" s="33"/>
      <c r="AD7" s="46"/>
      <c r="AE7" s="26"/>
      <c r="AF7" s="26"/>
      <c r="AG7" s="26"/>
      <c r="AH7" s="31"/>
      <c r="AI7" s="31"/>
      <c r="AJ7" s="31"/>
      <c r="AK7" s="31"/>
      <c r="AL7" s="26"/>
      <c r="AM7" s="26"/>
      <c r="AN7" s="53"/>
      <c r="AO7" s="48"/>
      <c r="AP7" s="48"/>
      <c r="AQ7" s="47"/>
      <c r="AR7" s="47"/>
      <c r="AS7" s="47"/>
      <c r="AT7" s="47"/>
      <c r="AU7" s="47"/>
      <c r="AV7" s="47"/>
      <c r="AW7" s="26" t="s">
        <v>234</v>
      </c>
      <c r="AX7" s="26"/>
      <c r="AY7" s="26"/>
      <c r="AZ7" s="567">
        <f>DAY(EOMONTH(DATE(X2,AB2,1),0))</f>
        <v>30</v>
      </c>
      <c r="BA7" s="568"/>
      <c r="BB7" s="46" t="s">
        <v>230</v>
      </c>
      <c r="BC7" s="31"/>
      <c r="BD7" s="31"/>
      <c r="BE7" s="97"/>
    </row>
    <row r="8" spans="1:57" ht="5.0999999999999996" customHeight="1" thickBot="1" x14ac:dyDescent="0.25">
      <c r="A8" s="54"/>
      <c r="B8" s="54"/>
      <c r="C8" s="55"/>
      <c r="D8" s="55"/>
      <c r="E8" s="54"/>
      <c r="F8" s="54"/>
      <c r="G8" s="54"/>
      <c r="H8" s="54"/>
      <c r="I8" s="54"/>
      <c r="J8" s="54"/>
      <c r="K8" s="54"/>
      <c r="L8" s="54"/>
      <c r="M8" s="54"/>
      <c r="N8" s="54"/>
      <c r="O8" s="54"/>
      <c r="P8" s="54"/>
      <c r="Q8" s="54"/>
      <c r="R8" s="54"/>
      <c r="S8" s="55"/>
      <c r="T8" s="54"/>
      <c r="U8" s="54"/>
      <c r="V8" s="54"/>
      <c r="W8" s="54"/>
      <c r="X8" s="54"/>
      <c r="Y8" s="54"/>
      <c r="Z8" s="54"/>
      <c r="AA8" s="54"/>
      <c r="AB8" s="54"/>
      <c r="AC8" s="54"/>
      <c r="AD8" s="54"/>
      <c r="AE8" s="54"/>
      <c r="AF8" s="54"/>
      <c r="AG8" s="54"/>
      <c r="AH8" s="54"/>
      <c r="AI8" s="54"/>
      <c r="AJ8" s="55"/>
      <c r="AK8" s="54"/>
      <c r="AL8" s="54"/>
      <c r="AM8" s="54"/>
      <c r="AN8" s="54"/>
      <c r="AO8" s="54"/>
      <c r="AP8" s="54"/>
      <c r="AQ8" s="54"/>
      <c r="AR8" s="54"/>
      <c r="AS8" s="54"/>
      <c r="AT8" s="54"/>
      <c r="AU8" s="54"/>
      <c r="AV8" s="54"/>
      <c r="AW8" s="54"/>
      <c r="AX8" s="54"/>
      <c r="AY8" s="54"/>
      <c r="AZ8" s="54"/>
      <c r="BA8" s="54"/>
      <c r="BB8" s="54"/>
      <c r="BC8" s="56"/>
      <c r="BD8" s="56"/>
      <c r="BE8" s="99"/>
    </row>
    <row r="9" spans="1:57" ht="20.25" customHeight="1" thickBot="1" x14ac:dyDescent="0.25">
      <c r="A9" s="54"/>
      <c r="B9" s="569" t="s">
        <v>236</v>
      </c>
      <c r="C9" s="572" t="s">
        <v>389</v>
      </c>
      <c r="D9" s="573"/>
      <c r="E9" s="578" t="s">
        <v>390</v>
      </c>
      <c r="F9" s="573"/>
      <c r="G9" s="578" t="s">
        <v>366</v>
      </c>
      <c r="H9" s="572"/>
      <c r="I9" s="572"/>
      <c r="J9" s="572"/>
      <c r="K9" s="573"/>
      <c r="L9" s="578" t="s">
        <v>391</v>
      </c>
      <c r="M9" s="572"/>
      <c r="N9" s="572"/>
      <c r="O9" s="581"/>
      <c r="P9" s="584" t="s">
        <v>392</v>
      </c>
      <c r="Q9" s="585"/>
      <c r="R9" s="585"/>
      <c r="S9" s="585"/>
      <c r="T9" s="585"/>
      <c r="U9" s="585"/>
      <c r="V9" s="585"/>
      <c r="W9" s="585"/>
      <c r="X9" s="585"/>
      <c r="Y9" s="585"/>
      <c r="Z9" s="585"/>
      <c r="AA9" s="585"/>
      <c r="AB9" s="585"/>
      <c r="AC9" s="585"/>
      <c r="AD9" s="585"/>
      <c r="AE9" s="585"/>
      <c r="AF9" s="585"/>
      <c r="AG9" s="585"/>
      <c r="AH9" s="585"/>
      <c r="AI9" s="585"/>
      <c r="AJ9" s="585"/>
      <c r="AK9" s="585"/>
      <c r="AL9" s="585"/>
      <c r="AM9" s="585"/>
      <c r="AN9" s="585"/>
      <c r="AO9" s="585"/>
      <c r="AP9" s="585"/>
      <c r="AQ9" s="585"/>
      <c r="AR9" s="585"/>
      <c r="AS9" s="585"/>
      <c r="AT9" s="585"/>
      <c r="AU9" s="586" t="str">
        <f>IF(AZ3="４週","(10)1～4週目の勤務時間数合計","(10)1か月の勤務時間数合計")</f>
        <v>(10)1～4週目の勤務時間数合計</v>
      </c>
      <c r="AV9" s="587"/>
      <c r="AW9" s="586" t="s">
        <v>369</v>
      </c>
      <c r="AX9" s="587"/>
      <c r="AY9" s="594" t="s">
        <v>370</v>
      </c>
      <c r="AZ9" s="594"/>
      <c r="BA9" s="594"/>
      <c r="BB9" s="594"/>
      <c r="BC9" s="594"/>
      <c r="BD9" s="594"/>
    </row>
    <row r="10" spans="1:57" ht="20.25" customHeight="1" thickBot="1" x14ac:dyDescent="0.25">
      <c r="A10" s="54"/>
      <c r="B10" s="570"/>
      <c r="C10" s="574"/>
      <c r="D10" s="575"/>
      <c r="E10" s="579"/>
      <c r="F10" s="575"/>
      <c r="G10" s="579"/>
      <c r="H10" s="574"/>
      <c r="I10" s="574"/>
      <c r="J10" s="574"/>
      <c r="K10" s="575"/>
      <c r="L10" s="579"/>
      <c r="M10" s="574"/>
      <c r="N10" s="574"/>
      <c r="O10" s="582"/>
      <c r="P10" s="596" t="s">
        <v>237</v>
      </c>
      <c r="Q10" s="597"/>
      <c r="R10" s="597"/>
      <c r="S10" s="597"/>
      <c r="T10" s="597"/>
      <c r="U10" s="597"/>
      <c r="V10" s="598"/>
      <c r="W10" s="596" t="s">
        <v>238</v>
      </c>
      <c r="X10" s="597"/>
      <c r="Y10" s="597"/>
      <c r="Z10" s="597"/>
      <c r="AA10" s="597"/>
      <c r="AB10" s="597"/>
      <c r="AC10" s="598"/>
      <c r="AD10" s="596" t="s">
        <v>239</v>
      </c>
      <c r="AE10" s="597"/>
      <c r="AF10" s="597"/>
      <c r="AG10" s="597"/>
      <c r="AH10" s="597"/>
      <c r="AI10" s="597"/>
      <c r="AJ10" s="598"/>
      <c r="AK10" s="596" t="s">
        <v>240</v>
      </c>
      <c r="AL10" s="597"/>
      <c r="AM10" s="597"/>
      <c r="AN10" s="597"/>
      <c r="AO10" s="597"/>
      <c r="AP10" s="597"/>
      <c r="AQ10" s="598"/>
      <c r="AR10" s="596" t="s">
        <v>241</v>
      </c>
      <c r="AS10" s="597"/>
      <c r="AT10" s="598"/>
      <c r="AU10" s="588"/>
      <c r="AV10" s="589"/>
      <c r="AW10" s="588"/>
      <c r="AX10" s="589"/>
      <c r="AY10" s="594"/>
      <c r="AZ10" s="594"/>
      <c r="BA10" s="594"/>
      <c r="BB10" s="594"/>
      <c r="BC10" s="594"/>
      <c r="BD10" s="594"/>
    </row>
    <row r="11" spans="1:57" ht="20.25" customHeight="1" thickBot="1" x14ac:dyDescent="0.25">
      <c r="A11" s="54"/>
      <c r="B11" s="570"/>
      <c r="C11" s="574"/>
      <c r="D11" s="575"/>
      <c r="E11" s="579"/>
      <c r="F11" s="575"/>
      <c r="G11" s="579"/>
      <c r="H11" s="574"/>
      <c r="I11" s="574"/>
      <c r="J11" s="574"/>
      <c r="K11" s="575"/>
      <c r="L11" s="579"/>
      <c r="M11" s="574"/>
      <c r="N11" s="574"/>
      <c r="O11" s="582"/>
      <c r="P11" s="57">
        <f>DAY(DATE($X$2,$AB$2,1))</f>
        <v>1</v>
      </c>
      <c r="Q11" s="58">
        <f>DAY(DATE($X$2,$AB$2,2))</f>
        <v>2</v>
      </c>
      <c r="R11" s="58">
        <f>DAY(DATE($X$2,$AB$2,3))</f>
        <v>3</v>
      </c>
      <c r="S11" s="58">
        <f>DAY(DATE($X$2,$AB$2,4))</f>
        <v>4</v>
      </c>
      <c r="T11" s="58">
        <f>DAY(DATE($X$2,$AB$2,5))</f>
        <v>5</v>
      </c>
      <c r="U11" s="58">
        <f>DAY(DATE($X$2,$AB$2,6))</f>
        <v>6</v>
      </c>
      <c r="V11" s="59">
        <f>DAY(DATE($X$2,$AB$2,7))</f>
        <v>7</v>
      </c>
      <c r="W11" s="57">
        <f>DAY(DATE($X$2,$AB$2,8))</f>
        <v>8</v>
      </c>
      <c r="X11" s="58">
        <f>DAY(DATE($X$2,$AB$2,9))</f>
        <v>9</v>
      </c>
      <c r="Y11" s="58">
        <f>DAY(DATE($X$2,$AB$2,10))</f>
        <v>10</v>
      </c>
      <c r="Z11" s="58">
        <f>DAY(DATE($X$2,$AB$2,11))</f>
        <v>11</v>
      </c>
      <c r="AA11" s="58">
        <f>DAY(DATE($X$2,$AB$2,12))</f>
        <v>12</v>
      </c>
      <c r="AB11" s="58">
        <f>DAY(DATE($X$2,$AB$2,13))</f>
        <v>13</v>
      </c>
      <c r="AC11" s="59">
        <f>DAY(DATE($X$2,$AB$2,14))</f>
        <v>14</v>
      </c>
      <c r="AD11" s="57">
        <f>DAY(DATE($X$2,$AB$2,15))</f>
        <v>15</v>
      </c>
      <c r="AE11" s="58">
        <f>DAY(DATE($X$2,$AB$2,16))</f>
        <v>16</v>
      </c>
      <c r="AF11" s="58">
        <f>DAY(DATE($X$2,$AB$2,17))</f>
        <v>17</v>
      </c>
      <c r="AG11" s="58">
        <f>DAY(DATE($X$2,$AB$2,18))</f>
        <v>18</v>
      </c>
      <c r="AH11" s="58">
        <f>DAY(DATE($X$2,$AB$2,19))</f>
        <v>19</v>
      </c>
      <c r="AI11" s="58">
        <f>DAY(DATE($X$2,$AB$2,20))</f>
        <v>20</v>
      </c>
      <c r="AJ11" s="59">
        <f>DAY(DATE($X$2,$AB$2,21))</f>
        <v>21</v>
      </c>
      <c r="AK11" s="57">
        <f>DAY(DATE($X$2,$AB$2,22))</f>
        <v>22</v>
      </c>
      <c r="AL11" s="58">
        <f>DAY(DATE($X$2,$AB$2,23))</f>
        <v>23</v>
      </c>
      <c r="AM11" s="58">
        <f>DAY(DATE($X$2,$AB$2,24))</f>
        <v>24</v>
      </c>
      <c r="AN11" s="58">
        <f>DAY(DATE($X$2,$AB$2,25))</f>
        <v>25</v>
      </c>
      <c r="AO11" s="58">
        <f>DAY(DATE($X$2,$AB$2,26))</f>
        <v>26</v>
      </c>
      <c r="AP11" s="58">
        <f>DAY(DATE($X$2,$AB$2,27))</f>
        <v>27</v>
      </c>
      <c r="AQ11" s="59">
        <f>DAY(DATE($X$2,$AB$2,28))</f>
        <v>28</v>
      </c>
      <c r="AR11" s="57" t="str">
        <f>IF(AZ3="暦月",IF(DAY(DATE($X$2,$AB$2,29))=29,29,""),"")</f>
        <v/>
      </c>
      <c r="AS11" s="58" t="str">
        <f>IF(AZ3="暦月",IF(DAY(DATE($X$2,$AB$2,30))=30,30,""),"")</f>
        <v/>
      </c>
      <c r="AT11" s="59" t="str">
        <f>IF(AZ3="暦月",IF(DAY(DATE($X$2,$AB$2,31))=31,31,""),"")</f>
        <v/>
      </c>
      <c r="AU11" s="588"/>
      <c r="AV11" s="589"/>
      <c r="AW11" s="588"/>
      <c r="AX11" s="589"/>
      <c r="AY11" s="594"/>
      <c r="AZ11" s="594"/>
      <c r="BA11" s="594"/>
      <c r="BB11" s="594"/>
      <c r="BC11" s="594"/>
      <c r="BD11" s="594"/>
    </row>
    <row r="12" spans="1:57" ht="20.25" hidden="1" customHeight="1" thickBot="1" x14ac:dyDescent="0.25">
      <c r="A12" s="54"/>
      <c r="B12" s="570"/>
      <c r="C12" s="574"/>
      <c r="D12" s="575"/>
      <c r="E12" s="579"/>
      <c r="F12" s="575"/>
      <c r="G12" s="579"/>
      <c r="H12" s="574"/>
      <c r="I12" s="574"/>
      <c r="J12" s="574"/>
      <c r="K12" s="575"/>
      <c r="L12" s="579"/>
      <c r="M12" s="574"/>
      <c r="N12" s="574"/>
      <c r="O12" s="582"/>
      <c r="P12" s="57">
        <f>WEEKDAY(DATE($X$2,$AB$2,1))</f>
        <v>3</v>
      </c>
      <c r="Q12" s="58">
        <f>WEEKDAY(DATE($X$2,$AB$2,2))</f>
        <v>4</v>
      </c>
      <c r="R12" s="58">
        <f>WEEKDAY(DATE($X$2,$AB$2,3))</f>
        <v>5</v>
      </c>
      <c r="S12" s="58">
        <f>WEEKDAY(DATE($X$2,$AB$2,4))</f>
        <v>6</v>
      </c>
      <c r="T12" s="58">
        <f>WEEKDAY(DATE($X$2,$AB$2,5))</f>
        <v>7</v>
      </c>
      <c r="U12" s="58">
        <f>WEEKDAY(DATE($X$2,$AB$2,6))</f>
        <v>1</v>
      </c>
      <c r="V12" s="59">
        <f>WEEKDAY(DATE($X$2,$AB$2,7))</f>
        <v>2</v>
      </c>
      <c r="W12" s="57">
        <f>WEEKDAY(DATE($X$2,$AB$2,8))</f>
        <v>3</v>
      </c>
      <c r="X12" s="58">
        <f>WEEKDAY(DATE($X$2,$AB$2,9))</f>
        <v>4</v>
      </c>
      <c r="Y12" s="58">
        <f>WEEKDAY(DATE($X$2,$AB$2,10))</f>
        <v>5</v>
      </c>
      <c r="Z12" s="58">
        <f>WEEKDAY(DATE($X$2,$AB$2,11))</f>
        <v>6</v>
      </c>
      <c r="AA12" s="58">
        <f>WEEKDAY(DATE($X$2,$AB$2,12))</f>
        <v>7</v>
      </c>
      <c r="AB12" s="58">
        <f>WEEKDAY(DATE($X$2,$AB$2,13))</f>
        <v>1</v>
      </c>
      <c r="AC12" s="59">
        <f>WEEKDAY(DATE($X$2,$AB$2,14))</f>
        <v>2</v>
      </c>
      <c r="AD12" s="57">
        <f>WEEKDAY(DATE($X$2,$AB$2,15))</f>
        <v>3</v>
      </c>
      <c r="AE12" s="58">
        <f>WEEKDAY(DATE($X$2,$AB$2,16))</f>
        <v>4</v>
      </c>
      <c r="AF12" s="58">
        <f>WEEKDAY(DATE($X$2,$AB$2,17))</f>
        <v>5</v>
      </c>
      <c r="AG12" s="58">
        <f>WEEKDAY(DATE($X$2,$AB$2,18))</f>
        <v>6</v>
      </c>
      <c r="AH12" s="58">
        <f>WEEKDAY(DATE($X$2,$AB$2,19))</f>
        <v>7</v>
      </c>
      <c r="AI12" s="58">
        <f>WEEKDAY(DATE($X$2,$AB$2,20))</f>
        <v>1</v>
      </c>
      <c r="AJ12" s="59">
        <f>WEEKDAY(DATE($X$2,$AB$2,21))</f>
        <v>2</v>
      </c>
      <c r="AK12" s="57">
        <f>WEEKDAY(DATE($X$2,$AB$2,22))</f>
        <v>3</v>
      </c>
      <c r="AL12" s="58">
        <f>WEEKDAY(DATE($X$2,$AB$2,23))</f>
        <v>4</v>
      </c>
      <c r="AM12" s="58">
        <f>WEEKDAY(DATE($X$2,$AB$2,24))</f>
        <v>5</v>
      </c>
      <c r="AN12" s="58">
        <f>WEEKDAY(DATE($X$2,$AB$2,25))</f>
        <v>6</v>
      </c>
      <c r="AO12" s="58">
        <f>WEEKDAY(DATE($X$2,$AB$2,26))</f>
        <v>7</v>
      </c>
      <c r="AP12" s="58">
        <f>WEEKDAY(DATE($X$2,$AB$2,27))</f>
        <v>1</v>
      </c>
      <c r="AQ12" s="59">
        <f>WEEKDAY(DATE($X$2,$AB$2,28))</f>
        <v>2</v>
      </c>
      <c r="AR12" s="57">
        <f>IF(AR11=29,WEEKDAY(DATE($X$2,$AB$2,29)),0)</f>
        <v>0</v>
      </c>
      <c r="AS12" s="58">
        <f>IF(AS11=30,WEEKDAY(DATE($X$2,$AB$2,30)),0)</f>
        <v>0</v>
      </c>
      <c r="AT12" s="59">
        <f>IF(AT11=31,WEEKDAY(DATE($X$2,$AB$2,31)),0)</f>
        <v>0</v>
      </c>
      <c r="AU12" s="590"/>
      <c r="AV12" s="591"/>
      <c r="AW12" s="590"/>
      <c r="AX12" s="591"/>
      <c r="AY12" s="595"/>
      <c r="AZ12" s="595"/>
      <c r="BA12" s="595"/>
      <c r="BB12" s="595"/>
      <c r="BC12" s="595"/>
      <c r="BD12" s="595"/>
    </row>
    <row r="13" spans="1:57" ht="20.25" customHeight="1" thickBot="1" x14ac:dyDescent="0.25">
      <c r="A13" s="54"/>
      <c r="B13" s="571"/>
      <c r="C13" s="576"/>
      <c r="D13" s="577"/>
      <c r="E13" s="580"/>
      <c r="F13" s="577"/>
      <c r="G13" s="580"/>
      <c r="H13" s="576"/>
      <c r="I13" s="576"/>
      <c r="J13" s="576"/>
      <c r="K13" s="577"/>
      <c r="L13" s="580"/>
      <c r="M13" s="576"/>
      <c r="N13" s="576"/>
      <c r="O13" s="583"/>
      <c r="P13" s="61" t="str">
        <f>IF(P12=1,"日",IF(P12=2,"月",IF(P12=3,"火",IF(P12=4,"水",IF(P12=5,"木",IF(P12=6,"金","土"))))))</f>
        <v>火</v>
      </c>
      <c r="Q13" s="62" t="str">
        <f t="shared" ref="Q13:AQ13" si="0">IF(Q12=1,"日",IF(Q12=2,"月",IF(Q12=3,"火",IF(Q12=4,"水",IF(Q12=5,"木",IF(Q12=6,"金","土"))))))</f>
        <v>水</v>
      </c>
      <c r="R13" s="62" t="str">
        <f t="shared" si="0"/>
        <v>木</v>
      </c>
      <c r="S13" s="62" t="str">
        <f t="shared" si="0"/>
        <v>金</v>
      </c>
      <c r="T13" s="62" t="str">
        <f t="shared" si="0"/>
        <v>土</v>
      </c>
      <c r="U13" s="62" t="str">
        <f t="shared" si="0"/>
        <v>日</v>
      </c>
      <c r="V13" s="63" t="str">
        <f t="shared" si="0"/>
        <v>月</v>
      </c>
      <c r="W13" s="61" t="str">
        <f t="shared" si="0"/>
        <v>火</v>
      </c>
      <c r="X13" s="62" t="str">
        <f t="shared" si="0"/>
        <v>水</v>
      </c>
      <c r="Y13" s="62" t="str">
        <f t="shared" si="0"/>
        <v>木</v>
      </c>
      <c r="Z13" s="62" t="str">
        <f t="shared" si="0"/>
        <v>金</v>
      </c>
      <c r="AA13" s="62" t="str">
        <f t="shared" si="0"/>
        <v>土</v>
      </c>
      <c r="AB13" s="62" t="str">
        <f t="shared" si="0"/>
        <v>日</v>
      </c>
      <c r="AC13" s="63" t="str">
        <f t="shared" si="0"/>
        <v>月</v>
      </c>
      <c r="AD13" s="61" t="str">
        <f t="shared" si="0"/>
        <v>火</v>
      </c>
      <c r="AE13" s="62" t="str">
        <f t="shared" si="0"/>
        <v>水</v>
      </c>
      <c r="AF13" s="62" t="str">
        <f t="shared" si="0"/>
        <v>木</v>
      </c>
      <c r="AG13" s="62" t="str">
        <f t="shared" si="0"/>
        <v>金</v>
      </c>
      <c r="AH13" s="62" t="str">
        <f t="shared" si="0"/>
        <v>土</v>
      </c>
      <c r="AI13" s="62" t="str">
        <f t="shared" si="0"/>
        <v>日</v>
      </c>
      <c r="AJ13" s="63" t="str">
        <f t="shared" si="0"/>
        <v>月</v>
      </c>
      <c r="AK13" s="61" t="str">
        <f t="shared" si="0"/>
        <v>火</v>
      </c>
      <c r="AL13" s="62" t="str">
        <f t="shared" si="0"/>
        <v>水</v>
      </c>
      <c r="AM13" s="62" t="str">
        <f t="shared" si="0"/>
        <v>木</v>
      </c>
      <c r="AN13" s="62" t="str">
        <f t="shared" si="0"/>
        <v>金</v>
      </c>
      <c r="AO13" s="62" t="str">
        <f t="shared" si="0"/>
        <v>土</v>
      </c>
      <c r="AP13" s="62" t="str">
        <f t="shared" si="0"/>
        <v>日</v>
      </c>
      <c r="AQ13" s="63" t="str">
        <f t="shared" si="0"/>
        <v>月</v>
      </c>
      <c r="AR13" s="62" t="str">
        <f>IF(AR12=1,"日",IF(AR12=2,"月",IF(AR12=3,"火",IF(AR12=4,"水",IF(AR12=5,"木",IF(AR12=6,"金",IF(AR12=0,"","土")))))))</f>
        <v/>
      </c>
      <c r="AS13" s="62" t="str">
        <f>IF(AS12=1,"日",IF(AS12=2,"月",IF(AS12=3,"火",IF(AS12=4,"水",IF(AS12=5,"木",IF(AS12=6,"金",IF(AS12=0,"","土")))))))</f>
        <v/>
      </c>
      <c r="AT13" s="62" t="str">
        <f>IF(AT12=1,"日",IF(AT12=2,"月",IF(AT12=3,"火",IF(AT12=4,"水",IF(AT12=5,"木",IF(AT12=6,"金",IF(AT12=0,"","土")))))))</f>
        <v/>
      </c>
      <c r="AU13" s="592"/>
      <c r="AV13" s="593"/>
      <c r="AW13" s="592"/>
      <c r="AX13" s="593"/>
      <c r="AY13" s="595"/>
      <c r="AZ13" s="595"/>
      <c r="BA13" s="595"/>
      <c r="BB13" s="595"/>
      <c r="BC13" s="595"/>
      <c r="BD13" s="595"/>
    </row>
    <row r="14" spans="1:57" ht="39.9" customHeight="1" x14ac:dyDescent="0.2">
      <c r="A14" s="54"/>
      <c r="B14" s="65">
        <v>1</v>
      </c>
      <c r="C14" s="551" t="s">
        <v>242</v>
      </c>
      <c r="D14" s="552"/>
      <c r="E14" s="553" t="s">
        <v>243</v>
      </c>
      <c r="F14" s="554"/>
      <c r="G14" s="555" t="s">
        <v>244</v>
      </c>
      <c r="H14" s="556"/>
      <c r="I14" s="556"/>
      <c r="J14" s="556"/>
      <c r="K14" s="557"/>
      <c r="L14" s="558" t="s">
        <v>245</v>
      </c>
      <c r="M14" s="559"/>
      <c r="N14" s="559"/>
      <c r="O14" s="560"/>
      <c r="P14" s="66">
        <v>4</v>
      </c>
      <c r="Q14" s="67">
        <v>4</v>
      </c>
      <c r="R14" s="67">
        <v>4</v>
      </c>
      <c r="S14" s="67">
        <v>4</v>
      </c>
      <c r="T14" s="67">
        <v>4</v>
      </c>
      <c r="U14" s="67"/>
      <c r="V14" s="68"/>
      <c r="W14" s="66">
        <v>4</v>
      </c>
      <c r="X14" s="67">
        <v>4</v>
      </c>
      <c r="Y14" s="67">
        <v>4</v>
      </c>
      <c r="Z14" s="67">
        <v>4</v>
      </c>
      <c r="AA14" s="67">
        <v>4</v>
      </c>
      <c r="AB14" s="67"/>
      <c r="AC14" s="68"/>
      <c r="AD14" s="66">
        <v>4</v>
      </c>
      <c r="AE14" s="67">
        <v>4</v>
      </c>
      <c r="AF14" s="67">
        <v>4</v>
      </c>
      <c r="AG14" s="67">
        <v>4</v>
      </c>
      <c r="AH14" s="67">
        <v>4</v>
      </c>
      <c r="AI14" s="67"/>
      <c r="AJ14" s="68"/>
      <c r="AK14" s="66">
        <v>4</v>
      </c>
      <c r="AL14" s="67">
        <v>4</v>
      </c>
      <c r="AM14" s="67">
        <v>4</v>
      </c>
      <c r="AN14" s="67">
        <v>4</v>
      </c>
      <c r="AO14" s="67">
        <v>4</v>
      </c>
      <c r="AP14" s="67"/>
      <c r="AQ14" s="68"/>
      <c r="AR14" s="66"/>
      <c r="AS14" s="67"/>
      <c r="AT14" s="68"/>
      <c r="AU14" s="561">
        <f>IF($AZ$3="４週",SUM(P14:AQ14),IF($AZ$3="暦月",SUM(P14:AT14),""))</f>
        <v>80</v>
      </c>
      <c r="AV14" s="562"/>
      <c r="AW14" s="563">
        <f t="shared" ref="AW14:AW31" si="1">IF($AZ$3="４週",AU14/4,IF($AZ$3="暦月",AU14/($AZ$7/7),""))</f>
        <v>20</v>
      </c>
      <c r="AX14" s="564"/>
      <c r="AY14" s="548" t="s">
        <v>447</v>
      </c>
      <c r="AZ14" s="549"/>
      <c r="BA14" s="549"/>
      <c r="BB14" s="549"/>
      <c r="BC14" s="549"/>
      <c r="BD14" s="550"/>
    </row>
    <row r="15" spans="1:57" ht="39.9" customHeight="1" x14ac:dyDescent="0.2">
      <c r="A15" s="54"/>
      <c r="B15" s="69">
        <f t="shared" ref="B15:B31" si="2">B14+1</f>
        <v>2</v>
      </c>
      <c r="C15" s="534" t="s">
        <v>284</v>
      </c>
      <c r="D15" s="535"/>
      <c r="E15" s="536" t="s">
        <v>243</v>
      </c>
      <c r="F15" s="537"/>
      <c r="G15" s="538" t="s">
        <v>244</v>
      </c>
      <c r="H15" s="539"/>
      <c r="I15" s="539"/>
      <c r="J15" s="539"/>
      <c r="K15" s="540"/>
      <c r="L15" s="541" t="s">
        <v>403</v>
      </c>
      <c r="M15" s="542"/>
      <c r="N15" s="542"/>
      <c r="O15" s="543"/>
      <c r="P15" s="70">
        <v>4</v>
      </c>
      <c r="Q15" s="71">
        <v>4</v>
      </c>
      <c r="R15" s="71">
        <v>4</v>
      </c>
      <c r="S15" s="71">
        <v>4</v>
      </c>
      <c r="T15" s="71">
        <v>4</v>
      </c>
      <c r="U15" s="71"/>
      <c r="V15" s="72"/>
      <c r="W15" s="70">
        <v>4</v>
      </c>
      <c r="X15" s="71">
        <v>4</v>
      </c>
      <c r="Y15" s="71">
        <v>4</v>
      </c>
      <c r="Z15" s="71">
        <v>4</v>
      </c>
      <c r="AA15" s="71">
        <v>4</v>
      </c>
      <c r="AB15" s="71"/>
      <c r="AC15" s="72"/>
      <c r="AD15" s="70">
        <v>4</v>
      </c>
      <c r="AE15" s="71">
        <v>4</v>
      </c>
      <c r="AF15" s="71">
        <v>4</v>
      </c>
      <c r="AG15" s="71">
        <v>4</v>
      </c>
      <c r="AH15" s="71">
        <v>4</v>
      </c>
      <c r="AI15" s="71"/>
      <c r="AJ15" s="72"/>
      <c r="AK15" s="70">
        <v>4</v>
      </c>
      <c r="AL15" s="71">
        <v>4</v>
      </c>
      <c r="AM15" s="71">
        <v>4</v>
      </c>
      <c r="AN15" s="71">
        <v>4</v>
      </c>
      <c r="AO15" s="71">
        <v>4</v>
      </c>
      <c r="AP15" s="71"/>
      <c r="AQ15" s="72"/>
      <c r="AR15" s="70"/>
      <c r="AS15" s="71"/>
      <c r="AT15" s="72"/>
      <c r="AU15" s="544">
        <f>IF($AZ$3="４週",SUM(P15:AQ15),IF($AZ$3="暦月",SUM(P15:AT15),""))</f>
        <v>80</v>
      </c>
      <c r="AV15" s="545"/>
      <c r="AW15" s="546">
        <f t="shared" si="1"/>
        <v>20</v>
      </c>
      <c r="AX15" s="547"/>
      <c r="AY15" s="514" t="s">
        <v>448</v>
      </c>
      <c r="AZ15" s="515"/>
      <c r="BA15" s="515"/>
      <c r="BB15" s="515"/>
      <c r="BC15" s="515"/>
      <c r="BD15" s="516"/>
    </row>
    <row r="16" spans="1:57" ht="39.9" customHeight="1" x14ac:dyDescent="0.2">
      <c r="A16" s="54"/>
      <c r="B16" s="69">
        <f t="shared" si="2"/>
        <v>3</v>
      </c>
      <c r="C16" s="534" t="s">
        <v>284</v>
      </c>
      <c r="D16" s="535"/>
      <c r="E16" s="536" t="s">
        <v>247</v>
      </c>
      <c r="F16" s="537"/>
      <c r="G16" s="538" t="s">
        <v>246</v>
      </c>
      <c r="H16" s="539"/>
      <c r="I16" s="539"/>
      <c r="J16" s="539"/>
      <c r="K16" s="540"/>
      <c r="L16" s="541" t="s">
        <v>404</v>
      </c>
      <c r="M16" s="542"/>
      <c r="N16" s="542"/>
      <c r="O16" s="543"/>
      <c r="P16" s="70">
        <v>8</v>
      </c>
      <c r="Q16" s="71">
        <v>8</v>
      </c>
      <c r="R16" s="71">
        <v>8</v>
      </c>
      <c r="S16" s="71">
        <v>8</v>
      </c>
      <c r="T16" s="71">
        <v>8</v>
      </c>
      <c r="U16" s="71"/>
      <c r="V16" s="72"/>
      <c r="W16" s="70">
        <v>8</v>
      </c>
      <c r="X16" s="71">
        <v>8</v>
      </c>
      <c r="Y16" s="71">
        <v>8</v>
      </c>
      <c r="Z16" s="71">
        <v>8</v>
      </c>
      <c r="AA16" s="71">
        <v>8</v>
      </c>
      <c r="AB16" s="71"/>
      <c r="AC16" s="72"/>
      <c r="AD16" s="70">
        <v>8</v>
      </c>
      <c r="AE16" s="71">
        <v>8</v>
      </c>
      <c r="AF16" s="71">
        <v>8</v>
      </c>
      <c r="AG16" s="71">
        <v>8</v>
      </c>
      <c r="AH16" s="71">
        <v>8</v>
      </c>
      <c r="AI16" s="71"/>
      <c r="AJ16" s="72"/>
      <c r="AK16" s="70">
        <v>8</v>
      </c>
      <c r="AL16" s="71">
        <v>8</v>
      </c>
      <c r="AM16" s="71">
        <v>8</v>
      </c>
      <c r="AN16" s="71">
        <v>8</v>
      </c>
      <c r="AO16" s="71">
        <v>8</v>
      </c>
      <c r="AP16" s="71"/>
      <c r="AQ16" s="72"/>
      <c r="AR16" s="70"/>
      <c r="AS16" s="71"/>
      <c r="AT16" s="72"/>
      <c r="AU16" s="544">
        <f>IF($AZ$3="４週",SUM(P16:AQ16),IF($AZ$3="暦月",SUM(P16:AT16),""))</f>
        <v>160</v>
      </c>
      <c r="AV16" s="545"/>
      <c r="AW16" s="546">
        <f t="shared" si="1"/>
        <v>40</v>
      </c>
      <c r="AX16" s="547"/>
      <c r="AY16" s="514"/>
      <c r="AZ16" s="515"/>
      <c r="BA16" s="515"/>
      <c r="BB16" s="515"/>
      <c r="BC16" s="515"/>
      <c r="BD16" s="516"/>
    </row>
    <row r="17" spans="1:56" ht="39.9" customHeight="1" x14ac:dyDescent="0.2">
      <c r="A17" s="54"/>
      <c r="B17" s="69">
        <f t="shared" si="2"/>
        <v>4</v>
      </c>
      <c r="C17" s="534" t="s">
        <v>284</v>
      </c>
      <c r="D17" s="535"/>
      <c r="E17" s="536" t="s">
        <v>247</v>
      </c>
      <c r="F17" s="537"/>
      <c r="G17" s="538" t="s">
        <v>246</v>
      </c>
      <c r="H17" s="539"/>
      <c r="I17" s="539"/>
      <c r="J17" s="539"/>
      <c r="K17" s="540"/>
      <c r="L17" s="541" t="s">
        <v>248</v>
      </c>
      <c r="M17" s="542"/>
      <c r="N17" s="542"/>
      <c r="O17" s="543"/>
      <c r="P17" s="70">
        <v>8</v>
      </c>
      <c r="Q17" s="71">
        <v>8</v>
      </c>
      <c r="R17" s="71">
        <v>8</v>
      </c>
      <c r="S17" s="71">
        <v>8</v>
      </c>
      <c r="T17" s="71">
        <v>8</v>
      </c>
      <c r="U17" s="71"/>
      <c r="V17" s="72"/>
      <c r="W17" s="70">
        <v>8</v>
      </c>
      <c r="X17" s="71">
        <v>8</v>
      </c>
      <c r="Y17" s="71">
        <v>8</v>
      </c>
      <c r="Z17" s="71">
        <v>8</v>
      </c>
      <c r="AA17" s="71">
        <v>8</v>
      </c>
      <c r="AB17" s="71"/>
      <c r="AC17" s="72"/>
      <c r="AD17" s="70">
        <v>8</v>
      </c>
      <c r="AE17" s="71">
        <v>8</v>
      </c>
      <c r="AF17" s="71">
        <v>8</v>
      </c>
      <c r="AG17" s="71">
        <v>8</v>
      </c>
      <c r="AH17" s="71">
        <v>8</v>
      </c>
      <c r="AI17" s="71"/>
      <c r="AJ17" s="72"/>
      <c r="AK17" s="70">
        <v>8</v>
      </c>
      <c r="AL17" s="71">
        <v>8</v>
      </c>
      <c r="AM17" s="71">
        <v>8</v>
      </c>
      <c r="AN17" s="71">
        <v>8</v>
      </c>
      <c r="AO17" s="71">
        <v>8</v>
      </c>
      <c r="AP17" s="71"/>
      <c r="AQ17" s="72"/>
      <c r="AR17" s="70"/>
      <c r="AS17" s="71"/>
      <c r="AT17" s="72"/>
      <c r="AU17" s="544">
        <f>IF($AZ$3="４週",SUM(P17:AQ17),IF($AZ$3="暦月",SUM(P17:AT17),""))</f>
        <v>160</v>
      </c>
      <c r="AV17" s="545"/>
      <c r="AW17" s="546">
        <f t="shared" si="1"/>
        <v>40</v>
      </c>
      <c r="AX17" s="547"/>
      <c r="AY17" s="514"/>
      <c r="AZ17" s="515"/>
      <c r="BA17" s="515"/>
      <c r="BB17" s="515"/>
      <c r="BC17" s="515"/>
      <c r="BD17" s="516"/>
    </row>
    <row r="18" spans="1:56" ht="39.9" customHeight="1" x14ac:dyDescent="0.2">
      <c r="A18" s="54"/>
      <c r="B18" s="69">
        <f t="shared" si="2"/>
        <v>5</v>
      </c>
      <c r="C18" s="534" t="s">
        <v>284</v>
      </c>
      <c r="D18" s="535"/>
      <c r="E18" s="536" t="s">
        <v>249</v>
      </c>
      <c r="F18" s="537"/>
      <c r="G18" s="538" t="s">
        <v>246</v>
      </c>
      <c r="H18" s="539"/>
      <c r="I18" s="539"/>
      <c r="J18" s="539"/>
      <c r="K18" s="540"/>
      <c r="L18" s="541" t="s">
        <v>405</v>
      </c>
      <c r="M18" s="542"/>
      <c r="N18" s="542"/>
      <c r="O18" s="543"/>
      <c r="P18" s="70">
        <v>4</v>
      </c>
      <c r="Q18" s="71">
        <v>4</v>
      </c>
      <c r="R18" s="71">
        <v>4</v>
      </c>
      <c r="S18" s="71">
        <v>4</v>
      </c>
      <c r="T18" s="71">
        <v>4</v>
      </c>
      <c r="U18" s="71"/>
      <c r="V18" s="72"/>
      <c r="W18" s="70">
        <v>4</v>
      </c>
      <c r="X18" s="71">
        <v>4</v>
      </c>
      <c r="Y18" s="71">
        <v>4</v>
      </c>
      <c r="Z18" s="71">
        <v>4</v>
      </c>
      <c r="AA18" s="71">
        <v>4</v>
      </c>
      <c r="AB18" s="71"/>
      <c r="AC18" s="72"/>
      <c r="AD18" s="70">
        <v>4</v>
      </c>
      <c r="AE18" s="71">
        <v>4</v>
      </c>
      <c r="AF18" s="71">
        <v>4</v>
      </c>
      <c r="AG18" s="71">
        <v>4</v>
      </c>
      <c r="AH18" s="71">
        <v>4</v>
      </c>
      <c r="AI18" s="71"/>
      <c r="AJ18" s="72"/>
      <c r="AK18" s="70">
        <v>4</v>
      </c>
      <c r="AL18" s="71">
        <v>4</v>
      </c>
      <c r="AM18" s="71">
        <v>4</v>
      </c>
      <c r="AN18" s="71">
        <v>4</v>
      </c>
      <c r="AO18" s="71">
        <v>4</v>
      </c>
      <c r="AP18" s="71"/>
      <c r="AQ18" s="72"/>
      <c r="AR18" s="70"/>
      <c r="AS18" s="71"/>
      <c r="AT18" s="72"/>
      <c r="AU18" s="544">
        <f t="shared" ref="AU18:AU31" si="3">IF($AZ$3="４週",SUM(P18:AQ18),IF($AZ$3="暦月",SUM(P18:AT18),""))</f>
        <v>80</v>
      </c>
      <c r="AV18" s="545"/>
      <c r="AW18" s="546">
        <f t="shared" si="1"/>
        <v>20</v>
      </c>
      <c r="AX18" s="547"/>
      <c r="AY18" s="514"/>
      <c r="AZ18" s="515"/>
      <c r="BA18" s="515"/>
      <c r="BB18" s="515"/>
      <c r="BC18" s="515"/>
      <c r="BD18" s="516"/>
    </row>
    <row r="19" spans="1:56" ht="39.9" customHeight="1" x14ac:dyDescent="0.2">
      <c r="A19" s="54"/>
      <c r="B19" s="69">
        <f t="shared" si="2"/>
        <v>6</v>
      </c>
      <c r="C19" s="534"/>
      <c r="D19" s="535"/>
      <c r="E19" s="536"/>
      <c r="F19" s="537"/>
      <c r="G19" s="538"/>
      <c r="H19" s="539"/>
      <c r="I19" s="539"/>
      <c r="J19" s="539"/>
      <c r="K19" s="540"/>
      <c r="L19" s="541"/>
      <c r="M19" s="542"/>
      <c r="N19" s="542"/>
      <c r="O19" s="543"/>
      <c r="P19" s="70"/>
      <c r="Q19" s="71"/>
      <c r="R19" s="71"/>
      <c r="S19" s="71"/>
      <c r="T19" s="71"/>
      <c r="U19" s="71"/>
      <c r="V19" s="72"/>
      <c r="W19" s="70"/>
      <c r="X19" s="71"/>
      <c r="Y19" s="71"/>
      <c r="Z19" s="71"/>
      <c r="AA19" s="71"/>
      <c r="AB19" s="71"/>
      <c r="AC19" s="72"/>
      <c r="AD19" s="70"/>
      <c r="AE19" s="71"/>
      <c r="AF19" s="71"/>
      <c r="AG19" s="71"/>
      <c r="AH19" s="71"/>
      <c r="AI19" s="71"/>
      <c r="AJ19" s="72"/>
      <c r="AK19" s="70"/>
      <c r="AL19" s="71"/>
      <c r="AM19" s="71"/>
      <c r="AN19" s="71"/>
      <c r="AO19" s="71"/>
      <c r="AP19" s="71"/>
      <c r="AQ19" s="72"/>
      <c r="AR19" s="70"/>
      <c r="AS19" s="71"/>
      <c r="AT19" s="72"/>
      <c r="AU19" s="544">
        <f t="shared" si="3"/>
        <v>0</v>
      </c>
      <c r="AV19" s="545"/>
      <c r="AW19" s="546">
        <f t="shared" si="1"/>
        <v>0</v>
      </c>
      <c r="AX19" s="547"/>
      <c r="AY19" s="514"/>
      <c r="AZ19" s="515"/>
      <c r="BA19" s="515"/>
      <c r="BB19" s="515"/>
      <c r="BC19" s="515"/>
      <c r="BD19" s="516"/>
    </row>
    <row r="20" spans="1:56" ht="39.9" customHeight="1" x14ac:dyDescent="0.2">
      <c r="A20" s="54"/>
      <c r="B20" s="69">
        <f t="shared" si="2"/>
        <v>7</v>
      </c>
      <c r="C20" s="534"/>
      <c r="D20" s="535"/>
      <c r="E20" s="536"/>
      <c r="F20" s="537"/>
      <c r="G20" s="538"/>
      <c r="H20" s="539"/>
      <c r="I20" s="539"/>
      <c r="J20" s="539"/>
      <c r="K20" s="540"/>
      <c r="L20" s="541"/>
      <c r="M20" s="542"/>
      <c r="N20" s="542"/>
      <c r="O20" s="543"/>
      <c r="P20" s="70"/>
      <c r="Q20" s="71"/>
      <c r="R20" s="71"/>
      <c r="S20" s="71"/>
      <c r="T20" s="71"/>
      <c r="U20" s="71"/>
      <c r="V20" s="72"/>
      <c r="W20" s="70"/>
      <c r="X20" s="71"/>
      <c r="Y20" s="71"/>
      <c r="Z20" s="71"/>
      <c r="AA20" s="71"/>
      <c r="AB20" s="71"/>
      <c r="AC20" s="72"/>
      <c r="AD20" s="70"/>
      <c r="AE20" s="71"/>
      <c r="AF20" s="71"/>
      <c r="AG20" s="71"/>
      <c r="AH20" s="71"/>
      <c r="AI20" s="71"/>
      <c r="AJ20" s="72"/>
      <c r="AK20" s="70"/>
      <c r="AL20" s="71"/>
      <c r="AM20" s="71"/>
      <c r="AN20" s="71"/>
      <c r="AO20" s="71"/>
      <c r="AP20" s="71"/>
      <c r="AQ20" s="72"/>
      <c r="AR20" s="70"/>
      <c r="AS20" s="71"/>
      <c r="AT20" s="72"/>
      <c r="AU20" s="544">
        <f>IF($AZ$3="４週",SUM(P20:AQ20),IF($AZ$3="暦月",SUM(P20:AT20),""))</f>
        <v>0</v>
      </c>
      <c r="AV20" s="545"/>
      <c r="AW20" s="546">
        <f t="shared" si="1"/>
        <v>0</v>
      </c>
      <c r="AX20" s="547"/>
      <c r="AY20" s="514"/>
      <c r="AZ20" s="515"/>
      <c r="BA20" s="515"/>
      <c r="BB20" s="515"/>
      <c r="BC20" s="515"/>
      <c r="BD20" s="516"/>
    </row>
    <row r="21" spans="1:56" ht="39.9" customHeight="1" x14ac:dyDescent="0.2">
      <c r="A21" s="54"/>
      <c r="B21" s="69">
        <f t="shared" si="2"/>
        <v>8</v>
      </c>
      <c r="C21" s="534"/>
      <c r="D21" s="535"/>
      <c r="E21" s="536"/>
      <c r="F21" s="537"/>
      <c r="G21" s="538"/>
      <c r="H21" s="539"/>
      <c r="I21" s="539"/>
      <c r="J21" s="539"/>
      <c r="K21" s="540"/>
      <c r="L21" s="541"/>
      <c r="M21" s="542"/>
      <c r="N21" s="542"/>
      <c r="O21" s="543"/>
      <c r="P21" s="70"/>
      <c r="Q21" s="71"/>
      <c r="R21" s="71"/>
      <c r="S21" s="71"/>
      <c r="T21" s="71"/>
      <c r="U21" s="71"/>
      <c r="V21" s="72"/>
      <c r="W21" s="70"/>
      <c r="X21" s="71"/>
      <c r="Y21" s="71"/>
      <c r="Z21" s="71"/>
      <c r="AA21" s="71"/>
      <c r="AB21" s="71"/>
      <c r="AC21" s="72"/>
      <c r="AD21" s="70"/>
      <c r="AE21" s="71"/>
      <c r="AF21" s="71"/>
      <c r="AG21" s="71"/>
      <c r="AH21" s="71"/>
      <c r="AI21" s="71"/>
      <c r="AJ21" s="72"/>
      <c r="AK21" s="70"/>
      <c r="AL21" s="71"/>
      <c r="AM21" s="71"/>
      <c r="AN21" s="71"/>
      <c r="AO21" s="71"/>
      <c r="AP21" s="71"/>
      <c r="AQ21" s="72"/>
      <c r="AR21" s="70"/>
      <c r="AS21" s="71"/>
      <c r="AT21" s="72"/>
      <c r="AU21" s="544">
        <f t="shared" si="3"/>
        <v>0</v>
      </c>
      <c r="AV21" s="545"/>
      <c r="AW21" s="546">
        <f t="shared" si="1"/>
        <v>0</v>
      </c>
      <c r="AX21" s="547"/>
      <c r="AY21" s="514"/>
      <c r="AZ21" s="515"/>
      <c r="BA21" s="515"/>
      <c r="BB21" s="515"/>
      <c r="BC21" s="515"/>
      <c r="BD21" s="516"/>
    </row>
    <row r="22" spans="1:56" ht="39.9" customHeight="1" x14ac:dyDescent="0.2">
      <c r="A22" s="54"/>
      <c r="B22" s="69">
        <f t="shared" si="2"/>
        <v>9</v>
      </c>
      <c r="C22" s="534"/>
      <c r="D22" s="535"/>
      <c r="E22" s="536"/>
      <c r="F22" s="537"/>
      <c r="G22" s="538"/>
      <c r="H22" s="539"/>
      <c r="I22" s="539"/>
      <c r="J22" s="539"/>
      <c r="K22" s="540"/>
      <c r="L22" s="541"/>
      <c r="M22" s="542"/>
      <c r="N22" s="542"/>
      <c r="O22" s="543"/>
      <c r="P22" s="70"/>
      <c r="Q22" s="71"/>
      <c r="R22" s="71"/>
      <c r="S22" s="71"/>
      <c r="T22" s="71"/>
      <c r="U22" s="71"/>
      <c r="V22" s="72"/>
      <c r="W22" s="70"/>
      <c r="X22" s="71"/>
      <c r="Y22" s="71"/>
      <c r="Z22" s="71"/>
      <c r="AA22" s="71"/>
      <c r="AB22" s="71"/>
      <c r="AC22" s="72"/>
      <c r="AD22" s="70"/>
      <c r="AE22" s="71"/>
      <c r="AF22" s="71"/>
      <c r="AG22" s="71"/>
      <c r="AH22" s="71"/>
      <c r="AI22" s="71"/>
      <c r="AJ22" s="72"/>
      <c r="AK22" s="70"/>
      <c r="AL22" s="71"/>
      <c r="AM22" s="71"/>
      <c r="AN22" s="71"/>
      <c r="AO22" s="71"/>
      <c r="AP22" s="71"/>
      <c r="AQ22" s="72"/>
      <c r="AR22" s="70"/>
      <c r="AS22" s="71"/>
      <c r="AT22" s="72"/>
      <c r="AU22" s="544">
        <f t="shared" si="3"/>
        <v>0</v>
      </c>
      <c r="AV22" s="545"/>
      <c r="AW22" s="546">
        <f t="shared" si="1"/>
        <v>0</v>
      </c>
      <c r="AX22" s="547"/>
      <c r="AY22" s="514"/>
      <c r="AZ22" s="515"/>
      <c r="BA22" s="515"/>
      <c r="BB22" s="515"/>
      <c r="BC22" s="515"/>
      <c r="BD22" s="516"/>
    </row>
    <row r="23" spans="1:56" ht="39.9" customHeight="1" x14ac:dyDescent="0.2">
      <c r="A23" s="54"/>
      <c r="B23" s="69">
        <f t="shared" si="2"/>
        <v>10</v>
      </c>
      <c r="C23" s="534"/>
      <c r="D23" s="535"/>
      <c r="E23" s="536"/>
      <c r="F23" s="537"/>
      <c r="G23" s="538"/>
      <c r="H23" s="539"/>
      <c r="I23" s="539"/>
      <c r="J23" s="539"/>
      <c r="K23" s="540"/>
      <c r="L23" s="541"/>
      <c r="M23" s="542"/>
      <c r="N23" s="542"/>
      <c r="O23" s="543"/>
      <c r="P23" s="70"/>
      <c r="Q23" s="71"/>
      <c r="R23" s="71"/>
      <c r="S23" s="71"/>
      <c r="T23" s="71"/>
      <c r="U23" s="71"/>
      <c r="V23" s="72"/>
      <c r="W23" s="70"/>
      <c r="X23" s="71"/>
      <c r="Y23" s="71"/>
      <c r="Z23" s="71"/>
      <c r="AA23" s="71"/>
      <c r="AB23" s="71"/>
      <c r="AC23" s="72"/>
      <c r="AD23" s="70"/>
      <c r="AE23" s="71"/>
      <c r="AF23" s="71"/>
      <c r="AG23" s="71"/>
      <c r="AH23" s="71"/>
      <c r="AI23" s="71"/>
      <c r="AJ23" s="72"/>
      <c r="AK23" s="70"/>
      <c r="AL23" s="71"/>
      <c r="AM23" s="71"/>
      <c r="AN23" s="71"/>
      <c r="AO23" s="71"/>
      <c r="AP23" s="71"/>
      <c r="AQ23" s="72"/>
      <c r="AR23" s="70"/>
      <c r="AS23" s="71"/>
      <c r="AT23" s="72"/>
      <c r="AU23" s="544">
        <f t="shared" si="3"/>
        <v>0</v>
      </c>
      <c r="AV23" s="545"/>
      <c r="AW23" s="546">
        <f t="shared" si="1"/>
        <v>0</v>
      </c>
      <c r="AX23" s="547"/>
      <c r="AY23" s="514"/>
      <c r="AZ23" s="515"/>
      <c r="BA23" s="515"/>
      <c r="BB23" s="515"/>
      <c r="BC23" s="515"/>
      <c r="BD23" s="516"/>
    </row>
    <row r="24" spans="1:56" ht="39.9" customHeight="1" x14ac:dyDescent="0.2">
      <c r="A24" s="54"/>
      <c r="B24" s="69">
        <f t="shared" si="2"/>
        <v>11</v>
      </c>
      <c r="C24" s="534"/>
      <c r="D24" s="535"/>
      <c r="E24" s="536"/>
      <c r="F24" s="537"/>
      <c r="G24" s="538"/>
      <c r="H24" s="539"/>
      <c r="I24" s="539"/>
      <c r="J24" s="539"/>
      <c r="K24" s="540"/>
      <c r="L24" s="541"/>
      <c r="M24" s="542"/>
      <c r="N24" s="542"/>
      <c r="O24" s="543"/>
      <c r="P24" s="70"/>
      <c r="Q24" s="71"/>
      <c r="R24" s="71"/>
      <c r="S24" s="71"/>
      <c r="T24" s="71"/>
      <c r="U24" s="71"/>
      <c r="V24" s="72"/>
      <c r="W24" s="70"/>
      <c r="X24" s="71"/>
      <c r="Y24" s="71"/>
      <c r="Z24" s="71"/>
      <c r="AA24" s="71"/>
      <c r="AB24" s="71"/>
      <c r="AC24" s="72"/>
      <c r="AD24" s="70"/>
      <c r="AE24" s="71"/>
      <c r="AF24" s="71"/>
      <c r="AG24" s="71"/>
      <c r="AH24" s="71"/>
      <c r="AI24" s="71"/>
      <c r="AJ24" s="72"/>
      <c r="AK24" s="70"/>
      <c r="AL24" s="71"/>
      <c r="AM24" s="71"/>
      <c r="AN24" s="71"/>
      <c r="AO24" s="71"/>
      <c r="AP24" s="71"/>
      <c r="AQ24" s="72"/>
      <c r="AR24" s="70"/>
      <c r="AS24" s="71"/>
      <c r="AT24" s="72"/>
      <c r="AU24" s="544">
        <f t="shared" si="3"/>
        <v>0</v>
      </c>
      <c r="AV24" s="545"/>
      <c r="AW24" s="546">
        <f t="shared" si="1"/>
        <v>0</v>
      </c>
      <c r="AX24" s="547"/>
      <c r="AY24" s="514"/>
      <c r="AZ24" s="515"/>
      <c r="BA24" s="515"/>
      <c r="BB24" s="515"/>
      <c r="BC24" s="515"/>
      <c r="BD24" s="516"/>
    </row>
    <row r="25" spans="1:56" ht="39.9" customHeight="1" x14ac:dyDescent="0.2">
      <c r="A25" s="54"/>
      <c r="B25" s="69">
        <f t="shared" si="2"/>
        <v>12</v>
      </c>
      <c r="C25" s="534"/>
      <c r="D25" s="535"/>
      <c r="E25" s="536"/>
      <c r="F25" s="537"/>
      <c r="G25" s="538"/>
      <c r="H25" s="539"/>
      <c r="I25" s="539"/>
      <c r="J25" s="539"/>
      <c r="K25" s="540"/>
      <c r="L25" s="541"/>
      <c r="M25" s="542"/>
      <c r="N25" s="542"/>
      <c r="O25" s="543"/>
      <c r="P25" s="70"/>
      <c r="Q25" s="71"/>
      <c r="R25" s="71"/>
      <c r="S25" s="71"/>
      <c r="T25" s="71"/>
      <c r="U25" s="71"/>
      <c r="V25" s="72"/>
      <c r="W25" s="70"/>
      <c r="X25" s="71"/>
      <c r="Y25" s="71"/>
      <c r="Z25" s="71"/>
      <c r="AA25" s="71"/>
      <c r="AB25" s="71"/>
      <c r="AC25" s="72"/>
      <c r="AD25" s="70"/>
      <c r="AE25" s="71"/>
      <c r="AF25" s="71"/>
      <c r="AG25" s="71"/>
      <c r="AH25" s="71"/>
      <c r="AI25" s="71"/>
      <c r="AJ25" s="72"/>
      <c r="AK25" s="70"/>
      <c r="AL25" s="71"/>
      <c r="AM25" s="71"/>
      <c r="AN25" s="71"/>
      <c r="AO25" s="71"/>
      <c r="AP25" s="71"/>
      <c r="AQ25" s="72"/>
      <c r="AR25" s="70"/>
      <c r="AS25" s="71"/>
      <c r="AT25" s="72"/>
      <c r="AU25" s="544">
        <f t="shared" si="3"/>
        <v>0</v>
      </c>
      <c r="AV25" s="545"/>
      <c r="AW25" s="546">
        <f t="shared" si="1"/>
        <v>0</v>
      </c>
      <c r="AX25" s="547"/>
      <c r="AY25" s="514"/>
      <c r="AZ25" s="515"/>
      <c r="BA25" s="515"/>
      <c r="BB25" s="515"/>
      <c r="BC25" s="515"/>
      <c r="BD25" s="516"/>
    </row>
    <row r="26" spans="1:56" ht="39.9" customHeight="1" x14ac:dyDescent="0.2">
      <c r="A26" s="54"/>
      <c r="B26" s="69">
        <f t="shared" si="2"/>
        <v>13</v>
      </c>
      <c r="C26" s="534"/>
      <c r="D26" s="535"/>
      <c r="E26" s="536"/>
      <c r="F26" s="537"/>
      <c r="G26" s="538"/>
      <c r="H26" s="539"/>
      <c r="I26" s="539"/>
      <c r="J26" s="539"/>
      <c r="K26" s="540"/>
      <c r="L26" s="541"/>
      <c r="M26" s="542"/>
      <c r="N26" s="542"/>
      <c r="O26" s="543"/>
      <c r="P26" s="70"/>
      <c r="Q26" s="71"/>
      <c r="R26" s="71"/>
      <c r="S26" s="71"/>
      <c r="T26" s="71"/>
      <c r="U26" s="71"/>
      <c r="V26" s="72"/>
      <c r="W26" s="70"/>
      <c r="X26" s="71"/>
      <c r="Y26" s="71"/>
      <c r="Z26" s="71"/>
      <c r="AA26" s="71"/>
      <c r="AB26" s="71"/>
      <c r="AC26" s="72"/>
      <c r="AD26" s="70"/>
      <c r="AE26" s="71"/>
      <c r="AF26" s="71"/>
      <c r="AG26" s="71"/>
      <c r="AH26" s="71"/>
      <c r="AI26" s="71"/>
      <c r="AJ26" s="72"/>
      <c r="AK26" s="70"/>
      <c r="AL26" s="71"/>
      <c r="AM26" s="71"/>
      <c r="AN26" s="71"/>
      <c r="AO26" s="71"/>
      <c r="AP26" s="71"/>
      <c r="AQ26" s="72"/>
      <c r="AR26" s="70"/>
      <c r="AS26" s="71"/>
      <c r="AT26" s="72"/>
      <c r="AU26" s="544">
        <f t="shared" si="3"/>
        <v>0</v>
      </c>
      <c r="AV26" s="545"/>
      <c r="AW26" s="546">
        <f t="shared" si="1"/>
        <v>0</v>
      </c>
      <c r="AX26" s="547"/>
      <c r="AY26" s="514"/>
      <c r="AZ26" s="515"/>
      <c r="BA26" s="515"/>
      <c r="BB26" s="515"/>
      <c r="BC26" s="515"/>
      <c r="BD26" s="516"/>
    </row>
    <row r="27" spans="1:56" ht="39.9" customHeight="1" x14ac:dyDescent="0.2">
      <c r="A27" s="54"/>
      <c r="B27" s="69">
        <f t="shared" si="2"/>
        <v>14</v>
      </c>
      <c r="C27" s="534"/>
      <c r="D27" s="535"/>
      <c r="E27" s="536"/>
      <c r="F27" s="537"/>
      <c r="G27" s="538"/>
      <c r="H27" s="539"/>
      <c r="I27" s="539"/>
      <c r="J27" s="539"/>
      <c r="K27" s="540"/>
      <c r="L27" s="541"/>
      <c r="M27" s="542"/>
      <c r="N27" s="542"/>
      <c r="O27" s="543"/>
      <c r="P27" s="70"/>
      <c r="Q27" s="71"/>
      <c r="R27" s="71"/>
      <c r="S27" s="71"/>
      <c r="T27" s="71"/>
      <c r="U27" s="71"/>
      <c r="V27" s="72"/>
      <c r="W27" s="70"/>
      <c r="X27" s="71"/>
      <c r="Y27" s="71"/>
      <c r="Z27" s="71"/>
      <c r="AA27" s="71"/>
      <c r="AB27" s="71"/>
      <c r="AC27" s="72"/>
      <c r="AD27" s="70"/>
      <c r="AE27" s="71"/>
      <c r="AF27" s="71"/>
      <c r="AG27" s="71"/>
      <c r="AH27" s="71"/>
      <c r="AI27" s="71"/>
      <c r="AJ27" s="72"/>
      <c r="AK27" s="70"/>
      <c r="AL27" s="71"/>
      <c r="AM27" s="71"/>
      <c r="AN27" s="71"/>
      <c r="AO27" s="71"/>
      <c r="AP27" s="71"/>
      <c r="AQ27" s="72"/>
      <c r="AR27" s="70"/>
      <c r="AS27" s="71"/>
      <c r="AT27" s="72"/>
      <c r="AU27" s="544">
        <f t="shared" si="3"/>
        <v>0</v>
      </c>
      <c r="AV27" s="545"/>
      <c r="AW27" s="546">
        <f t="shared" si="1"/>
        <v>0</v>
      </c>
      <c r="AX27" s="547"/>
      <c r="AY27" s="514"/>
      <c r="AZ27" s="515"/>
      <c r="BA27" s="515"/>
      <c r="BB27" s="515"/>
      <c r="BC27" s="515"/>
      <c r="BD27" s="516"/>
    </row>
    <row r="28" spans="1:56" ht="39.9" customHeight="1" x14ac:dyDescent="0.2">
      <c r="A28" s="54"/>
      <c r="B28" s="69">
        <f t="shared" si="2"/>
        <v>15</v>
      </c>
      <c r="C28" s="534"/>
      <c r="D28" s="535"/>
      <c r="E28" s="536"/>
      <c r="F28" s="537"/>
      <c r="G28" s="538"/>
      <c r="H28" s="539"/>
      <c r="I28" s="539"/>
      <c r="J28" s="539"/>
      <c r="K28" s="540"/>
      <c r="L28" s="541"/>
      <c r="M28" s="542"/>
      <c r="N28" s="542"/>
      <c r="O28" s="543"/>
      <c r="P28" s="70"/>
      <c r="Q28" s="71"/>
      <c r="R28" s="71"/>
      <c r="S28" s="71"/>
      <c r="T28" s="71"/>
      <c r="U28" s="71"/>
      <c r="V28" s="72"/>
      <c r="W28" s="70"/>
      <c r="X28" s="71"/>
      <c r="Y28" s="71"/>
      <c r="Z28" s="71"/>
      <c r="AA28" s="71"/>
      <c r="AB28" s="71"/>
      <c r="AC28" s="72"/>
      <c r="AD28" s="70"/>
      <c r="AE28" s="71"/>
      <c r="AF28" s="71"/>
      <c r="AG28" s="71"/>
      <c r="AH28" s="71"/>
      <c r="AI28" s="71"/>
      <c r="AJ28" s="72"/>
      <c r="AK28" s="70"/>
      <c r="AL28" s="71"/>
      <c r="AM28" s="71"/>
      <c r="AN28" s="71"/>
      <c r="AO28" s="71"/>
      <c r="AP28" s="71"/>
      <c r="AQ28" s="72"/>
      <c r="AR28" s="70"/>
      <c r="AS28" s="71"/>
      <c r="AT28" s="72"/>
      <c r="AU28" s="544">
        <f t="shared" si="3"/>
        <v>0</v>
      </c>
      <c r="AV28" s="545"/>
      <c r="AW28" s="546">
        <f t="shared" si="1"/>
        <v>0</v>
      </c>
      <c r="AX28" s="547"/>
      <c r="AY28" s="514"/>
      <c r="AZ28" s="515"/>
      <c r="BA28" s="515"/>
      <c r="BB28" s="515"/>
      <c r="BC28" s="515"/>
      <c r="BD28" s="516"/>
    </row>
    <row r="29" spans="1:56" ht="39.9" customHeight="1" x14ac:dyDescent="0.2">
      <c r="A29" s="54"/>
      <c r="B29" s="69">
        <f t="shared" si="2"/>
        <v>16</v>
      </c>
      <c r="C29" s="534"/>
      <c r="D29" s="535"/>
      <c r="E29" s="536"/>
      <c r="F29" s="537"/>
      <c r="G29" s="538"/>
      <c r="H29" s="539"/>
      <c r="I29" s="539"/>
      <c r="J29" s="539"/>
      <c r="K29" s="540"/>
      <c r="L29" s="541"/>
      <c r="M29" s="542"/>
      <c r="N29" s="542"/>
      <c r="O29" s="543"/>
      <c r="P29" s="70"/>
      <c r="Q29" s="71"/>
      <c r="R29" s="71"/>
      <c r="S29" s="71"/>
      <c r="T29" s="71"/>
      <c r="U29" s="71"/>
      <c r="V29" s="72"/>
      <c r="W29" s="70"/>
      <c r="X29" s="71"/>
      <c r="Y29" s="71"/>
      <c r="Z29" s="71"/>
      <c r="AA29" s="71"/>
      <c r="AB29" s="71"/>
      <c r="AC29" s="72"/>
      <c r="AD29" s="70"/>
      <c r="AE29" s="71"/>
      <c r="AF29" s="71"/>
      <c r="AG29" s="71"/>
      <c r="AH29" s="71"/>
      <c r="AI29" s="71"/>
      <c r="AJ29" s="72"/>
      <c r="AK29" s="70"/>
      <c r="AL29" s="71"/>
      <c r="AM29" s="71"/>
      <c r="AN29" s="71"/>
      <c r="AO29" s="71"/>
      <c r="AP29" s="71"/>
      <c r="AQ29" s="72"/>
      <c r="AR29" s="70"/>
      <c r="AS29" s="71"/>
      <c r="AT29" s="72"/>
      <c r="AU29" s="544">
        <f t="shared" si="3"/>
        <v>0</v>
      </c>
      <c r="AV29" s="545"/>
      <c r="AW29" s="546">
        <f t="shared" si="1"/>
        <v>0</v>
      </c>
      <c r="AX29" s="547"/>
      <c r="AY29" s="514"/>
      <c r="AZ29" s="515"/>
      <c r="BA29" s="515"/>
      <c r="BB29" s="515"/>
      <c r="BC29" s="515"/>
      <c r="BD29" s="516"/>
    </row>
    <row r="30" spans="1:56" ht="39.9" customHeight="1" x14ac:dyDescent="0.2">
      <c r="A30" s="54"/>
      <c r="B30" s="69">
        <f t="shared" si="2"/>
        <v>17</v>
      </c>
      <c r="C30" s="534"/>
      <c r="D30" s="535"/>
      <c r="E30" s="536"/>
      <c r="F30" s="537"/>
      <c r="G30" s="538"/>
      <c r="H30" s="539"/>
      <c r="I30" s="539"/>
      <c r="J30" s="539"/>
      <c r="K30" s="540"/>
      <c r="L30" s="541"/>
      <c r="M30" s="542"/>
      <c r="N30" s="542"/>
      <c r="O30" s="543"/>
      <c r="P30" s="70"/>
      <c r="Q30" s="71"/>
      <c r="R30" s="71"/>
      <c r="S30" s="71"/>
      <c r="T30" s="71"/>
      <c r="U30" s="71"/>
      <c r="V30" s="72"/>
      <c r="W30" s="70"/>
      <c r="X30" s="71"/>
      <c r="Y30" s="71"/>
      <c r="Z30" s="71"/>
      <c r="AA30" s="71"/>
      <c r="AB30" s="71"/>
      <c r="AC30" s="72"/>
      <c r="AD30" s="70"/>
      <c r="AE30" s="71"/>
      <c r="AF30" s="71"/>
      <c r="AG30" s="71"/>
      <c r="AH30" s="71"/>
      <c r="AI30" s="71"/>
      <c r="AJ30" s="72"/>
      <c r="AK30" s="70"/>
      <c r="AL30" s="71"/>
      <c r="AM30" s="71"/>
      <c r="AN30" s="71"/>
      <c r="AO30" s="71"/>
      <c r="AP30" s="71"/>
      <c r="AQ30" s="72"/>
      <c r="AR30" s="70"/>
      <c r="AS30" s="71"/>
      <c r="AT30" s="72"/>
      <c r="AU30" s="544">
        <f t="shared" si="3"/>
        <v>0</v>
      </c>
      <c r="AV30" s="545"/>
      <c r="AW30" s="546">
        <f t="shared" si="1"/>
        <v>0</v>
      </c>
      <c r="AX30" s="547"/>
      <c r="AY30" s="514"/>
      <c r="AZ30" s="515"/>
      <c r="BA30" s="515"/>
      <c r="BB30" s="515"/>
      <c r="BC30" s="515"/>
      <c r="BD30" s="516"/>
    </row>
    <row r="31" spans="1:56" ht="39.9" customHeight="1" thickBot="1" x14ac:dyDescent="0.25">
      <c r="A31" s="54"/>
      <c r="B31" s="73">
        <f t="shared" si="2"/>
        <v>18</v>
      </c>
      <c r="C31" s="517"/>
      <c r="D31" s="518"/>
      <c r="E31" s="519"/>
      <c r="F31" s="520"/>
      <c r="G31" s="521"/>
      <c r="H31" s="522"/>
      <c r="I31" s="522"/>
      <c r="J31" s="522"/>
      <c r="K31" s="523"/>
      <c r="L31" s="524"/>
      <c r="M31" s="525"/>
      <c r="N31" s="525"/>
      <c r="O31" s="526"/>
      <c r="P31" s="74"/>
      <c r="Q31" s="75"/>
      <c r="R31" s="75"/>
      <c r="S31" s="75"/>
      <c r="T31" s="75"/>
      <c r="U31" s="75"/>
      <c r="V31" s="76"/>
      <c r="W31" s="74"/>
      <c r="X31" s="75"/>
      <c r="Y31" s="75"/>
      <c r="Z31" s="75"/>
      <c r="AA31" s="75"/>
      <c r="AB31" s="75"/>
      <c r="AC31" s="76"/>
      <c r="AD31" s="74"/>
      <c r="AE31" s="75"/>
      <c r="AF31" s="75"/>
      <c r="AG31" s="75"/>
      <c r="AH31" s="75"/>
      <c r="AI31" s="75"/>
      <c r="AJ31" s="76"/>
      <c r="AK31" s="74"/>
      <c r="AL31" s="75"/>
      <c r="AM31" s="75"/>
      <c r="AN31" s="75"/>
      <c r="AO31" s="75"/>
      <c r="AP31" s="75"/>
      <c r="AQ31" s="76"/>
      <c r="AR31" s="74"/>
      <c r="AS31" s="75"/>
      <c r="AT31" s="76"/>
      <c r="AU31" s="527">
        <f t="shared" si="3"/>
        <v>0</v>
      </c>
      <c r="AV31" s="528"/>
      <c r="AW31" s="529">
        <f t="shared" si="1"/>
        <v>0</v>
      </c>
      <c r="AX31" s="530"/>
      <c r="AY31" s="531"/>
      <c r="AZ31" s="532"/>
      <c r="BA31" s="532"/>
      <c r="BB31" s="532"/>
      <c r="BC31" s="532"/>
      <c r="BD31" s="533"/>
    </row>
    <row r="32" spans="1:56" ht="20.25" customHeight="1" x14ac:dyDescent="0.2">
      <c r="A32" s="54"/>
      <c r="B32" s="54"/>
      <c r="C32" s="77"/>
      <c r="D32" s="78"/>
      <c r="E32" s="79"/>
      <c r="F32" s="54"/>
      <c r="G32" s="54"/>
      <c r="H32" s="54"/>
      <c r="I32" s="54"/>
      <c r="J32" s="54"/>
      <c r="K32" s="54"/>
      <c r="L32" s="54"/>
      <c r="M32" s="54"/>
      <c r="N32" s="54"/>
      <c r="O32" s="54"/>
      <c r="P32" s="54"/>
      <c r="Q32" s="54"/>
      <c r="R32" s="54"/>
      <c r="S32" s="54"/>
      <c r="T32" s="54"/>
      <c r="U32" s="54"/>
      <c r="V32" s="54"/>
      <c r="W32" s="54"/>
      <c r="X32" s="54"/>
      <c r="Y32" s="54"/>
      <c r="Z32" s="54"/>
      <c r="AA32" s="101"/>
      <c r="AB32" s="101"/>
      <c r="AC32" s="101"/>
      <c r="AD32" s="101"/>
      <c r="AE32" s="101"/>
      <c r="AF32" s="101"/>
      <c r="AG32" s="101"/>
      <c r="AH32" s="101"/>
      <c r="AI32" s="101"/>
      <c r="AJ32" s="101"/>
      <c r="AK32" s="101"/>
      <c r="AL32" s="101"/>
      <c r="AM32" s="101"/>
      <c r="AN32" s="101"/>
      <c r="AO32" s="101"/>
      <c r="AP32" s="101"/>
      <c r="AQ32" s="101"/>
      <c r="AR32" s="101"/>
      <c r="AS32" s="101"/>
      <c r="AT32" s="101"/>
      <c r="AU32" s="101"/>
      <c r="AV32" s="101"/>
      <c r="AW32" s="101"/>
      <c r="AX32" s="101"/>
      <c r="AY32" s="101"/>
      <c r="AZ32" s="101"/>
      <c r="BA32" s="101"/>
      <c r="BB32" s="101"/>
      <c r="BC32" s="101"/>
      <c r="BD32" s="101"/>
    </row>
    <row r="33" spans="1:56" ht="20.25" customHeight="1" x14ac:dyDescent="0.2">
      <c r="A33" s="54"/>
      <c r="B33" s="46" t="s">
        <v>371</v>
      </c>
      <c r="C33" s="46"/>
      <c r="D33" s="46"/>
      <c r="E33" s="46"/>
      <c r="F33" s="46"/>
      <c r="G33" s="46"/>
      <c r="H33" s="46"/>
      <c r="I33" s="46"/>
      <c r="J33" s="46"/>
      <c r="K33" s="46"/>
      <c r="L33" s="53"/>
      <c r="M33" s="46"/>
      <c r="N33" s="46"/>
      <c r="O33" s="46"/>
      <c r="P33" s="46"/>
      <c r="Q33" s="46"/>
      <c r="R33" s="46"/>
      <c r="S33" s="46"/>
      <c r="T33" s="46" t="s">
        <v>262</v>
      </c>
      <c r="U33" s="46"/>
      <c r="V33" s="46"/>
      <c r="W33" s="46"/>
      <c r="X33" s="46"/>
      <c r="Y33" s="46"/>
      <c r="Z33" s="80"/>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row>
    <row r="34" spans="1:56" ht="20.25" customHeight="1" x14ac:dyDescent="0.2">
      <c r="A34" s="54"/>
      <c r="B34" s="46"/>
      <c r="C34" s="512" t="s">
        <v>250</v>
      </c>
      <c r="D34" s="512"/>
      <c r="E34" s="512" t="s">
        <v>251</v>
      </c>
      <c r="F34" s="512"/>
      <c r="G34" s="512"/>
      <c r="H34" s="512"/>
      <c r="I34" s="46"/>
      <c r="J34" s="513" t="s">
        <v>252</v>
      </c>
      <c r="K34" s="513"/>
      <c r="L34" s="513"/>
      <c r="M34" s="513"/>
      <c r="N34" s="46"/>
      <c r="O34" s="46"/>
      <c r="P34" s="81" t="s">
        <v>253</v>
      </c>
      <c r="Q34" s="81"/>
      <c r="R34" s="46"/>
      <c r="S34" s="46"/>
      <c r="T34" s="487" t="s">
        <v>265</v>
      </c>
      <c r="U34" s="489"/>
      <c r="V34" s="487" t="s">
        <v>266</v>
      </c>
      <c r="W34" s="488"/>
      <c r="X34" s="488"/>
      <c r="Y34" s="489"/>
      <c r="Z34" s="80"/>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row>
    <row r="35" spans="1:56" ht="20.25" customHeight="1" x14ac:dyDescent="0.2">
      <c r="A35" s="54"/>
      <c r="B35" s="46"/>
      <c r="C35" s="486"/>
      <c r="D35" s="486"/>
      <c r="E35" s="486" t="s">
        <v>254</v>
      </c>
      <c r="F35" s="486"/>
      <c r="G35" s="486" t="s">
        <v>255</v>
      </c>
      <c r="H35" s="486"/>
      <c r="I35" s="46"/>
      <c r="J35" s="486" t="s">
        <v>254</v>
      </c>
      <c r="K35" s="486"/>
      <c r="L35" s="486" t="s">
        <v>255</v>
      </c>
      <c r="M35" s="486"/>
      <c r="N35" s="46"/>
      <c r="O35" s="46"/>
      <c r="P35" s="81" t="s">
        <v>256</v>
      </c>
      <c r="Q35" s="81"/>
      <c r="R35" s="46"/>
      <c r="S35" s="46"/>
      <c r="T35" s="487" t="s">
        <v>372</v>
      </c>
      <c r="U35" s="489"/>
      <c r="V35" s="487" t="s">
        <v>268</v>
      </c>
      <c r="W35" s="488"/>
      <c r="X35" s="488"/>
      <c r="Y35" s="489"/>
      <c r="Z35" s="82"/>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row>
    <row r="36" spans="1:56" ht="20.25" customHeight="1" x14ac:dyDescent="0.2">
      <c r="A36" s="54"/>
      <c r="B36" s="46"/>
      <c r="C36" s="487" t="s">
        <v>393</v>
      </c>
      <c r="D36" s="489"/>
      <c r="E36" s="504">
        <f>SUMIFS($AU$14:$AV$31,$C$14:$D$31,"介護支援専門員",$E$14:$F$31,"A")</f>
        <v>0</v>
      </c>
      <c r="F36" s="505"/>
      <c r="G36" s="506">
        <f>SUMIFS($AW$14:$AX$31,$C$14:$D$31,"介護支援専門員",$E$14:$F$31,"A")</f>
        <v>0</v>
      </c>
      <c r="H36" s="507"/>
      <c r="I36" s="83"/>
      <c r="J36" s="508">
        <v>0</v>
      </c>
      <c r="K36" s="509"/>
      <c r="L36" s="508">
        <v>0</v>
      </c>
      <c r="M36" s="509"/>
      <c r="N36" s="83"/>
      <c r="O36" s="83"/>
      <c r="P36" s="508">
        <v>3</v>
      </c>
      <c r="Q36" s="509"/>
      <c r="R36" s="46"/>
      <c r="S36" s="46"/>
      <c r="T36" s="487" t="s">
        <v>394</v>
      </c>
      <c r="U36" s="489"/>
      <c r="V36" s="487" t="s">
        <v>271</v>
      </c>
      <c r="W36" s="488"/>
      <c r="X36" s="488"/>
      <c r="Y36" s="489"/>
      <c r="Z36" s="8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row>
    <row r="37" spans="1:56" ht="20.25" customHeight="1" x14ac:dyDescent="0.2">
      <c r="A37" s="54"/>
      <c r="B37" s="46"/>
      <c r="C37" s="487" t="s">
        <v>395</v>
      </c>
      <c r="D37" s="489"/>
      <c r="E37" s="504">
        <f>SUMIFS($AU$14:$AV$31,$C$14:$D$31,"介護支援専門員",$E$14:$F$31,"B")</f>
        <v>0</v>
      </c>
      <c r="F37" s="505"/>
      <c r="G37" s="506">
        <f>SUMIFS($AW$14:$AX$31,$C$14:$D$31,"介護支援専門員",$E$14:$F$31,"B")</f>
        <v>0</v>
      </c>
      <c r="H37" s="507"/>
      <c r="I37" s="83"/>
      <c r="J37" s="508">
        <v>0</v>
      </c>
      <c r="K37" s="509"/>
      <c r="L37" s="508">
        <v>0</v>
      </c>
      <c r="M37" s="509"/>
      <c r="N37" s="83"/>
      <c r="O37" s="83"/>
      <c r="P37" s="508">
        <v>0</v>
      </c>
      <c r="Q37" s="509"/>
      <c r="R37" s="46"/>
      <c r="S37" s="46"/>
      <c r="T37" s="487" t="s">
        <v>374</v>
      </c>
      <c r="U37" s="489"/>
      <c r="V37" s="487" t="s">
        <v>273</v>
      </c>
      <c r="W37" s="488"/>
      <c r="X37" s="488"/>
      <c r="Y37" s="489"/>
      <c r="Z37" s="8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row>
    <row r="38" spans="1:56" ht="20.25" customHeight="1" x14ac:dyDescent="0.2">
      <c r="A38" s="54"/>
      <c r="B38" s="46"/>
      <c r="C38" s="487" t="s">
        <v>396</v>
      </c>
      <c r="D38" s="489"/>
      <c r="E38" s="504">
        <f>SUMIFS($AU$14:$AV$31,$C$14:$D$31,"介護支援専門員",$E$14:$F$31,"C")</f>
        <v>0</v>
      </c>
      <c r="F38" s="505"/>
      <c r="G38" s="506">
        <f>SUMIFS($AW$14:$AX$31,$C$14:$D$31,"介護支援専門員",$E$14:$F$31,"C")</f>
        <v>0</v>
      </c>
      <c r="H38" s="507"/>
      <c r="I38" s="83"/>
      <c r="J38" s="508">
        <v>80</v>
      </c>
      <c r="K38" s="509"/>
      <c r="L38" s="510">
        <v>20</v>
      </c>
      <c r="M38" s="511"/>
      <c r="N38" s="83"/>
      <c r="O38" s="83"/>
      <c r="P38" s="504" t="s">
        <v>397</v>
      </c>
      <c r="Q38" s="505"/>
      <c r="R38" s="46"/>
      <c r="S38" s="46"/>
      <c r="T38" s="487" t="s">
        <v>376</v>
      </c>
      <c r="U38" s="489"/>
      <c r="V38" s="487" t="s">
        <v>274</v>
      </c>
      <c r="W38" s="488"/>
      <c r="X38" s="488"/>
      <c r="Y38" s="489"/>
      <c r="Z38" s="85"/>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row>
    <row r="39" spans="1:56" ht="20.25" customHeight="1" x14ac:dyDescent="0.2">
      <c r="A39" s="54"/>
      <c r="B39" s="46"/>
      <c r="C39" s="487" t="s">
        <v>398</v>
      </c>
      <c r="D39" s="489"/>
      <c r="E39" s="504">
        <f>SUMIFS($AU$14:$AV$31,$C$14:$D$31,"介護支援専門員",$E$14:$F$31,"D")</f>
        <v>0</v>
      </c>
      <c r="F39" s="505"/>
      <c r="G39" s="506">
        <f>SUMIFS($AW$14:$AX$31,$C$14:$D$31,"介護支援専門員",$E$14:$F$31,"D")</f>
        <v>0</v>
      </c>
      <c r="H39" s="507"/>
      <c r="I39" s="83"/>
      <c r="J39" s="508">
        <v>0</v>
      </c>
      <c r="K39" s="509"/>
      <c r="L39" s="510">
        <v>0</v>
      </c>
      <c r="M39" s="511"/>
      <c r="N39" s="83"/>
      <c r="O39" s="83"/>
      <c r="P39" s="504" t="s">
        <v>399</v>
      </c>
      <c r="Q39" s="505"/>
      <c r="R39" s="46"/>
      <c r="S39" s="46"/>
      <c r="T39" s="46"/>
      <c r="U39" s="502"/>
      <c r="V39" s="502"/>
      <c r="W39" s="503"/>
      <c r="X39" s="503"/>
      <c r="Y39" s="86"/>
      <c r="Z39" s="86"/>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row>
    <row r="40" spans="1:56" ht="20.25" customHeight="1" x14ac:dyDescent="0.2">
      <c r="A40" s="54"/>
      <c r="B40" s="46"/>
      <c r="C40" s="487" t="s">
        <v>260</v>
      </c>
      <c r="D40" s="489"/>
      <c r="E40" s="504">
        <f>SUM(E36:F39)</f>
        <v>0</v>
      </c>
      <c r="F40" s="505"/>
      <c r="G40" s="506">
        <f>SUM(G36:H39)</f>
        <v>0</v>
      </c>
      <c r="H40" s="507"/>
      <c r="I40" s="83"/>
      <c r="J40" s="504">
        <f>SUM(J36:K39)</f>
        <v>80</v>
      </c>
      <c r="K40" s="505"/>
      <c r="L40" s="504">
        <f>SUM(L36:M39)</f>
        <v>20</v>
      </c>
      <c r="M40" s="505"/>
      <c r="N40" s="83"/>
      <c r="O40" s="83"/>
      <c r="P40" s="504">
        <f>SUM(P36:Q37)</f>
        <v>3</v>
      </c>
      <c r="Q40" s="505"/>
      <c r="R40" s="46"/>
      <c r="S40" s="46"/>
      <c r="T40" s="46"/>
      <c r="U40" s="502"/>
      <c r="V40" s="502"/>
      <c r="W40" s="503"/>
      <c r="X40" s="503"/>
      <c r="Y40" s="87"/>
      <c r="Z40" s="87"/>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row>
    <row r="41" spans="1:56" ht="20.25" customHeight="1" x14ac:dyDescent="0.2">
      <c r="A41" s="54"/>
      <c r="B41" s="46"/>
      <c r="C41" s="46"/>
      <c r="D41" s="46"/>
      <c r="E41" s="46"/>
      <c r="F41" s="46"/>
      <c r="G41" s="46"/>
      <c r="H41" s="46"/>
      <c r="I41" s="46"/>
      <c r="J41" s="46"/>
      <c r="K41" s="46"/>
      <c r="L41" s="53"/>
      <c r="M41" s="46"/>
      <c r="N41" s="46"/>
      <c r="O41" s="46"/>
      <c r="P41" s="46"/>
      <c r="Q41" s="46"/>
      <c r="R41" s="46"/>
      <c r="S41" s="46"/>
      <c r="T41" s="46"/>
      <c r="U41" s="80"/>
      <c r="V41" s="80"/>
      <c r="W41" s="80"/>
      <c r="X41" s="80"/>
      <c r="Y41" s="80"/>
      <c r="Z41" s="80"/>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row>
    <row r="42" spans="1:56" ht="20.25" customHeight="1" x14ac:dyDescent="0.2">
      <c r="A42" s="54"/>
      <c r="B42" s="46"/>
      <c r="C42" s="53" t="s">
        <v>261</v>
      </c>
      <c r="D42" s="46"/>
      <c r="E42" s="46"/>
      <c r="F42" s="46"/>
      <c r="G42" s="46"/>
      <c r="H42" s="46"/>
      <c r="I42" s="88" t="s">
        <v>378</v>
      </c>
      <c r="J42" s="496" t="s">
        <v>379</v>
      </c>
      <c r="K42" s="497"/>
      <c r="L42" s="89"/>
      <c r="M42" s="88"/>
      <c r="N42" s="46"/>
      <c r="O42" s="46"/>
      <c r="P42" s="46"/>
      <c r="Q42" s="46"/>
      <c r="R42" s="46"/>
      <c r="S42" s="46"/>
      <c r="T42" s="46"/>
      <c r="U42" s="90"/>
      <c r="V42" s="80"/>
      <c r="W42" s="80"/>
      <c r="X42" s="80"/>
      <c r="Y42" s="80"/>
      <c r="Z42" s="80"/>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row>
    <row r="43" spans="1:56" ht="20.25" customHeight="1" x14ac:dyDescent="0.2">
      <c r="A43" s="54"/>
      <c r="B43" s="46"/>
      <c r="C43" s="46" t="s">
        <v>263</v>
      </c>
      <c r="D43" s="46"/>
      <c r="E43" s="46"/>
      <c r="F43" s="46"/>
      <c r="G43" s="46"/>
      <c r="H43" s="46" t="s">
        <v>264</v>
      </c>
      <c r="I43" s="46"/>
      <c r="J43" s="46"/>
      <c r="K43" s="46"/>
      <c r="L43" s="53"/>
      <c r="M43" s="46"/>
      <c r="N43" s="46"/>
      <c r="O43" s="46"/>
      <c r="P43" s="46"/>
      <c r="Q43" s="46"/>
      <c r="R43" s="46"/>
      <c r="S43" s="46"/>
      <c r="T43" s="46"/>
      <c r="U43" s="80"/>
      <c r="V43" s="80"/>
      <c r="W43" s="80"/>
      <c r="X43" s="80"/>
      <c r="Y43" s="80"/>
      <c r="Z43" s="80"/>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row>
    <row r="44" spans="1:56" ht="20.25" customHeight="1" x14ac:dyDescent="0.2">
      <c r="A44" s="54"/>
      <c r="B44" s="46"/>
      <c r="C44" s="46" t="str">
        <f>IF($J$42="週","対象時間数（週平均）","対象時間数（当月合計）")</f>
        <v>対象時間数（週平均）</v>
      </c>
      <c r="D44" s="46"/>
      <c r="E44" s="46"/>
      <c r="F44" s="46"/>
      <c r="G44" s="46"/>
      <c r="H44" s="46" t="str">
        <f>IF($J$42="週","週に勤務すべき時間数","当月に勤務すべき時間数")</f>
        <v>週に勤務すべき時間数</v>
      </c>
      <c r="I44" s="46"/>
      <c r="J44" s="46"/>
      <c r="K44" s="46"/>
      <c r="L44" s="53"/>
      <c r="M44" s="486" t="s">
        <v>267</v>
      </c>
      <c r="N44" s="486"/>
      <c r="O44" s="486"/>
      <c r="P44" s="486"/>
      <c r="Q44" s="46"/>
      <c r="R44" s="46"/>
      <c r="S44" s="46"/>
      <c r="T44" s="46"/>
      <c r="U44" s="80"/>
      <c r="V44" s="80"/>
      <c r="W44" s="80"/>
      <c r="X44" s="80"/>
      <c r="Y44" s="80"/>
      <c r="Z44" s="80"/>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row>
    <row r="45" spans="1:56" ht="20.25" customHeight="1" x14ac:dyDescent="0.2">
      <c r="A45" s="54"/>
      <c r="B45" s="46"/>
      <c r="C45" s="498">
        <f>IF($J$42="週",L40,J40)</f>
        <v>20</v>
      </c>
      <c r="D45" s="499"/>
      <c r="E45" s="499"/>
      <c r="F45" s="500"/>
      <c r="G45" s="91" t="s">
        <v>400</v>
      </c>
      <c r="H45" s="487">
        <f>IF($J$42="週",$AV$5,$AZ$5)</f>
        <v>40</v>
      </c>
      <c r="I45" s="488"/>
      <c r="J45" s="488"/>
      <c r="K45" s="489"/>
      <c r="L45" s="91" t="s">
        <v>401</v>
      </c>
      <c r="M45" s="490">
        <f>ROUNDDOWN(C45/H45,1)</f>
        <v>0.5</v>
      </c>
      <c r="N45" s="491"/>
      <c r="O45" s="491"/>
      <c r="P45" s="492"/>
      <c r="Q45" s="46"/>
      <c r="R45" s="46"/>
      <c r="S45" s="46"/>
      <c r="T45" s="46"/>
      <c r="U45" s="501"/>
      <c r="V45" s="501"/>
      <c r="W45" s="501"/>
      <c r="X45" s="501"/>
      <c r="Y45" s="84"/>
      <c r="Z45" s="80"/>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row>
    <row r="46" spans="1:56" ht="20.25" customHeight="1" x14ac:dyDescent="0.2">
      <c r="A46" s="54"/>
      <c r="B46" s="46"/>
      <c r="C46" s="46"/>
      <c r="D46" s="46"/>
      <c r="E46" s="46"/>
      <c r="F46" s="46"/>
      <c r="G46" s="46"/>
      <c r="H46" s="46"/>
      <c r="I46" s="46"/>
      <c r="J46" s="46"/>
      <c r="K46" s="46"/>
      <c r="L46" s="53"/>
      <c r="M46" s="46" t="s">
        <v>272</v>
      </c>
      <c r="N46" s="46"/>
      <c r="O46" s="46"/>
      <c r="P46" s="46"/>
      <c r="Q46" s="46"/>
      <c r="R46" s="46"/>
      <c r="S46" s="46"/>
      <c r="T46" s="46"/>
      <c r="U46" s="80"/>
      <c r="V46" s="80"/>
      <c r="W46" s="80"/>
      <c r="X46" s="80"/>
      <c r="Y46" s="80"/>
      <c r="Z46" s="80"/>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row>
    <row r="47" spans="1:56" ht="20.25" customHeight="1" x14ac:dyDescent="0.2">
      <c r="A47" s="54"/>
      <c r="B47" s="46"/>
      <c r="C47" s="46" t="s">
        <v>381</v>
      </c>
      <c r="D47" s="46"/>
      <c r="E47" s="46"/>
      <c r="F47" s="46"/>
      <c r="G47" s="46"/>
      <c r="H47" s="46"/>
      <c r="I47" s="46"/>
      <c r="J47" s="46"/>
      <c r="K47" s="46"/>
      <c r="L47" s="53"/>
      <c r="M47" s="46"/>
      <c r="N47" s="46"/>
      <c r="O47" s="46"/>
      <c r="P47" s="46"/>
      <c r="Q47" s="46"/>
      <c r="R47" s="46"/>
      <c r="S47" s="46"/>
      <c r="T47" s="46"/>
      <c r="U47" s="46"/>
      <c r="V47" s="92"/>
      <c r="W47" s="93"/>
      <c r="X47" s="93"/>
      <c r="Y47" s="46"/>
      <c r="Z47" s="46"/>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row>
    <row r="48" spans="1:56" ht="20.25" customHeight="1" x14ac:dyDescent="0.2">
      <c r="A48" s="54"/>
      <c r="B48" s="46"/>
      <c r="C48" s="46" t="s">
        <v>253</v>
      </c>
      <c r="D48" s="46"/>
      <c r="E48" s="46"/>
      <c r="F48" s="46"/>
      <c r="G48" s="46"/>
      <c r="H48" s="46"/>
      <c r="I48" s="46"/>
      <c r="J48" s="46"/>
      <c r="K48" s="46"/>
      <c r="L48" s="53"/>
      <c r="M48" s="91"/>
      <c r="N48" s="91"/>
      <c r="O48" s="91"/>
      <c r="P48" s="91"/>
      <c r="Q48" s="46"/>
      <c r="R48" s="46"/>
      <c r="S48" s="46"/>
      <c r="T48" s="46"/>
      <c r="U48" s="46"/>
      <c r="V48" s="92"/>
      <c r="W48" s="93"/>
      <c r="X48" s="93"/>
      <c r="Y48" s="46"/>
      <c r="Z48" s="46"/>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row>
    <row r="49" spans="1:58" ht="20.25" customHeight="1" x14ac:dyDescent="0.2">
      <c r="A49" s="54"/>
      <c r="B49" s="46"/>
      <c r="C49" s="46" t="s">
        <v>275</v>
      </c>
      <c r="D49" s="46"/>
      <c r="E49" s="46"/>
      <c r="F49" s="46"/>
      <c r="G49" s="46"/>
      <c r="H49" s="46" t="s">
        <v>276</v>
      </c>
      <c r="I49" s="46"/>
      <c r="J49" s="46"/>
      <c r="K49" s="46"/>
      <c r="L49" s="46"/>
      <c r="M49" s="486" t="s">
        <v>260</v>
      </c>
      <c r="N49" s="486"/>
      <c r="O49" s="486"/>
      <c r="P49" s="486"/>
      <c r="Q49" s="46"/>
      <c r="R49" s="46"/>
      <c r="S49" s="46"/>
      <c r="T49" s="46"/>
      <c r="U49" s="46"/>
      <c r="V49" s="92"/>
      <c r="W49" s="93"/>
      <c r="X49" s="93"/>
      <c r="Y49" s="46"/>
      <c r="Z49" s="46"/>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row>
    <row r="50" spans="1:58" ht="20.25" customHeight="1" x14ac:dyDescent="0.2">
      <c r="A50" s="54"/>
      <c r="B50" s="46"/>
      <c r="C50" s="487">
        <f>P40</f>
        <v>3</v>
      </c>
      <c r="D50" s="488"/>
      <c r="E50" s="488"/>
      <c r="F50" s="489"/>
      <c r="G50" s="91" t="s">
        <v>402</v>
      </c>
      <c r="H50" s="490">
        <f>M45</f>
        <v>0.5</v>
      </c>
      <c r="I50" s="491"/>
      <c r="J50" s="491"/>
      <c r="K50" s="492"/>
      <c r="L50" s="91" t="s">
        <v>401</v>
      </c>
      <c r="M50" s="493">
        <f>ROUNDDOWN(C50+H50,1)</f>
        <v>3.5</v>
      </c>
      <c r="N50" s="494"/>
      <c r="O50" s="494"/>
      <c r="P50" s="495"/>
      <c r="Q50" s="46"/>
      <c r="R50" s="46"/>
      <c r="S50" s="46"/>
      <c r="T50" s="46"/>
      <c r="U50" s="46"/>
      <c r="V50" s="92"/>
      <c r="W50" s="93"/>
      <c r="X50" s="93"/>
      <c r="Y50" s="46"/>
      <c r="Z50" s="46"/>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row>
    <row r="51" spans="1:58" ht="20.25" customHeight="1" x14ac:dyDescent="0.2">
      <c r="A51" s="54"/>
      <c r="B51" s="46"/>
      <c r="C51" s="46"/>
      <c r="D51" s="46"/>
      <c r="E51" s="46"/>
      <c r="F51" s="46"/>
      <c r="G51" s="46"/>
      <c r="H51" s="46"/>
      <c r="I51" s="46"/>
      <c r="J51" s="46"/>
      <c r="K51" s="46"/>
      <c r="L51" s="46"/>
      <c r="M51" s="46"/>
      <c r="N51" s="53"/>
      <c r="O51" s="46"/>
      <c r="P51" s="46"/>
      <c r="Q51" s="46"/>
      <c r="R51" s="46"/>
      <c r="S51" s="46"/>
      <c r="T51" s="46"/>
      <c r="U51" s="46"/>
      <c r="V51" s="92"/>
      <c r="W51" s="93"/>
      <c r="X51" s="93"/>
      <c r="Y51" s="46"/>
      <c r="Z51" s="46"/>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row>
    <row r="52" spans="1:58" ht="20.25" customHeight="1" x14ac:dyDescent="0.2">
      <c r="C52" s="102"/>
      <c r="D52" s="102"/>
      <c r="T52" s="102"/>
      <c r="AJ52" s="103"/>
      <c r="AK52" s="104"/>
      <c r="AL52" s="104"/>
      <c r="BE52" s="104"/>
    </row>
    <row r="53" spans="1:58" ht="20.25" customHeight="1" x14ac:dyDescent="0.2">
      <c r="C53" s="102"/>
      <c r="D53" s="102"/>
      <c r="U53" s="102"/>
      <c r="AK53" s="103"/>
      <c r="AL53" s="104"/>
      <c r="AM53" s="104"/>
      <c r="BF53" s="104"/>
    </row>
    <row r="54" spans="1:58" ht="20.25" customHeight="1" x14ac:dyDescent="0.2">
      <c r="D54" s="102"/>
      <c r="U54" s="102"/>
      <c r="AK54" s="103"/>
      <c r="AL54" s="104"/>
      <c r="AM54" s="104"/>
      <c r="BF54" s="104"/>
    </row>
    <row r="55" spans="1:58" ht="20.25" customHeight="1" x14ac:dyDescent="0.2">
      <c r="C55" s="102"/>
      <c r="D55" s="102"/>
      <c r="U55" s="102"/>
      <c r="AK55" s="103"/>
      <c r="AL55" s="104"/>
      <c r="AM55" s="104"/>
      <c r="BF55" s="104"/>
    </row>
    <row r="56" spans="1:58" ht="20.25" customHeight="1" x14ac:dyDescent="0.2">
      <c r="C56" s="103"/>
      <c r="D56" s="103"/>
      <c r="E56" s="103"/>
      <c r="F56" s="103"/>
      <c r="G56" s="103"/>
      <c r="H56" s="103"/>
      <c r="I56" s="103"/>
      <c r="J56" s="103"/>
      <c r="K56" s="103"/>
      <c r="L56" s="103"/>
      <c r="M56" s="103"/>
      <c r="N56" s="103"/>
      <c r="O56" s="103"/>
      <c r="P56" s="103"/>
      <c r="Q56" s="103"/>
      <c r="R56" s="103"/>
      <c r="S56" s="103"/>
      <c r="T56" s="103"/>
      <c r="U56" s="104"/>
      <c r="V56" s="104"/>
      <c r="W56" s="103"/>
      <c r="X56" s="103"/>
      <c r="Y56" s="103"/>
      <c r="Z56" s="103"/>
      <c r="AA56" s="103"/>
      <c r="AB56" s="103"/>
      <c r="AC56" s="103"/>
      <c r="AD56" s="103"/>
      <c r="AE56" s="103"/>
      <c r="AF56" s="103"/>
      <c r="AG56" s="103"/>
      <c r="AH56" s="103"/>
      <c r="AI56" s="103"/>
      <c r="AJ56" s="103"/>
      <c r="AK56" s="103"/>
      <c r="AL56" s="104"/>
      <c r="AM56" s="104"/>
      <c r="BF56" s="104"/>
    </row>
    <row r="57" spans="1:58" ht="20.25" customHeight="1" x14ac:dyDescent="0.2">
      <c r="C57" s="103"/>
      <c r="D57" s="103"/>
      <c r="E57" s="103"/>
      <c r="F57" s="103"/>
      <c r="G57" s="103"/>
      <c r="H57" s="103"/>
      <c r="I57" s="103"/>
      <c r="J57" s="103"/>
      <c r="K57" s="103"/>
      <c r="L57" s="103"/>
      <c r="M57" s="103"/>
      <c r="N57" s="103"/>
      <c r="O57" s="103"/>
      <c r="P57" s="103"/>
      <c r="Q57" s="103"/>
      <c r="R57" s="103"/>
      <c r="S57" s="103"/>
      <c r="T57" s="103"/>
      <c r="U57" s="104"/>
      <c r="V57" s="104"/>
      <c r="W57" s="103"/>
      <c r="X57" s="103"/>
      <c r="Y57" s="103"/>
      <c r="Z57" s="103"/>
      <c r="AA57" s="103"/>
      <c r="AB57" s="103"/>
      <c r="AC57" s="103"/>
      <c r="AD57" s="103"/>
      <c r="AE57" s="103"/>
      <c r="AF57" s="103"/>
      <c r="AG57" s="103"/>
      <c r="AH57" s="103"/>
      <c r="AI57" s="103"/>
      <c r="AJ57" s="103"/>
      <c r="AK57" s="103"/>
      <c r="AL57" s="104"/>
      <c r="AM57" s="104"/>
      <c r="BF57" s="104"/>
    </row>
  </sheetData>
  <sheetProtection insertRows="0"/>
  <mergeCells count="212">
    <mergeCell ref="AM1:BA1"/>
    <mergeCell ref="U2:V2"/>
    <mergeCell ref="X2:Y2"/>
    <mergeCell ref="AB2:AC2"/>
    <mergeCell ref="AM2:BA2"/>
    <mergeCell ref="AZ3:BC3"/>
    <mergeCell ref="AZ4:BC4"/>
    <mergeCell ref="AV5:AW5"/>
    <mergeCell ref="AZ5:BA5"/>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V35:Y35"/>
    <mergeCell ref="C36:D36"/>
    <mergeCell ref="E36:F36"/>
    <mergeCell ref="G36:H36"/>
    <mergeCell ref="J36:K36"/>
    <mergeCell ref="L36:M36"/>
    <mergeCell ref="P36:Q36"/>
    <mergeCell ref="T36:U36"/>
    <mergeCell ref="V36:Y36"/>
    <mergeCell ref="C34:D35"/>
    <mergeCell ref="E34:H34"/>
    <mergeCell ref="J34:M34"/>
    <mergeCell ref="T34:U34"/>
    <mergeCell ref="V34:Y34"/>
    <mergeCell ref="E35:F35"/>
    <mergeCell ref="G35:H35"/>
    <mergeCell ref="J35:K35"/>
    <mergeCell ref="L35:M35"/>
    <mergeCell ref="T35:U35"/>
    <mergeCell ref="T37:U37"/>
    <mergeCell ref="V37:Y37"/>
    <mergeCell ref="C38:D38"/>
    <mergeCell ref="E38:F38"/>
    <mergeCell ref="G38:H38"/>
    <mergeCell ref="J38:K38"/>
    <mergeCell ref="L38:M38"/>
    <mergeCell ref="P38:Q38"/>
    <mergeCell ref="T38:U38"/>
    <mergeCell ref="V38:Y38"/>
    <mergeCell ref="C37:D37"/>
    <mergeCell ref="E37:F37"/>
    <mergeCell ref="G37:H37"/>
    <mergeCell ref="J37:K37"/>
    <mergeCell ref="L37:M37"/>
    <mergeCell ref="P37:Q37"/>
    <mergeCell ref="U45:X45"/>
    <mergeCell ref="U39:V39"/>
    <mergeCell ref="W39:X39"/>
    <mergeCell ref="C40:D40"/>
    <mergeCell ref="E40:F40"/>
    <mergeCell ref="G40:H40"/>
    <mergeCell ref="J40:K40"/>
    <mergeCell ref="L40:M40"/>
    <mergeCell ref="P40:Q40"/>
    <mergeCell ref="U40:V40"/>
    <mergeCell ref="W40:X40"/>
    <mergeCell ref="C39:D39"/>
    <mergeCell ref="E39:F39"/>
    <mergeCell ref="G39:H39"/>
    <mergeCell ref="J39:K39"/>
    <mergeCell ref="L39:M39"/>
    <mergeCell ref="P39:Q39"/>
    <mergeCell ref="M49:P49"/>
    <mergeCell ref="C50:F50"/>
    <mergeCell ref="H50:K50"/>
    <mergeCell ref="M50:P50"/>
    <mergeCell ref="J42:K42"/>
    <mergeCell ref="M44:P44"/>
    <mergeCell ref="C45:F45"/>
    <mergeCell ref="H45:K45"/>
    <mergeCell ref="M45:P45"/>
  </mergeCells>
  <phoneticPr fontId="5"/>
  <conditionalFormatting sqref="C45:F45">
    <cfRule type="expression" dxfId="2" priority="1">
      <formula>INDIRECT(ADDRESS(ROW(),COLUMN()))=TRUNC(INDIRECT(ADDRESS(ROW(),COLUMN())))</formula>
    </cfRule>
  </conditionalFormatting>
  <conditionalFormatting sqref="E36:Q40">
    <cfRule type="expression" dxfId="1" priority="2">
      <formula>INDIRECT(ADDRESS(ROW(),COLUMN()))=TRUNC(INDIRECT(ADDRESS(ROW(),COLUMN())))</formula>
    </cfRule>
  </conditionalFormatting>
  <conditionalFormatting sqref="P14:AX31">
    <cfRule type="expression" dxfId="0" priority="3">
      <formula>INDIRECT(ADDRESS(ROW(),COLUMN()))=TRUNC(INDIRECT(ADDRESS(ROW(),COLUMN())))</formula>
    </cfRule>
  </conditionalFormatting>
  <dataValidations count="8">
    <dataValidation type="list" allowBlank="1" showInputMessage="1" showErrorMessage="1" sqref="AZ3" xr:uid="{00000000-0002-0000-0200-000000000000}">
      <formula1>"４週,暦月"</formula1>
    </dataValidation>
    <dataValidation type="list" allowBlank="1" showInputMessage="1" showErrorMessage="1" sqref="J42:K42" xr:uid="{00000000-0002-0000-0200-000001000000}">
      <formula1>"週,暦月"</formula1>
    </dataValidation>
    <dataValidation type="decimal" allowBlank="1" showInputMessage="1" showErrorMessage="1" error="入力可能範囲　32～40" sqref="AV5" xr:uid="{00000000-0002-0000-0200-000002000000}">
      <formula1>32</formula1>
      <formula2>40</formula2>
    </dataValidation>
    <dataValidation type="list" allowBlank="1" showInputMessage="1" sqref="C14:D31" xr:uid="{00000000-0002-0000-0200-000003000000}">
      <formula1>職種</formula1>
    </dataValidation>
    <dataValidation type="list" errorStyle="warning" allowBlank="1" showInputMessage="1" error="リストにない場合のみ、入力してください。" sqref="G14:K31" xr:uid="{00000000-0002-0000-0200-000004000000}">
      <formula1>INDIRECT(C14)</formula1>
    </dataValidation>
    <dataValidation type="list" allowBlank="1" showInputMessage="1" showErrorMessage="1" sqref="AZ4:BC4" xr:uid="{00000000-0002-0000-0200-000005000000}">
      <formula1>"予定,実績,予定・実績"</formula1>
    </dataValidation>
    <dataValidation type="list" allowBlank="1" showInputMessage="1" sqref="E14:F31" xr:uid="{00000000-0002-0000-0200-000006000000}">
      <formula1>"A, B, C, D"</formula1>
    </dataValidation>
    <dataValidation allowBlank="1" showInputMessage="1" showErrorMessage="1" error="入力可能範囲　32～40" sqref="AZ6" xr:uid="{00000000-0002-0000-0200-000007000000}"/>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C71"/>
  <sheetViews>
    <sheetView workbookViewId="0">
      <selection activeCell="F3" sqref="F3"/>
    </sheetView>
  </sheetViews>
  <sheetFormatPr defaultColWidth="10.109375" defaultRowHeight="13.2" x14ac:dyDescent="0.2"/>
  <cols>
    <col min="1" max="2" width="10.109375" style="105"/>
    <col min="3" max="3" width="50.5546875" style="105" customWidth="1"/>
    <col min="4" max="16384" width="10.109375" style="105"/>
  </cols>
  <sheetData>
    <row r="1" spans="1:10" x14ac:dyDescent="0.2">
      <c r="A1" s="105" t="s">
        <v>277</v>
      </c>
    </row>
    <row r="2" spans="1:10" s="108" customFormat="1" ht="20.25" customHeight="1" x14ac:dyDescent="0.2">
      <c r="A2" s="106" t="s">
        <v>355</v>
      </c>
      <c r="B2" s="106"/>
      <c r="C2" s="107"/>
    </row>
    <row r="3" spans="1:10" s="108" customFormat="1" ht="20.25" customHeight="1" x14ac:dyDescent="0.2">
      <c r="A3" s="107"/>
      <c r="B3" s="107"/>
      <c r="C3" s="107"/>
    </row>
    <row r="4" spans="1:10" s="108" customFormat="1" ht="20.25" customHeight="1" x14ac:dyDescent="0.2">
      <c r="A4" s="109"/>
      <c r="B4" s="107" t="s">
        <v>278</v>
      </c>
      <c r="C4" s="107"/>
      <c r="E4" s="605" t="s">
        <v>406</v>
      </c>
      <c r="F4" s="605"/>
      <c r="G4" s="605"/>
      <c r="H4" s="605"/>
      <c r="I4" s="605"/>
      <c r="J4" s="605"/>
    </row>
    <row r="5" spans="1:10" s="108" customFormat="1" ht="20.25" customHeight="1" x14ac:dyDescent="0.2">
      <c r="A5" s="110"/>
      <c r="B5" s="107" t="s">
        <v>279</v>
      </c>
      <c r="C5" s="107"/>
      <c r="E5" s="605"/>
      <c r="F5" s="605"/>
      <c r="G5" s="605"/>
      <c r="H5" s="605"/>
      <c r="I5" s="605"/>
      <c r="J5" s="605"/>
    </row>
    <row r="6" spans="1:10" s="108" customFormat="1" ht="20.25" customHeight="1" x14ac:dyDescent="0.2">
      <c r="A6" s="111"/>
      <c r="B6" s="107"/>
      <c r="C6" s="107"/>
    </row>
    <row r="7" spans="1:10" s="108" customFormat="1" ht="20.25" customHeight="1" x14ac:dyDescent="0.2">
      <c r="A7" s="111"/>
      <c r="B7" s="107"/>
      <c r="C7" s="107"/>
    </row>
    <row r="8" spans="1:10" s="108" customFormat="1" ht="20.25" customHeight="1" x14ac:dyDescent="0.2">
      <c r="A8" s="107" t="s">
        <v>280</v>
      </c>
      <c r="B8" s="107"/>
      <c r="C8" s="107"/>
    </row>
    <row r="9" spans="1:10" s="108" customFormat="1" ht="20.25" customHeight="1" x14ac:dyDescent="0.2">
      <c r="A9" s="111"/>
      <c r="B9" s="107"/>
      <c r="C9" s="107"/>
    </row>
    <row r="10" spans="1:10" s="108" customFormat="1" ht="20.25" customHeight="1" x14ac:dyDescent="0.2">
      <c r="A10" s="107" t="s">
        <v>407</v>
      </c>
      <c r="B10" s="107"/>
      <c r="C10" s="107"/>
    </row>
    <row r="11" spans="1:10" s="108" customFormat="1" ht="20.25" customHeight="1" x14ac:dyDescent="0.2">
      <c r="A11" s="107"/>
      <c r="B11" s="107"/>
      <c r="C11" s="107"/>
    </row>
    <row r="12" spans="1:10" s="108" customFormat="1" ht="20.25" customHeight="1" x14ac:dyDescent="0.2">
      <c r="A12" s="107" t="s">
        <v>408</v>
      </c>
      <c r="B12" s="107"/>
      <c r="C12" s="107"/>
    </row>
    <row r="13" spans="1:10" s="108" customFormat="1" ht="20.25" customHeight="1" x14ac:dyDescent="0.2">
      <c r="A13" s="107"/>
      <c r="B13" s="107"/>
      <c r="C13" s="107"/>
    </row>
    <row r="14" spans="1:10" s="108" customFormat="1" ht="20.25" customHeight="1" x14ac:dyDescent="0.2">
      <c r="A14" s="107" t="s">
        <v>281</v>
      </c>
      <c r="B14" s="107"/>
      <c r="C14" s="107"/>
    </row>
    <row r="15" spans="1:10" s="108" customFormat="1" ht="20.25" customHeight="1" x14ac:dyDescent="0.2">
      <c r="A15" s="107"/>
      <c r="B15" s="107"/>
      <c r="C15" s="107"/>
    </row>
    <row r="16" spans="1:10" s="108" customFormat="1" ht="20.25" customHeight="1" x14ac:dyDescent="0.2">
      <c r="A16" s="107" t="s">
        <v>409</v>
      </c>
      <c r="B16" s="107"/>
      <c r="C16" s="107"/>
    </row>
    <row r="17" spans="1:3" s="108" customFormat="1" ht="20.25" customHeight="1" x14ac:dyDescent="0.2">
      <c r="A17" s="107"/>
      <c r="B17" s="107"/>
      <c r="C17" s="107"/>
    </row>
    <row r="18" spans="1:3" s="108" customFormat="1" ht="20.25" customHeight="1" x14ac:dyDescent="0.2">
      <c r="A18" s="107" t="s">
        <v>410</v>
      </c>
      <c r="B18" s="107"/>
      <c r="C18" s="107"/>
    </row>
    <row r="19" spans="1:3" s="108" customFormat="1" ht="20.25" customHeight="1" x14ac:dyDescent="0.2">
      <c r="A19" s="107" t="s">
        <v>282</v>
      </c>
      <c r="B19" s="107"/>
      <c r="C19" s="107"/>
    </row>
    <row r="20" spans="1:3" s="108" customFormat="1" ht="20.25" customHeight="1" x14ac:dyDescent="0.2">
      <c r="A20" s="107"/>
      <c r="B20" s="107"/>
      <c r="C20" s="107"/>
    </row>
    <row r="21" spans="1:3" s="108" customFormat="1" ht="20.25" customHeight="1" x14ac:dyDescent="0.2">
      <c r="A21" s="107"/>
      <c r="B21" s="112" t="s">
        <v>411</v>
      </c>
      <c r="C21" s="112" t="s">
        <v>283</v>
      </c>
    </row>
    <row r="22" spans="1:3" s="108" customFormat="1" ht="20.25" customHeight="1" x14ac:dyDescent="0.2">
      <c r="A22" s="107"/>
      <c r="B22" s="112">
        <v>1</v>
      </c>
      <c r="C22" s="113" t="s">
        <v>242</v>
      </c>
    </row>
    <row r="23" spans="1:3" s="108" customFormat="1" ht="20.25" customHeight="1" x14ac:dyDescent="0.2">
      <c r="A23" s="107"/>
      <c r="B23" s="112">
        <v>2</v>
      </c>
      <c r="C23" s="113" t="s">
        <v>246</v>
      </c>
    </row>
    <row r="24" spans="1:3" s="108" customFormat="1" ht="20.25" customHeight="1" x14ac:dyDescent="0.2">
      <c r="A24" s="107"/>
      <c r="B24" s="112">
        <v>3</v>
      </c>
      <c r="C24" s="113" t="s">
        <v>284</v>
      </c>
    </row>
    <row r="25" spans="1:3" s="108" customFormat="1" ht="20.25" customHeight="1" x14ac:dyDescent="0.2">
      <c r="A25" s="107"/>
      <c r="B25" s="107"/>
      <c r="C25" s="107"/>
    </row>
    <row r="26" spans="1:3" s="108" customFormat="1" ht="20.25" customHeight="1" x14ac:dyDescent="0.2">
      <c r="A26" s="107" t="s">
        <v>412</v>
      </c>
      <c r="B26" s="107"/>
      <c r="C26" s="107"/>
    </row>
    <row r="27" spans="1:3" s="108" customFormat="1" ht="20.25" customHeight="1" x14ac:dyDescent="0.2">
      <c r="A27" s="107" t="s">
        <v>285</v>
      </c>
      <c r="B27" s="107"/>
      <c r="C27" s="107"/>
    </row>
    <row r="28" spans="1:3" s="108" customFormat="1" ht="20.25" customHeight="1" x14ac:dyDescent="0.2">
      <c r="A28" s="107"/>
      <c r="B28" s="107"/>
      <c r="C28" s="107"/>
    </row>
    <row r="29" spans="1:3" s="108" customFormat="1" ht="20.25" customHeight="1" x14ac:dyDescent="0.2">
      <c r="A29" s="107"/>
      <c r="B29" s="112" t="s">
        <v>265</v>
      </c>
      <c r="C29" s="112" t="s">
        <v>266</v>
      </c>
    </row>
    <row r="30" spans="1:3" s="108" customFormat="1" ht="20.25" customHeight="1" x14ac:dyDescent="0.2">
      <c r="A30" s="107"/>
      <c r="B30" s="112" t="s">
        <v>413</v>
      </c>
      <c r="C30" s="113" t="s">
        <v>268</v>
      </c>
    </row>
    <row r="31" spans="1:3" s="108" customFormat="1" ht="20.25" customHeight="1" x14ac:dyDescent="0.2">
      <c r="A31" s="107"/>
      <c r="B31" s="112" t="s">
        <v>257</v>
      </c>
      <c r="C31" s="113" t="s">
        <v>271</v>
      </c>
    </row>
    <row r="32" spans="1:3" s="108" customFormat="1" ht="20.25" customHeight="1" x14ac:dyDescent="0.2">
      <c r="A32" s="107"/>
      <c r="B32" s="112" t="s">
        <v>414</v>
      </c>
      <c r="C32" s="113" t="s">
        <v>273</v>
      </c>
    </row>
    <row r="33" spans="1:55" s="108" customFormat="1" ht="20.25" customHeight="1" x14ac:dyDescent="0.2">
      <c r="A33" s="107"/>
      <c r="B33" s="112" t="s">
        <v>259</v>
      </c>
      <c r="C33" s="113" t="s">
        <v>274</v>
      </c>
    </row>
    <row r="34" spans="1:55" s="108" customFormat="1" ht="20.25" customHeight="1" x14ac:dyDescent="0.2">
      <c r="A34" s="107"/>
      <c r="B34" s="107"/>
      <c r="C34" s="107"/>
    </row>
    <row r="35" spans="1:55" s="108" customFormat="1" ht="20.25" customHeight="1" x14ac:dyDescent="0.2">
      <c r="A35" s="107"/>
      <c r="B35" s="114" t="s">
        <v>286</v>
      </c>
      <c r="C35" s="107"/>
    </row>
    <row r="36" spans="1:55" s="108" customFormat="1" ht="20.25" customHeight="1" x14ac:dyDescent="0.2">
      <c r="B36" s="107" t="s">
        <v>287</v>
      </c>
      <c r="E36" s="114"/>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row>
    <row r="37" spans="1:55" s="108" customFormat="1" ht="20.25" customHeight="1" x14ac:dyDescent="0.2">
      <c r="B37" s="107" t="s">
        <v>288</v>
      </c>
      <c r="E37" s="107"/>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row>
    <row r="38" spans="1:55" s="108" customFormat="1" ht="20.25" customHeight="1" x14ac:dyDescent="0.2">
      <c r="E38" s="107"/>
    </row>
    <row r="39" spans="1:55" s="108" customFormat="1" ht="20.25" customHeight="1" x14ac:dyDescent="0.2">
      <c r="A39" s="107"/>
      <c r="B39" s="107"/>
      <c r="C39" s="107"/>
      <c r="D39" s="114"/>
      <c r="E39" s="116"/>
      <c r="F39" s="116"/>
      <c r="G39" s="116"/>
      <c r="J39" s="116"/>
      <c r="K39" s="116"/>
      <c r="L39" s="116"/>
      <c r="R39" s="116"/>
      <c r="S39" s="116"/>
      <c r="T39" s="116"/>
      <c r="W39" s="116"/>
      <c r="X39" s="116"/>
      <c r="Y39" s="116"/>
    </row>
    <row r="40" spans="1:55" s="108" customFormat="1" ht="20.25" customHeight="1" x14ac:dyDescent="0.2">
      <c r="A40" s="107" t="s">
        <v>415</v>
      </c>
      <c r="B40" s="107"/>
      <c r="C40" s="107"/>
    </row>
    <row r="41" spans="1:55" s="108" customFormat="1" ht="20.25" customHeight="1" x14ac:dyDescent="0.2">
      <c r="A41" s="107" t="s">
        <v>289</v>
      </c>
      <c r="B41" s="107"/>
      <c r="C41" s="107"/>
    </row>
    <row r="42" spans="1:55" s="108" customFormat="1" ht="20.25" customHeight="1" x14ac:dyDescent="0.2">
      <c r="A42" s="117" t="s">
        <v>416</v>
      </c>
      <c r="D42" s="118"/>
      <c r="E42" s="119"/>
      <c r="F42" s="116"/>
      <c r="G42" s="116"/>
      <c r="H42" s="116"/>
      <c r="I42" s="116"/>
      <c r="K42" s="116"/>
      <c r="M42" s="116"/>
      <c r="N42" s="116"/>
      <c r="O42" s="116"/>
      <c r="P42" s="116"/>
      <c r="Q42" s="116"/>
      <c r="S42" s="116"/>
      <c r="U42" s="116"/>
      <c r="V42" s="116"/>
      <c r="X42" s="116"/>
      <c r="Z42" s="116"/>
      <c r="AA42" s="116"/>
      <c r="AB42" s="116"/>
      <c r="AC42" s="116"/>
      <c r="AD42" s="116"/>
      <c r="AF42" s="114"/>
      <c r="AH42" s="116"/>
      <c r="AM42" s="116"/>
    </row>
    <row r="43" spans="1:55" s="108" customFormat="1" ht="20.25" customHeight="1" x14ac:dyDescent="0.2">
      <c r="C43" s="117"/>
      <c r="D43" s="118"/>
      <c r="E43" s="119"/>
      <c r="F43" s="116"/>
      <c r="G43" s="116"/>
      <c r="H43" s="116"/>
      <c r="I43" s="116"/>
      <c r="K43" s="116"/>
      <c r="M43" s="116"/>
      <c r="N43" s="116"/>
      <c r="O43" s="116"/>
      <c r="P43" s="116"/>
      <c r="Q43" s="116"/>
      <c r="S43" s="116"/>
      <c r="U43" s="116"/>
      <c r="V43" s="116"/>
      <c r="X43" s="116"/>
      <c r="Z43" s="116"/>
      <c r="AA43" s="116"/>
      <c r="AB43" s="116"/>
      <c r="AC43" s="116"/>
      <c r="AD43" s="116"/>
      <c r="AF43" s="114"/>
      <c r="AH43" s="116"/>
      <c r="AM43" s="116"/>
    </row>
    <row r="44" spans="1:55" s="108" customFormat="1" ht="20.25" customHeight="1" x14ac:dyDescent="0.2">
      <c r="A44" s="107" t="s">
        <v>417</v>
      </c>
      <c r="B44" s="107"/>
    </row>
    <row r="45" spans="1:55" s="108" customFormat="1" ht="20.25" customHeight="1" x14ac:dyDescent="0.2"/>
    <row r="46" spans="1:55" s="108" customFormat="1" ht="20.25" customHeight="1" x14ac:dyDescent="0.2">
      <c r="A46" s="107" t="s">
        <v>418</v>
      </c>
      <c r="B46" s="107"/>
      <c r="C46" s="107"/>
    </row>
    <row r="47" spans="1:55" s="108" customFormat="1" ht="20.25" customHeight="1" x14ac:dyDescent="0.2">
      <c r="A47" s="107" t="s">
        <v>419</v>
      </c>
      <c r="B47" s="107"/>
      <c r="C47" s="107"/>
    </row>
    <row r="48" spans="1:55" s="108" customFormat="1" ht="20.25" customHeight="1" x14ac:dyDescent="0.2"/>
    <row r="49" spans="1:55" s="108" customFormat="1" ht="20.25" customHeight="1" x14ac:dyDescent="0.2">
      <c r="A49" s="107" t="s">
        <v>420</v>
      </c>
      <c r="B49" s="107"/>
      <c r="C49" s="107"/>
    </row>
    <row r="50" spans="1:55" s="108" customFormat="1" ht="20.25" customHeight="1" x14ac:dyDescent="0.2">
      <c r="A50" s="107" t="s">
        <v>421</v>
      </c>
      <c r="B50" s="107"/>
      <c r="C50" s="107"/>
    </row>
    <row r="51" spans="1:55" s="108" customFormat="1" ht="20.25" customHeight="1" x14ac:dyDescent="0.2">
      <c r="A51" s="107"/>
      <c r="B51" s="107"/>
      <c r="C51" s="107"/>
    </row>
    <row r="52" spans="1:55" s="108" customFormat="1" ht="20.25" customHeight="1" x14ac:dyDescent="0.2">
      <c r="A52" s="107" t="s">
        <v>422</v>
      </c>
      <c r="B52" s="107"/>
      <c r="C52" s="107"/>
    </row>
    <row r="53" spans="1:55" s="108" customFormat="1" ht="20.25" customHeight="1" x14ac:dyDescent="0.2">
      <c r="A53" s="107"/>
      <c r="B53" s="107"/>
      <c r="C53" s="107"/>
    </row>
    <row r="54" spans="1:55" s="108" customFormat="1" ht="20.25" customHeight="1" x14ac:dyDescent="0.2">
      <c r="A54" s="108" t="s">
        <v>423</v>
      </c>
      <c r="D54" s="120"/>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row>
    <row r="55" spans="1:55" s="108" customFormat="1" ht="20.25" customHeight="1" x14ac:dyDescent="0.2">
      <c r="A55" s="108" t="s">
        <v>290</v>
      </c>
      <c r="D55" s="120"/>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row>
    <row r="56" spans="1:55" s="108" customFormat="1" ht="20.25" customHeight="1" x14ac:dyDescent="0.2">
      <c r="A56" s="108" t="s">
        <v>424</v>
      </c>
      <c r="D56" s="12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row>
    <row r="57" spans="1:55" s="108" customFormat="1" ht="20.25" customHeight="1" x14ac:dyDescent="0.2">
      <c r="A57" s="107"/>
      <c r="B57" s="107"/>
      <c r="C57" s="107"/>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c r="AL57" s="115"/>
      <c r="AM57" s="115"/>
      <c r="AN57" s="115"/>
      <c r="AO57" s="115"/>
      <c r="AP57" s="115"/>
      <c r="AQ57" s="115"/>
      <c r="AR57" s="115"/>
      <c r="AS57" s="115"/>
      <c r="AT57" s="115"/>
      <c r="AU57" s="115"/>
      <c r="AV57" s="115"/>
      <c r="AW57" s="115"/>
      <c r="AX57" s="115"/>
      <c r="AY57" s="115"/>
      <c r="AZ57" s="115"/>
      <c r="BA57" s="115"/>
      <c r="BB57" s="115"/>
      <c r="BC57" s="115"/>
    </row>
    <row r="58" spans="1:55" s="108" customFormat="1" ht="20.25" customHeight="1" x14ac:dyDescent="0.2">
      <c r="A58" s="108" t="s">
        <v>425</v>
      </c>
      <c r="C58" s="121"/>
      <c r="D58" s="114"/>
      <c r="E58" s="114"/>
    </row>
    <row r="59" spans="1:55" s="108" customFormat="1" ht="20.25" customHeight="1" x14ac:dyDescent="0.2">
      <c r="A59" s="122" t="s">
        <v>426</v>
      </c>
      <c r="B59" s="121"/>
      <c r="C59" s="121"/>
      <c r="D59" s="107"/>
      <c r="E59" s="107"/>
    </row>
    <row r="60" spans="1:55" s="108" customFormat="1" ht="20.25" customHeight="1" x14ac:dyDescent="0.2">
      <c r="A60" s="123" t="s">
        <v>427</v>
      </c>
      <c r="B60" s="121"/>
      <c r="C60" s="121"/>
      <c r="D60" s="107"/>
      <c r="E60" s="107"/>
    </row>
    <row r="61" spans="1:55" s="108" customFormat="1" ht="20.25" customHeight="1" x14ac:dyDescent="0.2">
      <c r="A61" s="122" t="s">
        <v>428</v>
      </c>
      <c r="B61" s="121"/>
      <c r="C61" s="121"/>
      <c r="D61" s="107"/>
      <c r="E61" s="107"/>
    </row>
    <row r="62" spans="1:55" s="108" customFormat="1" ht="20.25" customHeight="1" x14ac:dyDescent="0.2">
      <c r="A62" s="123" t="s">
        <v>429</v>
      </c>
      <c r="B62" s="121"/>
      <c r="C62" s="121"/>
      <c r="D62" s="107"/>
      <c r="E62" s="107"/>
    </row>
    <row r="63" spans="1:55" s="108" customFormat="1" ht="20.25" customHeight="1" x14ac:dyDescent="0.2">
      <c r="A63" s="122" t="s">
        <v>430</v>
      </c>
      <c r="B63" s="121"/>
      <c r="C63" s="121"/>
      <c r="D63" s="107"/>
      <c r="E63" s="107"/>
    </row>
    <row r="64" spans="1:55" s="108" customFormat="1" ht="20.25" customHeight="1" x14ac:dyDescent="0.2">
      <c r="A64" s="122" t="s">
        <v>431</v>
      </c>
      <c r="B64" s="121"/>
      <c r="C64" s="121"/>
      <c r="D64" s="107"/>
      <c r="E64" s="107"/>
    </row>
    <row r="65" spans="1:5" s="108" customFormat="1" ht="20.25" customHeight="1" x14ac:dyDescent="0.2">
      <c r="A65" s="122" t="s">
        <v>432</v>
      </c>
      <c r="B65" s="121"/>
      <c r="C65" s="121"/>
      <c r="D65" s="107"/>
      <c r="E65" s="107"/>
    </row>
    <row r="66" spans="1:5" s="108" customFormat="1" ht="20.25" customHeight="1" x14ac:dyDescent="0.2">
      <c r="A66" s="121"/>
      <c r="B66" s="121"/>
      <c r="C66" s="121"/>
      <c r="D66" s="107"/>
      <c r="E66" s="107"/>
    </row>
    <row r="67" spans="1:5" s="108" customFormat="1" ht="20.25" customHeight="1" x14ac:dyDescent="0.2">
      <c r="A67" s="121"/>
      <c r="B67" s="121"/>
      <c r="C67" s="121"/>
      <c r="D67" s="107"/>
      <c r="E67" s="107"/>
    </row>
    <row r="68" spans="1:5" s="108" customFormat="1" ht="20.25" customHeight="1" x14ac:dyDescent="0.2">
      <c r="A68" s="121"/>
      <c r="B68" s="121"/>
      <c r="C68" s="121"/>
      <c r="D68" s="107"/>
      <c r="E68" s="107"/>
    </row>
    <row r="69" spans="1:5" s="108" customFormat="1" ht="20.25" customHeight="1" x14ac:dyDescent="0.2">
      <c r="A69" s="121"/>
      <c r="B69" s="121"/>
      <c r="C69" s="121"/>
      <c r="D69" s="107"/>
      <c r="E69" s="107"/>
    </row>
    <row r="70" spans="1:5" ht="20.25" customHeight="1" x14ac:dyDescent="0.2"/>
    <row r="71" spans="1:5" ht="20.25" customHeight="1" x14ac:dyDescent="0.2"/>
  </sheetData>
  <mergeCells count="1">
    <mergeCell ref="E4:J5"/>
  </mergeCells>
  <phoneticPr fontId="5"/>
  <pageMargins left="0.70866141732283472" right="0.70866141732283472" top="0.74803149606299213" bottom="0.74803149606299213" header="0.31496062992125984" footer="0.31496062992125984"/>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J42"/>
  <sheetViews>
    <sheetView workbookViewId="0">
      <selection activeCell="D6" sqref="D6"/>
    </sheetView>
  </sheetViews>
  <sheetFormatPr defaultColWidth="9.109375" defaultRowHeight="13.2" x14ac:dyDescent="0.2"/>
  <cols>
    <col min="1" max="1" width="2.109375" style="1" customWidth="1"/>
    <col min="2" max="2" width="8.109375" style="1" bestFit="1" customWidth="1"/>
    <col min="3" max="10" width="46.44140625" style="1" customWidth="1"/>
    <col min="11" max="16384" width="9.109375" style="1"/>
  </cols>
  <sheetData>
    <row r="1" spans="2:10" x14ac:dyDescent="0.2">
      <c r="B1" s="1" t="s">
        <v>291</v>
      </c>
    </row>
    <row r="3" spans="2:10" x14ac:dyDescent="0.2">
      <c r="B3" s="2" t="s">
        <v>292</v>
      </c>
      <c r="C3" s="2" t="s">
        <v>293</v>
      </c>
    </row>
    <row r="4" spans="2:10" x14ac:dyDescent="0.2">
      <c r="B4" s="2">
        <v>1</v>
      </c>
      <c r="C4" s="25" t="s">
        <v>353</v>
      </c>
    </row>
    <row r="5" spans="2:10" x14ac:dyDescent="0.2">
      <c r="B5" s="2">
        <v>2</v>
      </c>
      <c r="C5" s="25" t="s">
        <v>354</v>
      </c>
    </row>
    <row r="6" spans="2:10" x14ac:dyDescent="0.2">
      <c r="B6" s="2">
        <v>3</v>
      </c>
      <c r="C6" s="25" t="s">
        <v>436</v>
      </c>
    </row>
    <row r="7" spans="2:10" x14ac:dyDescent="0.2">
      <c r="B7" s="2">
        <v>4</v>
      </c>
      <c r="C7" s="25" t="s">
        <v>436</v>
      </c>
    </row>
    <row r="8" spans="2:10" x14ac:dyDescent="0.2">
      <c r="B8" s="2">
        <v>5</v>
      </c>
      <c r="C8" s="25" t="s">
        <v>436</v>
      </c>
    </row>
    <row r="10" spans="2:10" x14ac:dyDescent="0.2">
      <c r="B10" s="1" t="s">
        <v>294</v>
      </c>
    </row>
    <row r="11" spans="2:10" ht="13.8" thickBot="1" x14ac:dyDescent="0.25"/>
    <row r="12" spans="2:10" ht="15" thickBot="1" x14ac:dyDescent="0.25">
      <c r="B12" s="4" t="s">
        <v>283</v>
      </c>
      <c r="C12" s="5" t="s">
        <v>242</v>
      </c>
      <c r="D12" s="6" t="s">
        <v>246</v>
      </c>
      <c r="E12" s="7" t="s">
        <v>284</v>
      </c>
      <c r="F12" s="124" t="s">
        <v>438</v>
      </c>
      <c r="G12" s="124" t="s">
        <v>439</v>
      </c>
      <c r="H12" s="124" t="s">
        <v>440</v>
      </c>
      <c r="I12" s="124" t="s">
        <v>440</v>
      </c>
      <c r="J12" s="125" t="s">
        <v>441</v>
      </c>
    </row>
    <row r="13" spans="2:10" ht="14.4" x14ac:dyDescent="0.2">
      <c r="B13" s="606" t="s">
        <v>295</v>
      </c>
      <c r="C13" s="8" t="s">
        <v>244</v>
      </c>
      <c r="D13" s="9" t="s">
        <v>244</v>
      </c>
      <c r="E13" s="10" t="s">
        <v>296</v>
      </c>
      <c r="F13" s="11"/>
      <c r="G13" s="11"/>
      <c r="H13" s="11"/>
      <c r="I13" s="11"/>
      <c r="J13" s="12"/>
    </row>
    <row r="14" spans="2:10" ht="14.4" x14ac:dyDescent="0.2">
      <c r="B14" s="606"/>
      <c r="C14" s="13" t="s">
        <v>442</v>
      </c>
      <c r="D14" s="14" t="s">
        <v>246</v>
      </c>
      <c r="E14" s="15" t="s">
        <v>246</v>
      </c>
      <c r="F14" s="3"/>
      <c r="G14" s="3"/>
      <c r="H14" s="3"/>
      <c r="I14" s="3"/>
      <c r="J14" s="16"/>
    </row>
    <row r="15" spans="2:10" ht="14.4" x14ac:dyDescent="0.2">
      <c r="B15" s="606"/>
      <c r="C15" s="13" t="s">
        <v>443</v>
      </c>
      <c r="D15" s="17" t="s">
        <v>433</v>
      </c>
      <c r="E15" s="18" t="s">
        <v>297</v>
      </c>
      <c r="F15" s="3"/>
      <c r="G15" s="3"/>
      <c r="H15" s="3"/>
      <c r="I15" s="3"/>
      <c r="J15" s="16"/>
    </row>
    <row r="16" spans="2:10" ht="14.4" x14ac:dyDescent="0.2">
      <c r="B16" s="606"/>
      <c r="C16" s="13" t="s">
        <v>444</v>
      </c>
      <c r="D16" s="17" t="s">
        <v>433</v>
      </c>
      <c r="E16" s="18" t="s">
        <v>298</v>
      </c>
      <c r="F16" s="3"/>
      <c r="G16" s="3"/>
      <c r="H16" s="3"/>
      <c r="I16" s="3"/>
      <c r="J16" s="16"/>
    </row>
    <row r="17" spans="2:10" ht="14.4" x14ac:dyDescent="0.2">
      <c r="B17" s="606"/>
      <c r="C17" s="13" t="s">
        <v>445</v>
      </c>
      <c r="D17" s="17" t="s">
        <v>433</v>
      </c>
      <c r="E17" s="17" t="s">
        <v>299</v>
      </c>
      <c r="F17" s="3"/>
      <c r="G17" s="3"/>
      <c r="H17" s="3"/>
      <c r="I17" s="3"/>
      <c r="J17" s="16"/>
    </row>
    <row r="18" spans="2:10" ht="14.4" x14ac:dyDescent="0.2">
      <c r="B18" s="606"/>
      <c r="C18" s="13" t="s">
        <v>446</v>
      </c>
      <c r="D18" s="17" t="s">
        <v>433</v>
      </c>
      <c r="E18" s="17" t="s">
        <v>433</v>
      </c>
      <c r="F18" s="3"/>
      <c r="G18" s="3"/>
      <c r="H18" s="3"/>
      <c r="I18" s="3"/>
      <c r="J18" s="16"/>
    </row>
    <row r="19" spans="2:10" ht="14.4" x14ac:dyDescent="0.2">
      <c r="B19" s="606"/>
      <c r="C19" s="13" t="s">
        <v>434</v>
      </c>
      <c r="D19" s="17" t="s">
        <v>433</v>
      </c>
      <c r="E19" s="17" t="s">
        <v>434</v>
      </c>
      <c r="F19" s="3"/>
      <c r="G19" s="3"/>
      <c r="H19" s="3"/>
      <c r="I19" s="3"/>
      <c r="J19" s="16"/>
    </row>
    <row r="20" spans="2:10" ht="14.4" x14ac:dyDescent="0.2">
      <c r="B20" s="606"/>
      <c r="C20" s="13" t="s">
        <v>433</v>
      </c>
      <c r="D20" s="17" t="s">
        <v>433</v>
      </c>
      <c r="E20" s="17" t="s">
        <v>433</v>
      </c>
      <c r="F20" s="3"/>
      <c r="G20" s="3"/>
      <c r="H20" s="3"/>
      <c r="I20" s="3"/>
      <c r="J20" s="16"/>
    </row>
    <row r="21" spans="2:10" ht="14.4" x14ac:dyDescent="0.2">
      <c r="B21" s="606"/>
      <c r="C21" s="13" t="s">
        <v>434</v>
      </c>
      <c r="D21" s="17" t="s">
        <v>435</v>
      </c>
      <c r="E21" s="17" t="s">
        <v>434</v>
      </c>
      <c r="F21" s="3"/>
      <c r="G21" s="3"/>
      <c r="H21" s="3"/>
      <c r="I21" s="3"/>
      <c r="J21" s="16"/>
    </row>
    <row r="22" spans="2:10" ht="14.4" x14ac:dyDescent="0.2">
      <c r="B22" s="606"/>
      <c r="C22" s="13" t="s">
        <v>434</v>
      </c>
      <c r="D22" s="17" t="s">
        <v>433</v>
      </c>
      <c r="E22" s="19" t="s">
        <v>433</v>
      </c>
      <c r="F22" s="3"/>
      <c r="G22" s="3"/>
      <c r="H22" s="3"/>
      <c r="I22" s="3"/>
      <c r="J22" s="16"/>
    </row>
    <row r="23" spans="2:10" ht="14.4" x14ac:dyDescent="0.2">
      <c r="B23" s="606"/>
      <c r="C23" s="13" t="s">
        <v>435</v>
      </c>
      <c r="D23" s="17" t="s">
        <v>434</v>
      </c>
      <c r="E23" s="19" t="s">
        <v>437</v>
      </c>
      <c r="F23" s="3"/>
      <c r="G23" s="3"/>
      <c r="H23" s="3"/>
      <c r="I23" s="3"/>
      <c r="J23" s="16"/>
    </row>
    <row r="24" spans="2:10" ht="14.4" x14ac:dyDescent="0.2">
      <c r="B24" s="606"/>
      <c r="C24" s="13" t="s">
        <v>433</v>
      </c>
      <c r="D24" s="17" t="s">
        <v>435</v>
      </c>
      <c r="E24" s="19" t="s">
        <v>433</v>
      </c>
      <c r="F24" s="3"/>
      <c r="G24" s="3"/>
      <c r="H24" s="3"/>
      <c r="I24" s="3"/>
      <c r="J24" s="16"/>
    </row>
    <row r="25" spans="2:10" ht="15" thickBot="1" x14ac:dyDescent="0.25">
      <c r="B25" s="607"/>
      <c r="C25" s="20" t="s">
        <v>433</v>
      </c>
      <c r="D25" s="21" t="s">
        <v>433</v>
      </c>
      <c r="E25" s="21" t="s">
        <v>433</v>
      </c>
      <c r="F25" s="22"/>
      <c r="G25" s="22"/>
      <c r="H25" s="22"/>
      <c r="I25" s="22"/>
      <c r="J25" s="23"/>
    </row>
    <row r="28" spans="2:10" x14ac:dyDescent="0.2">
      <c r="C28" s="1" t="s">
        <v>300</v>
      </c>
    </row>
    <row r="29" spans="2:10" x14ac:dyDescent="0.2">
      <c r="C29" s="1" t="s">
        <v>301</v>
      </c>
    </row>
    <row r="30" spans="2:10" x14ac:dyDescent="0.2">
      <c r="C30" s="1" t="s">
        <v>302</v>
      </c>
    </row>
    <row r="31" spans="2:10" x14ac:dyDescent="0.2">
      <c r="C31" s="1" t="s">
        <v>303</v>
      </c>
    </row>
    <row r="32" spans="2:10" x14ac:dyDescent="0.2">
      <c r="C32" s="1" t="s">
        <v>304</v>
      </c>
    </row>
    <row r="33" spans="3:3" x14ac:dyDescent="0.2">
      <c r="C33" s="1" t="s">
        <v>305</v>
      </c>
    </row>
    <row r="34" spans="3:3" x14ac:dyDescent="0.2">
      <c r="C34" s="1" t="s">
        <v>306</v>
      </c>
    </row>
    <row r="35" spans="3:3" x14ac:dyDescent="0.2">
      <c r="C35" s="1" t="s">
        <v>307</v>
      </c>
    </row>
    <row r="37" spans="3:3" x14ac:dyDescent="0.2">
      <c r="C37" s="1" t="s">
        <v>308</v>
      </c>
    </row>
    <row r="38" spans="3:3" x14ac:dyDescent="0.2">
      <c r="C38" s="1" t="s">
        <v>309</v>
      </c>
    </row>
    <row r="39" spans="3:3" x14ac:dyDescent="0.2">
      <c r="C39" s="1" t="s">
        <v>310</v>
      </c>
    </row>
    <row r="40" spans="3:3" x14ac:dyDescent="0.2">
      <c r="C40" s="1" t="s">
        <v>311</v>
      </c>
    </row>
    <row r="41" spans="3:3" x14ac:dyDescent="0.2">
      <c r="C41" s="1" t="s">
        <v>312</v>
      </c>
    </row>
    <row r="42" spans="3:3" x14ac:dyDescent="0.2">
      <c r="C42" s="1" t="s">
        <v>313</v>
      </c>
    </row>
  </sheetData>
  <mergeCells count="1">
    <mergeCell ref="B13:B25"/>
  </mergeCells>
  <phoneticPr fontId="5"/>
  <pageMargins left="0.70866141732283472" right="0.70866141732283472" top="0.74803149606299213" bottom="0.74803149606299213" header="0.31496062992125984" footer="0.3149606299212598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424CF864E986E4EBF4FF346F4A0A729" ma:contentTypeVersion="14" ma:contentTypeDescription="新しいドキュメントを作成します。" ma:contentTypeScope="" ma:versionID="07fe104537079e42fd6489e40f56417f">
  <xsd:schema xmlns:xsd="http://www.w3.org/2001/XMLSchema" xmlns:xs="http://www.w3.org/2001/XMLSchema" xmlns:p="http://schemas.microsoft.com/office/2006/metadata/properties" xmlns:ns2="d69926dd-d381-4d9d-89fc-67f23bdb152a" xmlns:ns3="afa0c77f-b6eb-4140-8819-9b8592c6b5e4" targetNamespace="http://schemas.microsoft.com/office/2006/metadata/properties" ma:root="true" ma:fieldsID="0bb25af83143d39613a73518c135d945" ns2:_="" ns3:_="">
    <xsd:import namespace="d69926dd-d381-4d9d-89fc-67f23bdb152a"/>
    <xsd:import namespace="afa0c77f-b6eb-4140-8819-9b8592c6b5e4"/>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_x66f4__x65b0__x65e5__x6642_2" minOccurs="0"/>
                <xsd:element ref="ns2:_x65e5__x4ed8_"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9926dd-d381-4d9d-89fc-67f23bdb152a"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x66f4__x65b0__x65e5__x6642_2" ma:index="12" nillable="true" ma:displayName="更新日時2" ma:format="DateOnly" ma:internalName="_x66f4__x65b0__x65e5__x6642_2">
      <xsd:simpleType>
        <xsd:restriction base="dms:DateTime"/>
      </xsd:simpleType>
    </xsd:element>
    <xsd:element name="_x65e5__x4ed8_" ma:index="13" nillable="true" ma:displayName="日付" ma:format="DateTime" ma:internalName="_x65e5__x4ed8_">
      <xsd:simpleType>
        <xsd:restriction base="dms:DateTim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5320908-e322-4910-bb18-449691d3b9af}"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69926dd-d381-4d9d-89fc-67f23bdb152a">
      <Terms xmlns="http://schemas.microsoft.com/office/infopath/2007/PartnerControls"/>
    </lcf76f155ced4ddcb4097134ff3c332f>
    <_x65e5__x4ed8_ xmlns="d69926dd-d381-4d9d-89fc-67f23bdb152a" xsi:nil="true"/>
    <_x66f4__x65b0__x65e5__x6642_2 xmlns="d69926dd-d381-4d9d-89fc-67f23bdb152a" xsi:nil="true"/>
    <TaxCatchAll xmlns="afa0c77f-b6eb-4140-8819-9b8592c6b5e4" xsi:nil="true"/>
  </documentManagement>
</p:properties>
</file>

<file path=customXml/itemProps1.xml><?xml version="1.0" encoding="utf-8"?>
<ds:datastoreItem xmlns:ds="http://schemas.openxmlformats.org/officeDocument/2006/customXml" ds:itemID="{B3166FD3-FC44-4F08-A1FC-3F30711134D7}">
  <ds:schemaRefs>
    <ds:schemaRef ds:uri="http://schemas.microsoft.com/sharepoint/v3/contenttype/forms"/>
  </ds:schemaRefs>
</ds:datastoreItem>
</file>

<file path=customXml/itemProps2.xml><?xml version="1.0" encoding="utf-8"?>
<ds:datastoreItem xmlns:ds="http://schemas.openxmlformats.org/officeDocument/2006/customXml" ds:itemID="{905040D4-0814-4D7F-B3D9-046FCBDCC4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9926dd-d381-4d9d-89fc-67f23bdb152a"/>
    <ds:schemaRef ds:uri="afa0c77f-b6eb-4140-8819-9b8592c6b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8EEE38-9674-4369-9800-FDA483AB6114}">
  <ds:schemaRefs>
    <ds:schemaRef ds:uri="http://purl.org/dc/elements/1.1/"/>
    <ds:schemaRef ds:uri="http://schemas.microsoft.com/office/2006/metadata/properties"/>
    <ds:schemaRef ds:uri="afa0c77f-b6eb-4140-8819-9b8592c6b5e4"/>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d69926dd-d381-4d9d-89fc-67f23bdb152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運営状況点検書</vt:lpstr>
      <vt:lpstr>勤務形態一覧表（１枚版）</vt:lpstr>
      <vt:lpstr>【記載例】勤務形態一覧表</vt:lpstr>
      <vt:lpstr>【参考】勤務形態一覧表記入方法</vt:lpstr>
      <vt:lpstr>プルダウン・リスト</vt:lpstr>
      <vt:lpstr>【記載例】勤務形態一覧表!Print_Area</vt:lpstr>
      <vt:lpstr>【参考】勤務形態一覧表記入方法!Print_Area</vt:lpstr>
      <vt:lpstr>運営状況点検書!Print_Area</vt:lpstr>
      <vt:lpstr>'勤務形態一覧表（１枚版）'!Print_Area</vt:lpstr>
      <vt:lpstr>【記載例】勤務形態一覧表!Print_Titles</vt:lpstr>
      <vt:lpstr>'勤務形態一覧表（１枚版）'!Print_Titles</vt:lpstr>
      <vt:lpstr>介護支援専門員</vt:lpstr>
      <vt:lpstr>介護予防支援担当職員</vt:lpstr>
      <vt:lpstr>管理者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岩田　知美</dc:creator>
  <cp:lastModifiedBy>Administrator</cp:lastModifiedBy>
  <cp:lastPrinted>2026-08-10T04:59:37Z</cp:lastPrinted>
  <dcterms:created xsi:type="dcterms:W3CDTF">2008-06-06T11:29:08Z</dcterms:created>
  <dcterms:modified xsi:type="dcterms:W3CDTF">2026-08-10T04:59:53Z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0x0101002424CF864E986E4EBF4FF346F4A0A729</vt:lpwstr>
  </property>
  <property fmtid="{D5CDD505-2E9C-101B-9397-08002B2CF9AE}" pid="3" name="MediaServiceImageTags">
    <vt:lpwstr/>
  </property>
</Properties>
</file>