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S:\140保健福祉部\介護高齢課\地域密着型サービス\10 運営・実地指導\R8年度\R8運営状況点検書\"/>
    </mc:Choice>
  </mc:AlternateContent>
  <xr:revisionPtr revIDLastSave="0" documentId="8_{1137B78C-2455-4987-B3BF-1352B3D91CC7}" xr6:coauthVersionLast="47" xr6:coauthVersionMax="47" xr10:uidLastSave="{00000000-0000-0000-0000-000000000000}"/>
  <bookViews>
    <workbookView xWindow="360" yWindow="660" windowWidth="24765" windowHeight="13050" tabRatio="644" xr2:uid="{00000000-000D-0000-FFFF-FFFF00000000}"/>
  </bookViews>
  <sheets>
    <sheet name="運営状況点検書" sheetId="10" r:id="rId1"/>
    <sheet name="看多機" sheetId="2" r:id="rId2"/>
    <sheet name="シフト記号表（勤務時間帯）" sheetId="9" r:id="rId3"/>
    <sheet name="【記載例】看多機" sheetId="8" r:id="rId4"/>
    <sheet name="【記載例】シフト記号表（勤務時間帯）" sheetId="5" r:id="rId5"/>
    <sheet name="記入方法" sheetId="4" r:id="rId6"/>
    <sheet name="プルダウン・リスト" sheetId="3" r:id="rId7"/>
  </sheets>
  <externalReferences>
    <externalReference r:id="rId8"/>
  </externalReferences>
  <definedNames>
    <definedName name="【記載例】シフト記号">#REF!</definedName>
    <definedName name="HIT_ROW107" localSheetId="0">運営状況点検書!#REF!</definedName>
    <definedName name="HIT_ROW109" localSheetId="0">運営状況点検書!#REF!</definedName>
    <definedName name="HIT_ROW124" localSheetId="0">運営状況点検書!#REF!</definedName>
    <definedName name="HIT_ROW180" localSheetId="0">運営状況点検書!#REF!</definedName>
    <definedName name="HIT_ROW81" localSheetId="0">運営状況点検書!#REF!</definedName>
    <definedName name="_xlnm.Print_Area" localSheetId="4">'【記載例】シフト記号表（勤務時間帯）'!$A$1:$AH$48</definedName>
    <definedName name="_xlnm.Print_Area" localSheetId="3">【記載例】看多機!$A$1:$BH$72</definedName>
    <definedName name="_xlnm.Print_Area" localSheetId="2">'シフト記号表（勤務時間帯）'!$A$1:$AH$48</definedName>
    <definedName name="_xlnm.Print_Area" localSheetId="0">運営状況点検書!$A$1:$AG$1047</definedName>
    <definedName name="_xlnm.Print_Area" localSheetId="1">看多機!$A$1:$BH$72</definedName>
    <definedName name="_xlnm.Print_Area" localSheetId="5">記入方法!$A$1:$U$74</definedName>
    <definedName name="シフト記号表">[1]シフト記号表!$C$6:$C$47</definedName>
    <definedName name="介護支援専門員">プルダウン・リスト!$F$15:$F$23</definedName>
    <definedName name="介護従業者">プルダウン・リスト!$D$15:$D$23</definedName>
    <definedName name="看護職員">プルダウン・リスト!$E$15:$E$23</definedName>
    <definedName name="管理者">プルダウン・リスト!$C$15:$C$23</definedName>
    <definedName name="計画作成担当者">プルダウン・リスト!$G$15:$G$23</definedName>
    <definedName name="職種" localSheetId="0">[1]プルダウン・リスト!$C$14:$L$14</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86" i="10" l="1"/>
  <c r="V85" i="10"/>
  <c r="V84" i="10"/>
  <c r="V83" i="10"/>
  <c r="V82" i="10"/>
  <c r="AY14" i="8" l="1"/>
  <c r="AY14" i="2"/>
  <c r="AA50" i="8" l="1"/>
  <c r="AX69" i="2" l="1"/>
  <c r="AW69" i="2"/>
  <c r="AV69" i="2"/>
  <c r="AU69" i="2"/>
  <c r="AT69" i="2"/>
  <c r="AS69" i="2"/>
  <c r="AR69" i="2"/>
  <c r="AQ69" i="2"/>
  <c r="AP69" i="2"/>
  <c r="AO69" i="2"/>
  <c r="AN69" i="2"/>
  <c r="AM69" i="2"/>
  <c r="AL69" i="2"/>
  <c r="AK69" i="2"/>
  <c r="AJ69" i="2"/>
  <c r="AI69" i="2"/>
  <c r="AH69" i="2"/>
  <c r="AG69" i="2"/>
  <c r="AF69" i="2"/>
  <c r="AE69" i="2"/>
  <c r="AD69" i="2"/>
  <c r="AC69" i="2"/>
  <c r="AB69" i="2"/>
  <c r="AA69" i="2"/>
  <c r="Z69" i="2"/>
  <c r="Y69" i="2"/>
  <c r="X69" i="2"/>
  <c r="W69" i="2"/>
  <c r="V69" i="2"/>
  <c r="U69" i="2"/>
  <c r="T69" i="2"/>
  <c r="AX68" i="2"/>
  <c r="AW68" i="2"/>
  <c r="AV68" i="2"/>
  <c r="AU68" i="2"/>
  <c r="AT68" i="2"/>
  <c r="AS68" i="2"/>
  <c r="AR68" i="2"/>
  <c r="AQ68" i="2"/>
  <c r="AP68" i="2"/>
  <c r="AO68" i="2"/>
  <c r="AN68" i="2"/>
  <c r="AM68" i="2"/>
  <c r="AL68" i="2"/>
  <c r="AK68" i="2"/>
  <c r="AJ68" i="2"/>
  <c r="AI68" i="2"/>
  <c r="AH68" i="2"/>
  <c r="AG68" i="2"/>
  <c r="AF68" i="2"/>
  <c r="AE68" i="2"/>
  <c r="AD68" i="2"/>
  <c r="AC68" i="2"/>
  <c r="AB68" i="2"/>
  <c r="AA68" i="2"/>
  <c r="Z68" i="2"/>
  <c r="Y68" i="2"/>
  <c r="X68" i="2"/>
  <c r="W68" i="2"/>
  <c r="V68" i="2"/>
  <c r="U68" i="2"/>
  <c r="T68" i="2"/>
  <c r="AY69" i="2" l="1"/>
  <c r="AY68" i="2"/>
  <c r="AX63" i="2"/>
  <c r="AW63" i="2"/>
  <c r="AV63" i="2"/>
  <c r="AU63" i="2"/>
  <c r="AT63" i="2"/>
  <c r="AS63" i="2"/>
  <c r="AR63" i="2"/>
  <c r="AQ63" i="2"/>
  <c r="AP63" i="2"/>
  <c r="AO63" i="2"/>
  <c r="AN63" i="2"/>
  <c r="AM63" i="2"/>
  <c r="AL63" i="2"/>
  <c r="AK63" i="2"/>
  <c r="AJ63" i="2"/>
  <c r="AI63" i="2"/>
  <c r="AH63" i="2"/>
  <c r="AG63" i="2"/>
  <c r="AF63" i="2"/>
  <c r="AE63" i="2"/>
  <c r="AD63" i="2"/>
  <c r="AC63" i="2"/>
  <c r="AB63" i="2"/>
  <c r="AA63" i="2"/>
  <c r="Z63" i="2"/>
  <c r="Y63" i="2"/>
  <c r="X63" i="2"/>
  <c r="W63" i="2"/>
  <c r="V63" i="2"/>
  <c r="U63" i="2"/>
  <c r="T63" i="2"/>
  <c r="AX62" i="2"/>
  <c r="AW62" i="2"/>
  <c r="AV62" i="2"/>
  <c r="AU62" i="2"/>
  <c r="AT62" i="2"/>
  <c r="AS62" i="2"/>
  <c r="AR62" i="2"/>
  <c r="AQ62" i="2"/>
  <c r="AP62" i="2"/>
  <c r="AO62" i="2"/>
  <c r="AN62" i="2"/>
  <c r="AM62" i="2"/>
  <c r="AL62" i="2"/>
  <c r="AK62" i="2"/>
  <c r="AJ62" i="2"/>
  <c r="AI62" i="2"/>
  <c r="AH62" i="2"/>
  <c r="AG62" i="2"/>
  <c r="AF62" i="2"/>
  <c r="AE62" i="2"/>
  <c r="AD62" i="2"/>
  <c r="AC62" i="2"/>
  <c r="AB62" i="2"/>
  <c r="AA62" i="2"/>
  <c r="Z62" i="2"/>
  <c r="Y62" i="2"/>
  <c r="X62" i="2"/>
  <c r="W62" i="2"/>
  <c r="V62" i="2"/>
  <c r="U62" i="2"/>
  <c r="T62" i="2"/>
  <c r="AX60" i="2"/>
  <c r="AW60" i="2"/>
  <c r="AV60" i="2"/>
  <c r="AU60" i="2"/>
  <c r="AT60" i="2"/>
  <c r="AS60" i="2"/>
  <c r="AR60" i="2"/>
  <c r="AQ60" i="2"/>
  <c r="AP60" i="2"/>
  <c r="AO60" i="2"/>
  <c r="AN60" i="2"/>
  <c r="AM60" i="2"/>
  <c r="AL60" i="2"/>
  <c r="AK60" i="2"/>
  <c r="AJ60" i="2"/>
  <c r="AI60" i="2"/>
  <c r="AH60" i="2"/>
  <c r="AG60" i="2"/>
  <c r="AF60" i="2"/>
  <c r="AE60" i="2"/>
  <c r="AD60" i="2"/>
  <c r="AC60" i="2"/>
  <c r="AB60" i="2"/>
  <c r="AA60" i="2"/>
  <c r="Z60" i="2"/>
  <c r="Y60" i="2"/>
  <c r="X60" i="2"/>
  <c r="W60" i="2"/>
  <c r="V60" i="2"/>
  <c r="U60" i="2"/>
  <c r="T60" i="2"/>
  <c r="AX59" i="2"/>
  <c r="AW59" i="2"/>
  <c r="AV59" i="2"/>
  <c r="AU59" i="2"/>
  <c r="AT59" i="2"/>
  <c r="AS59" i="2"/>
  <c r="AR59" i="2"/>
  <c r="AQ59" i="2"/>
  <c r="AP59" i="2"/>
  <c r="AO59" i="2"/>
  <c r="AN59" i="2"/>
  <c r="AM59" i="2"/>
  <c r="AL59" i="2"/>
  <c r="AK59" i="2"/>
  <c r="AJ59" i="2"/>
  <c r="AI59" i="2"/>
  <c r="AH59" i="2"/>
  <c r="AG59" i="2"/>
  <c r="AF59" i="2"/>
  <c r="AE59" i="2"/>
  <c r="AD59" i="2"/>
  <c r="AC59" i="2"/>
  <c r="AB59" i="2"/>
  <c r="AA59" i="2"/>
  <c r="Z59" i="2"/>
  <c r="Y59" i="2"/>
  <c r="X59" i="2"/>
  <c r="W59" i="2"/>
  <c r="V59" i="2"/>
  <c r="U59" i="2"/>
  <c r="T59" i="2"/>
  <c r="AX57" i="2"/>
  <c r="AW57" i="2"/>
  <c r="AV57" i="2"/>
  <c r="AU57" i="2"/>
  <c r="AT57" i="2"/>
  <c r="AS57" i="2"/>
  <c r="AR57" i="2"/>
  <c r="AQ57" i="2"/>
  <c r="AP57" i="2"/>
  <c r="AO57" i="2"/>
  <c r="AN57" i="2"/>
  <c r="AM57" i="2"/>
  <c r="AL57" i="2"/>
  <c r="AK57" i="2"/>
  <c r="AJ57" i="2"/>
  <c r="AI57" i="2"/>
  <c r="AH57" i="2"/>
  <c r="AG57" i="2"/>
  <c r="AF57" i="2"/>
  <c r="AE57" i="2"/>
  <c r="AD57" i="2"/>
  <c r="AC57" i="2"/>
  <c r="AB57" i="2"/>
  <c r="AA57" i="2"/>
  <c r="Z57" i="2"/>
  <c r="Y57" i="2"/>
  <c r="X57" i="2"/>
  <c r="W57" i="2"/>
  <c r="V57" i="2"/>
  <c r="U57" i="2"/>
  <c r="T57" i="2"/>
  <c r="AX56" i="2"/>
  <c r="AW56" i="2"/>
  <c r="AV56" i="2"/>
  <c r="AU56" i="2"/>
  <c r="AT56" i="2"/>
  <c r="AS56" i="2"/>
  <c r="AR56" i="2"/>
  <c r="AQ56" i="2"/>
  <c r="AP56" i="2"/>
  <c r="AO56" i="2"/>
  <c r="AN56" i="2"/>
  <c r="AM56" i="2"/>
  <c r="AL56" i="2"/>
  <c r="AK56" i="2"/>
  <c r="AJ56" i="2"/>
  <c r="AI56" i="2"/>
  <c r="AH56" i="2"/>
  <c r="AG56" i="2"/>
  <c r="AF56" i="2"/>
  <c r="AE56" i="2"/>
  <c r="AD56" i="2"/>
  <c r="AC56" i="2"/>
  <c r="AB56" i="2"/>
  <c r="AA56" i="2"/>
  <c r="Z56" i="2"/>
  <c r="Y56" i="2"/>
  <c r="X56" i="2"/>
  <c r="W56" i="2"/>
  <c r="V56" i="2"/>
  <c r="U56" i="2"/>
  <c r="T56" i="2"/>
  <c r="AX54" i="2"/>
  <c r="AW54" i="2"/>
  <c r="AV54" i="2"/>
  <c r="AU54" i="2"/>
  <c r="AT54" i="2"/>
  <c r="AS54" i="2"/>
  <c r="AR54" i="2"/>
  <c r="AQ54" i="2"/>
  <c r="AP54" i="2"/>
  <c r="AO54" i="2"/>
  <c r="AN54" i="2"/>
  <c r="AM54" i="2"/>
  <c r="AL54" i="2"/>
  <c r="AK54" i="2"/>
  <c r="AJ54" i="2"/>
  <c r="AI54" i="2"/>
  <c r="AH54" i="2"/>
  <c r="AG54" i="2"/>
  <c r="AF54" i="2"/>
  <c r="AE54" i="2"/>
  <c r="AD54" i="2"/>
  <c r="AC54" i="2"/>
  <c r="AB54" i="2"/>
  <c r="AA54" i="2"/>
  <c r="Z54" i="2"/>
  <c r="Y54" i="2"/>
  <c r="X54" i="2"/>
  <c r="W54" i="2"/>
  <c r="V54" i="2"/>
  <c r="U54" i="2"/>
  <c r="T54" i="2"/>
  <c r="AX53" i="2"/>
  <c r="AW53" i="2"/>
  <c r="AV53" i="2"/>
  <c r="AU53" i="2"/>
  <c r="AT53" i="2"/>
  <c r="AS53" i="2"/>
  <c r="AR53" i="2"/>
  <c r="AQ53" i="2"/>
  <c r="AP53" i="2"/>
  <c r="AO53" i="2"/>
  <c r="AN53" i="2"/>
  <c r="AM53" i="2"/>
  <c r="AL53" i="2"/>
  <c r="AK53" i="2"/>
  <c r="AJ53" i="2"/>
  <c r="AI53" i="2"/>
  <c r="AH53" i="2"/>
  <c r="AG53" i="2"/>
  <c r="AF53" i="2"/>
  <c r="AE53" i="2"/>
  <c r="AD53" i="2"/>
  <c r="AC53" i="2"/>
  <c r="AB53" i="2"/>
  <c r="AA53" i="2"/>
  <c r="Z53" i="2"/>
  <c r="Y53" i="2"/>
  <c r="X53" i="2"/>
  <c r="W53" i="2"/>
  <c r="V53" i="2"/>
  <c r="U53" i="2"/>
  <c r="T53" i="2"/>
  <c r="AX51" i="2"/>
  <c r="AW51" i="2"/>
  <c r="AV51" i="2"/>
  <c r="AU51" i="2"/>
  <c r="AT51" i="2"/>
  <c r="AS51" i="2"/>
  <c r="AR51" i="2"/>
  <c r="AQ51" i="2"/>
  <c r="AP51" i="2"/>
  <c r="AO51" i="2"/>
  <c r="AN51" i="2"/>
  <c r="AM51" i="2"/>
  <c r="AL51" i="2"/>
  <c r="AK51" i="2"/>
  <c r="AJ51" i="2"/>
  <c r="AI51" i="2"/>
  <c r="AH51" i="2"/>
  <c r="AG51" i="2"/>
  <c r="AF51" i="2"/>
  <c r="AE51" i="2"/>
  <c r="AD51" i="2"/>
  <c r="AC51" i="2"/>
  <c r="AB51" i="2"/>
  <c r="AA51" i="2"/>
  <c r="Z51" i="2"/>
  <c r="Y51" i="2"/>
  <c r="X51" i="2"/>
  <c r="W51" i="2"/>
  <c r="V51" i="2"/>
  <c r="U51" i="2"/>
  <c r="T51" i="2"/>
  <c r="AX50" i="2"/>
  <c r="AW50" i="2"/>
  <c r="AV50" i="2"/>
  <c r="AU50" i="2"/>
  <c r="AT50" i="2"/>
  <c r="AS50" i="2"/>
  <c r="AR50" i="2"/>
  <c r="AQ50" i="2"/>
  <c r="AP50" i="2"/>
  <c r="AO50" i="2"/>
  <c r="AN50" i="2"/>
  <c r="AM50" i="2"/>
  <c r="AL50" i="2"/>
  <c r="AK50" i="2"/>
  <c r="AJ50" i="2"/>
  <c r="AI50" i="2"/>
  <c r="AH50" i="2"/>
  <c r="AG50" i="2"/>
  <c r="AF50" i="2"/>
  <c r="AE50" i="2"/>
  <c r="AD50" i="2"/>
  <c r="AC50" i="2"/>
  <c r="AB50" i="2"/>
  <c r="AA50" i="2"/>
  <c r="Z50" i="2"/>
  <c r="Y50" i="2"/>
  <c r="X50" i="2"/>
  <c r="W50" i="2"/>
  <c r="V50" i="2"/>
  <c r="U50" i="2"/>
  <c r="T50" i="2"/>
  <c r="AX48" i="2"/>
  <c r="AW48" i="2"/>
  <c r="AV48" i="2"/>
  <c r="AU48" i="2"/>
  <c r="AT48" i="2"/>
  <c r="AS48" i="2"/>
  <c r="AR48" i="2"/>
  <c r="AQ48" i="2"/>
  <c r="AP48" i="2"/>
  <c r="AO48" i="2"/>
  <c r="AN48" i="2"/>
  <c r="AM48" i="2"/>
  <c r="AL48" i="2"/>
  <c r="AK48" i="2"/>
  <c r="AJ48" i="2"/>
  <c r="AI48" i="2"/>
  <c r="AH48" i="2"/>
  <c r="AG48" i="2"/>
  <c r="AF48" i="2"/>
  <c r="AE48" i="2"/>
  <c r="AD48" i="2"/>
  <c r="AC48" i="2"/>
  <c r="AB48" i="2"/>
  <c r="AA48" i="2"/>
  <c r="Z48" i="2"/>
  <c r="Y48" i="2"/>
  <c r="X48" i="2"/>
  <c r="W48" i="2"/>
  <c r="V48" i="2"/>
  <c r="U48" i="2"/>
  <c r="T48" i="2"/>
  <c r="AX47" i="2"/>
  <c r="AW47" i="2"/>
  <c r="AV47" i="2"/>
  <c r="AU47" i="2"/>
  <c r="AT47" i="2"/>
  <c r="AS47" i="2"/>
  <c r="AR47" i="2"/>
  <c r="AQ47" i="2"/>
  <c r="AP47" i="2"/>
  <c r="AO47" i="2"/>
  <c r="AN47" i="2"/>
  <c r="AM47" i="2"/>
  <c r="AL47" i="2"/>
  <c r="AK47" i="2"/>
  <c r="AJ47" i="2"/>
  <c r="AI47" i="2"/>
  <c r="AH47" i="2"/>
  <c r="AG47" i="2"/>
  <c r="AF47" i="2"/>
  <c r="AE47" i="2"/>
  <c r="AD47" i="2"/>
  <c r="AC47" i="2"/>
  <c r="AB47" i="2"/>
  <c r="AA47" i="2"/>
  <c r="Z47" i="2"/>
  <c r="Y47" i="2"/>
  <c r="X47" i="2"/>
  <c r="W47" i="2"/>
  <c r="V47" i="2"/>
  <c r="U47" i="2"/>
  <c r="T47" i="2"/>
  <c r="AX45" i="2"/>
  <c r="AW45" i="2"/>
  <c r="AV45" i="2"/>
  <c r="AU45" i="2"/>
  <c r="AT45" i="2"/>
  <c r="AS45" i="2"/>
  <c r="AR45" i="2"/>
  <c r="AQ45" i="2"/>
  <c r="AP45" i="2"/>
  <c r="AO45" i="2"/>
  <c r="AN45" i="2"/>
  <c r="AM45" i="2"/>
  <c r="AL45" i="2"/>
  <c r="AK45" i="2"/>
  <c r="AJ45" i="2"/>
  <c r="AI45" i="2"/>
  <c r="AH45" i="2"/>
  <c r="AG45" i="2"/>
  <c r="AF45" i="2"/>
  <c r="AE45" i="2"/>
  <c r="AD45" i="2"/>
  <c r="AC45" i="2"/>
  <c r="AB45" i="2"/>
  <c r="AA45" i="2"/>
  <c r="Z45" i="2"/>
  <c r="Y45" i="2"/>
  <c r="X45" i="2"/>
  <c r="W45" i="2"/>
  <c r="V45" i="2"/>
  <c r="U45" i="2"/>
  <c r="T45" i="2"/>
  <c r="AX44" i="2"/>
  <c r="AW44" i="2"/>
  <c r="AV44" i="2"/>
  <c r="AU44" i="2"/>
  <c r="AT44" i="2"/>
  <c r="AS44" i="2"/>
  <c r="AR44" i="2"/>
  <c r="AQ44" i="2"/>
  <c r="AP44" i="2"/>
  <c r="AO44" i="2"/>
  <c r="AN44" i="2"/>
  <c r="AM44" i="2"/>
  <c r="AL44" i="2"/>
  <c r="AK44" i="2"/>
  <c r="AJ44" i="2"/>
  <c r="AI44" i="2"/>
  <c r="AH44" i="2"/>
  <c r="AG44" i="2"/>
  <c r="AF44" i="2"/>
  <c r="AE44" i="2"/>
  <c r="AD44" i="2"/>
  <c r="AC44" i="2"/>
  <c r="AB44" i="2"/>
  <c r="AA44" i="2"/>
  <c r="Z44" i="2"/>
  <c r="Y44" i="2"/>
  <c r="X44" i="2"/>
  <c r="W44" i="2"/>
  <c r="V44" i="2"/>
  <c r="U44" i="2"/>
  <c r="T44" i="2"/>
  <c r="AX42" i="2"/>
  <c r="AW42" i="2"/>
  <c r="AV42" i="2"/>
  <c r="AU42" i="2"/>
  <c r="AT42" i="2"/>
  <c r="AS42" i="2"/>
  <c r="AR42" i="2"/>
  <c r="AQ42" i="2"/>
  <c r="AP42" i="2"/>
  <c r="AO42" i="2"/>
  <c r="AN42" i="2"/>
  <c r="AM42" i="2"/>
  <c r="AL42" i="2"/>
  <c r="AK42" i="2"/>
  <c r="AJ42" i="2"/>
  <c r="AI42" i="2"/>
  <c r="AH42" i="2"/>
  <c r="AG42" i="2"/>
  <c r="AF42" i="2"/>
  <c r="AE42" i="2"/>
  <c r="AD42" i="2"/>
  <c r="AC42" i="2"/>
  <c r="AB42" i="2"/>
  <c r="AA42" i="2"/>
  <c r="Z42" i="2"/>
  <c r="Y42" i="2"/>
  <c r="X42" i="2"/>
  <c r="W42" i="2"/>
  <c r="V42" i="2"/>
  <c r="U42" i="2"/>
  <c r="T42" i="2"/>
  <c r="AX41" i="2"/>
  <c r="AW41" i="2"/>
  <c r="AV41" i="2"/>
  <c r="AU41" i="2"/>
  <c r="AT41" i="2"/>
  <c r="AS41" i="2"/>
  <c r="AR41" i="2"/>
  <c r="AQ41" i="2"/>
  <c r="AP41" i="2"/>
  <c r="AO41" i="2"/>
  <c r="AN41" i="2"/>
  <c r="AM41" i="2"/>
  <c r="AL41" i="2"/>
  <c r="AK41" i="2"/>
  <c r="AJ41" i="2"/>
  <c r="AI41" i="2"/>
  <c r="AH41" i="2"/>
  <c r="AG41" i="2"/>
  <c r="AF41" i="2"/>
  <c r="AE41" i="2"/>
  <c r="AD41" i="2"/>
  <c r="AC41" i="2"/>
  <c r="AB41" i="2"/>
  <c r="AA41" i="2"/>
  <c r="Z41" i="2"/>
  <c r="Y41" i="2"/>
  <c r="X41" i="2"/>
  <c r="W41" i="2"/>
  <c r="V41" i="2"/>
  <c r="U41" i="2"/>
  <c r="T41" i="2"/>
  <c r="AX39" i="2"/>
  <c r="AW39" i="2"/>
  <c r="AV39" i="2"/>
  <c r="AU39" i="2"/>
  <c r="AT39" i="2"/>
  <c r="AS39" i="2"/>
  <c r="AR39" i="2"/>
  <c r="AQ39" i="2"/>
  <c r="AP39" i="2"/>
  <c r="AO39" i="2"/>
  <c r="AN39" i="2"/>
  <c r="AM39" i="2"/>
  <c r="AL39" i="2"/>
  <c r="AK39" i="2"/>
  <c r="AJ39" i="2"/>
  <c r="AI39" i="2"/>
  <c r="AH39" i="2"/>
  <c r="AG39" i="2"/>
  <c r="AF39" i="2"/>
  <c r="AE39" i="2"/>
  <c r="AD39" i="2"/>
  <c r="AC39" i="2"/>
  <c r="AB39" i="2"/>
  <c r="AA39" i="2"/>
  <c r="Z39" i="2"/>
  <c r="Y39" i="2"/>
  <c r="X39" i="2"/>
  <c r="W39" i="2"/>
  <c r="V39" i="2"/>
  <c r="U39" i="2"/>
  <c r="T39" i="2"/>
  <c r="AX38" i="2"/>
  <c r="AW38" i="2"/>
  <c r="AV38" i="2"/>
  <c r="AU38" i="2"/>
  <c r="AT38" i="2"/>
  <c r="AS38" i="2"/>
  <c r="AR38" i="2"/>
  <c r="AQ38" i="2"/>
  <c r="AP38" i="2"/>
  <c r="AO38" i="2"/>
  <c r="AN38" i="2"/>
  <c r="AM38" i="2"/>
  <c r="AL38" i="2"/>
  <c r="AK38" i="2"/>
  <c r="AJ38" i="2"/>
  <c r="AI38" i="2"/>
  <c r="AH38" i="2"/>
  <c r="AG38" i="2"/>
  <c r="AF38" i="2"/>
  <c r="AE38" i="2"/>
  <c r="AD38" i="2"/>
  <c r="AC38" i="2"/>
  <c r="AB38" i="2"/>
  <c r="AA38" i="2"/>
  <c r="Z38" i="2"/>
  <c r="Y38" i="2"/>
  <c r="X38" i="2"/>
  <c r="W38" i="2"/>
  <c r="V38" i="2"/>
  <c r="U38" i="2"/>
  <c r="T38" i="2"/>
  <c r="AX36" i="2"/>
  <c r="AW36" i="2"/>
  <c r="AV36" i="2"/>
  <c r="AU36" i="2"/>
  <c r="AT36" i="2"/>
  <c r="AS36" i="2"/>
  <c r="AR36" i="2"/>
  <c r="AQ36" i="2"/>
  <c r="AP36" i="2"/>
  <c r="AO36" i="2"/>
  <c r="AN36" i="2"/>
  <c r="AM36" i="2"/>
  <c r="AL36" i="2"/>
  <c r="AK36" i="2"/>
  <c r="AJ36" i="2"/>
  <c r="AI36" i="2"/>
  <c r="AH36" i="2"/>
  <c r="AG36" i="2"/>
  <c r="AF36" i="2"/>
  <c r="AE36" i="2"/>
  <c r="AD36" i="2"/>
  <c r="AC36" i="2"/>
  <c r="AB36" i="2"/>
  <c r="AA36" i="2"/>
  <c r="Z36" i="2"/>
  <c r="Y36" i="2"/>
  <c r="X36" i="2"/>
  <c r="W36" i="2"/>
  <c r="V36" i="2"/>
  <c r="U36" i="2"/>
  <c r="T36" i="2"/>
  <c r="AX35" i="2"/>
  <c r="AW35" i="2"/>
  <c r="AV35" i="2"/>
  <c r="AU35" i="2"/>
  <c r="AT35" i="2"/>
  <c r="AS35" i="2"/>
  <c r="AR35" i="2"/>
  <c r="AQ35" i="2"/>
  <c r="AP35" i="2"/>
  <c r="AO35" i="2"/>
  <c r="AN35" i="2"/>
  <c r="AM35" i="2"/>
  <c r="AL35" i="2"/>
  <c r="AK35" i="2"/>
  <c r="AJ35" i="2"/>
  <c r="AI35" i="2"/>
  <c r="AH35" i="2"/>
  <c r="AG35" i="2"/>
  <c r="AF35" i="2"/>
  <c r="AE35" i="2"/>
  <c r="AD35" i="2"/>
  <c r="AC35" i="2"/>
  <c r="AB35" i="2"/>
  <c r="AA35" i="2"/>
  <c r="Z35" i="2"/>
  <c r="Y35" i="2"/>
  <c r="X35" i="2"/>
  <c r="W35" i="2"/>
  <c r="V35" i="2"/>
  <c r="U35" i="2"/>
  <c r="T35" i="2"/>
  <c r="AX33" i="2"/>
  <c r="AW33" i="2"/>
  <c r="AV33" i="2"/>
  <c r="AU33" i="2"/>
  <c r="AT33" i="2"/>
  <c r="AS33" i="2"/>
  <c r="AR33" i="2"/>
  <c r="AQ33" i="2"/>
  <c r="AP33" i="2"/>
  <c r="AO33" i="2"/>
  <c r="AN33" i="2"/>
  <c r="AM33" i="2"/>
  <c r="AL33" i="2"/>
  <c r="AK33" i="2"/>
  <c r="AJ33" i="2"/>
  <c r="AI33" i="2"/>
  <c r="AH33" i="2"/>
  <c r="AG33" i="2"/>
  <c r="AF33" i="2"/>
  <c r="AE33" i="2"/>
  <c r="AD33" i="2"/>
  <c r="AC33" i="2"/>
  <c r="AB33" i="2"/>
  <c r="AA33" i="2"/>
  <c r="Z33" i="2"/>
  <c r="Y33" i="2"/>
  <c r="X33" i="2"/>
  <c r="W33" i="2"/>
  <c r="V33" i="2"/>
  <c r="U33" i="2"/>
  <c r="T33" i="2"/>
  <c r="AX32" i="2"/>
  <c r="AW32" i="2"/>
  <c r="AV32" i="2"/>
  <c r="AU32" i="2"/>
  <c r="AT32" i="2"/>
  <c r="AS32" i="2"/>
  <c r="AR32" i="2"/>
  <c r="AQ32" i="2"/>
  <c r="AP32" i="2"/>
  <c r="AO32" i="2"/>
  <c r="AN32" i="2"/>
  <c r="AM32" i="2"/>
  <c r="AL32" i="2"/>
  <c r="AK32" i="2"/>
  <c r="AJ32" i="2"/>
  <c r="AI32" i="2"/>
  <c r="AH32" i="2"/>
  <c r="AG32" i="2"/>
  <c r="AF32" i="2"/>
  <c r="AE32" i="2"/>
  <c r="AD32" i="2"/>
  <c r="AC32" i="2"/>
  <c r="AB32" i="2"/>
  <c r="AA32" i="2"/>
  <c r="Z32" i="2"/>
  <c r="Y32" i="2"/>
  <c r="X32" i="2"/>
  <c r="W32" i="2"/>
  <c r="V32" i="2"/>
  <c r="U32" i="2"/>
  <c r="T32" i="2"/>
  <c r="AX30" i="2"/>
  <c r="AW30" i="2"/>
  <c r="AV30" i="2"/>
  <c r="AU30" i="2"/>
  <c r="AT30" i="2"/>
  <c r="AS30" i="2"/>
  <c r="AR30" i="2"/>
  <c r="AQ30" i="2"/>
  <c r="AP30" i="2"/>
  <c r="AO30" i="2"/>
  <c r="AN30" i="2"/>
  <c r="AM30" i="2"/>
  <c r="AL30" i="2"/>
  <c r="AK30" i="2"/>
  <c r="AJ30" i="2"/>
  <c r="AI30" i="2"/>
  <c r="AH30" i="2"/>
  <c r="AG30" i="2"/>
  <c r="AF30" i="2"/>
  <c r="AE30" i="2"/>
  <c r="AD30" i="2"/>
  <c r="AC30" i="2"/>
  <c r="AB30" i="2"/>
  <c r="AA30" i="2"/>
  <c r="Z30" i="2"/>
  <c r="Y30" i="2"/>
  <c r="X30" i="2"/>
  <c r="W30" i="2"/>
  <c r="V30" i="2"/>
  <c r="U30" i="2"/>
  <c r="T30" i="2"/>
  <c r="AX29" i="2"/>
  <c r="AW29" i="2"/>
  <c r="AV29" i="2"/>
  <c r="AU29" i="2"/>
  <c r="AT29" i="2"/>
  <c r="AS29" i="2"/>
  <c r="AR29" i="2"/>
  <c r="AQ29" i="2"/>
  <c r="AP29" i="2"/>
  <c r="AO29" i="2"/>
  <c r="AN29" i="2"/>
  <c r="AM29" i="2"/>
  <c r="AL29" i="2"/>
  <c r="AK29" i="2"/>
  <c r="AJ29" i="2"/>
  <c r="AI29" i="2"/>
  <c r="AH29" i="2"/>
  <c r="AG29" i="2"/>
  <c r="AF29" i="2"/>
  <c r="AE29" i="2"/>
  <c r="AD29" i="2"/>
  <c r="AC29" i="2"/>
  <c r="AB29" i="2"/>
  <c r="AA29" i="2"/>
  <c r="Z29" i="2"/>
  <c r="Y29" i="2"/>
  <c r="X29" i="2"/>
  <c r="W29" i="2"/>
  <c r="V29" i="2"/>
  <c r="U29" i="2"/>
  <c r="T29" i="2"/>
  <c r="AX27" i="2"/>
  <c r="AW27" i="2"/>
  <c r="AV27" i="2"/>
  <c r="AU27" i="2"/>
  <c r="AT27" i="2"/>
  <c r="AS27" i="2"/>
  <c r="AR27" i="2"/>
  <c r="AQ27" i="2"/>
  <c r="AP27" i="2"/>
  <c r="AO27" i="2"/>
  <c r="AN27" i="2"/>
  <c r="AM27" i="2"/>
  <c r="AL27" i="2"/>
  <c r="AK27" i="2"/>
  <c r="AJ27" i="2"/>
  <c r="AI27" i="2"/>
  <c r="AH27" i="2"/>
  <c r="AG27" i="2"/>
  <c r="AF27" i="2"/>
  <c r="AE27" i="2"/>
  <c r="AD27" i="2"/>
  <c r="AC27" i="2"/>
  <c r="AB27" i="2"/>
  <c r="AA27" i="2"/>
  <c r="Z27" i="2"/>
  <c r="Y27" i="2"/>
  <c r="X27" i="2"/>
  <c r="W27" i="2"/>
  <c r="V27" i="2"/>
  <c r="U27" i="2"/>
  <c r="T27" i="2"/>
  <c r="AX26" i="2"/>
  <c r="AW26" i="2"/>
  <c r="AV26" i="2"/>
  <c r="AU26" i="2"/>
  <c r="AT26" i="2"/>
  <c r="AS26" i="2"/>
  <c r="AR26" i="2"/>
  <c r="AQ26" i="2"/>
  <c r="AP26" i="2"/>
  <c r="AO26" i="2"/>
  <c r="AN26" i="2"/>
  <c r="AM26" i="2"/>
  <c r="AL26" i="2"/>
  <c r="AK26" i="2"/>
  <c r="AJ26" i="2"/>
  <c r="AI26" i="2"/>
  <c r="AH26" i="2"/>
  <c r="AG26" i="2"/>
  <c r="AF26" i="2"/>
  <c r="AE26" i="2"/>
  <c r="AD26" i="2"/>
  <c r="AC26" i="2"/>
  <c r="AB26" i="2"/>
  <c r="AA26" i="2"/>
  <c r="Z26" i="2"/>
  <c r="Y26" i="2"/>
  <c r="X26" i="2"/>
  <c r="W26" i="2"/>
  <c r="V26" i="2"/>
  <c r="U26" i="2"/>
  <c r="T26" i="2"/>
  <c r="W23" i="2"/>
  <c r="V24" i="2"/>
  <c r="AX24" i="2"/>
  <c r="AW24" i="2"/>
  <c r="AV24" i="2"/>
  <c r="AU24" i="2"/>
  <c r="AT24" i="2"/>
  <c r="AS24" i="2"/>
  <c r="AR24" i="2"/>
  <c r="AQ24" i="2"/>
  <c r="AP24" i="2"/>
  <c r="AO24" i="2"/>
  <c r="AN24" i="2"/>
  <c r="AM24" i="2"/>
  <c r="AL24" i="2"/>
  <c r="AK24" i="2"/>
  <c r="AJ24" i="2"/>
  <c r="AI24" i="2"/>
  <c r="AH24" i="2"/>
  <c r="AG24" i="2"/>
  <c r="AF24" i="2"/>
  <c r="AE24" i="2"/>
  <c r="AD24" i="2"/>
  <c r="AC24" i="2"/>
  <c r="AB24" i="2"/>
  <c r="AA24" i="2"/>
  <c r="Z24" i="2"/>
  <c r="Y24" i="2"/>
  <c r="X24" i="2"/>
  <c r="W24" i="2"/>
  <c r="U24" i="2"/>
  <c r="T24" i="2"/>
  <c r="AX23" i="2"/>
  <c r="AW23" i="2"/>
  <c r="AV23" i="2"/>
  <c r="AU23" i="2"/>
  <c r="AT23" i="2"/>
  <c r="AS23" i="2"/>
  <c r="AR23" i="2"/>
  <c r="AQ23" i="2"/>
  <c r="AP23" i="2"/>
  <c r="AO23" i="2"/>
  <c r="AN23" i="2"/>
  <c r="AM23" i="2"/>
  <c r="AL23" i="2"/>
  <c r="AK23" i="2"/>
  <c r="AJ23" i="2"/>
  <c r="AI23" i="2"/>
  <c r="AH23" i="2"/>
  <c r="AG23" i="2"/>
  <c r="AF23" i="2"/>
  <c r="AE23" i="2"/>
  <c r="AD23" i="2"/>
  <c r="AC23" i="2"/>
  <c r="AB23" i="2"/>
  <c r="AA23" i="2"/>
  <c r="Z23" i="2"/>
  <c r="Y23" i="2"/>
  <c r="X23" i="2"/>
  <c r="V23" i="2"/>
  <c r="U23" i="2"/>
  <c r="T23" i="2"/>
  <c r="U20" i="2"/>
  <c r="V20" i="2"/>
  <c r="W20" i="2"/>
  <c r="X20" i="2"/>
  <c r="Y20" i="2"/>
  <c r="Z20" i="2"/>
  <c r="AA20" i="2"/>
  <c r="AB20" i="2"/>
  <c r="AC20" i="2"/>
  <c r="AD20" i="2"/>
  <c r="AE20" i="2"/>
  <c r="AF20" i="2"/>
  <c r="AG20" i="2"/>
  <c r="AH20" i="2"/>
  <c r="AI20" i="2"/>
  <c r="AJ20" i="2"/>
  <c r="AK20" i="2"/>
  <c r="AL20" i="2"/>
  <c r="AM20" i="2"/>
  <c r="AN20" i="2"/>
  <c r="AO20" i="2"/>
  <c r="AP20" i="2"/>
  <c r="AQ20" i="2"/>
  <c r="AR20" i="2"/>
  <c r="AS20" i="2"/>
  <c r="AT20" i="2"/>
  <c r="AU20" i="2"/>
  <c r="AV20" i="2"/>
  <c r="AW20" i="2"/>
  <c r="AX20" i="2"/>
  <c r="U21" i="2"/>
  <c r="V21" i="2"/>
  <c r="W21" i="2"/>
  <c r="X21" i="2"/>
  <c r="Y21" i="2"/>
  <c r="Z21" i="2"/>
  <c r="AA21" i="2"/>
  <c r="AB21" i="2"/>
  <c r="AC21" i="2"/>
  <c r="AD21" i="2"/>
  <c r="AE21" i="2"/>
  <c r="AF21" i="2"/>
  <c r="AG21" i="2"/>
  <c r="AH21" i="2"/>
  <c r="AI21" i="2"/>
  <c r="AJ21" i="2"/>
  <c r="AK21" i="2"/>
  <c r="AL21" i="2"/>
  <c r="AM21" i="2"/>
  <c r="AN21" i="2"/>
  <c r="AO21" i="2"/>
  <c r="AP21" i="2"/>
  <c r="AQ21" i="2"/>
  <c r="AR21" i="2"/>
  <c r="AS21" i="2"/>
  <c r="AT21" i="2"/>
  <c r="AU21" i="2"/>
  <c r="AV21" i="2"/>
  <c r="AW21" i="2"/>
  <c r="AX21" i="2"/>
  <c r="T21" i="2"/>
  <c r="T20" i="2"/>
  <c r="U47" i="9"/>
  <c r="O47" i="9"/>
  <c r="S47" i="9" s="1"/>
  <c r="M47" i="9"/>
  <c r="Q47" i="9" s="1"/>
  <c r="W47" i="9" s="1"/>
  <c r="K47" i="9"/>
  <c r="U46" i="9"/>
  <c r="O46" i="9"/>
  <c r="S46" i="9" s="1"/>
  <c r="M46" i="9"/>
  <c r="U45" i="9"/>
  <c r="O45" i="9"/>
  <c r="S45" i="9" s="1"/>
  <c r="M45" i="9"/>
  <c r="K45" i="9"/>
  <c r="U44" i="9"/>
  <c r="O44" i="9"/>
  <c r="S44" i="9" s="1"/>
  <c r="M44" i="9"/>
  <c r="K44" i="9"/>
  <c r="U43" i="9"/>
  <c r="S43" i="9"/>
  <c r="Q43" i="9"/>
  <c r="W43" i="9" s="1"/>
  <c r="O43" i="9"/>
  <c r="M43" i="9"/>
  <c r="K43" i="9"/>
  <c r="U42" i="9"/>
  <c r="S42" i="9"/>
  <c r="Q42" i="9"/>
  <c r="W42" i="9" s="1"/>
  <c r="O42" i="9"/>
  <c r="M42" i="9"/>
  <c r="K42" i="9"/>
  <c r="U41" i="9"/>
  <c r="S41" i="9"/>
  <c r="Q41" i="9"/>
  <c r="W41" i="9" s="1"/>
  <c r="O41" i="9"/>
  <c r="M41" i="9"/>
  <c r="K41" i="9"/>
  <c r="U40" i="9"/>
  <c r="S40" i="9"/>
  <c r="Q40" i="9"/>
  <c r="W40" i="9" s="1"/>
  <c r="O40" i="9"/>
  <c r="M40" i="9"/>
  <c r="K40" i="9"/>
  <c r="U39" i="9"/>
  <c r="S39" i="9"/>
  <c r="Q39" i="9"/>
  <c r="W39" i="9" s="1"/>
  <c r="O39" i="9"/>
  <c r="M39" i="9"/>
  <c r="K39" i="9"/>
  <c r="U38" i="9"/>
  <c r="S38" i="9"/>
  <c r="Q38" i="9"/>
  <c r="W38" i="9" s="1"/>
  <c r="O38" i="9"/>
  <c r="M38" i="9"/>
  <c r="K38" i="9"/>
  <c r="U21" i="9"/>
  <c r="S21" i="9"/>
  <c r="Q21" i="9"/>
  <c r="W21" i="9" s="1"/>
  <c r="O21" i="9"/>
  <c r="M21" i="9"/>
  <c r="K21" i="9"/>
  <c r="U20" i="9"/>
  <c r="S20" i="9"/>
  <c r="Q20" i="9"/>
  <c r="W20" i="9" s="1"/>
  <c r="O20" i="9"/>
  <c r="M20" i="9"/>
  <c r="K20" i="9"/>
  <c r="U19" i="9"/>
  <c r="S19" i="9"/>
  <c r="Q19" i="9"/>
  <c r="W19" i="9" s="1"/>
  <c r="O19" i="9"/>
  <c r="M19" i="9"/>
  <c r="K19" i="9"/>
  <c r="U18" i="9"/>
  <c r="S18" i="9"/>
  <c r="Q18" i="9"/>
  <c r="W18" i="9" s="1"/>
  <c r="O18" i="9"/>
  <c r="M18" i="9"/>
  <c r="K18" i="9"/>
  <c r="U17" i="9"/>
  <c r="O17" i="9"/>
  <c r="S17" i="9" s="1"/>
  <c r="M17" i="9"/>
  <c r="K17" i="9"/>
  <c r="U16" i="9"/>
  <c r="O16" i="9"/>
  <c r="S16" i="9" s="1"/>
  <c r="M16" i="9"/>
  <c r="K16" i="9"/>
  <c r="U15" i="9"/>
  <c r="O15" i="9"/>
  <c r="S15" i="9" s="1"/>
  <c r="M15" i="9"/>
  <c r="K15" i="9"/>
  <c r="U14" i="9"/>
  <c r="O14" i="9"/>
  <c r="S14" i="9" s="1"/>
  <c r="M14" i="9"/>
  <c r="K14" i="9"/>
  <c r="U13" i="9"/>
  <c r="O13" i="9"/>
  <c r="S13" i="9" s="1"/>
  <c r="M13" i="9"/>
  <c r="K13" i="9"/>
  <c r="U12" i="9"/>
  <c r="O12" i="9"/>
  <c r="S12" i="9" s="1"/>
  <c r="M12" i="9"/>
  <c r="K12" i="9"/>
  <c r="U11" i="9"/>
  <c r="O11" i="9"/>
  <c r="S11" i="9" s="1"/>
  <c r="M11" i="9"/>
  <c r="K11" i="9"/>
  <c r="U10" i="9"/>
  <c r="O10" i="9"/>
  <c r="S10" i="9" s="1"/>
  <c r="M10" i="9"/>
  <c r="Q10" i="9" s="1"/>
  <c r="K10" i="9"/>
  <c r="U9" i="9"/>
  <c r="O9" i="9"/>
  <c r="S9" i="9" s="1"/>
  <c r="M9" i="9"/>
  <c r="K9" i="9"/>
  <c r="U8" i="9"/>
  <c r="O8" i="9"/>
  <c r="S8" i="9" s="1"/>
  <c r="M8" i="9"/>
  <c r="K8" i="9"/>
  <c r="K46" i="9" l="1"/>
  <c r="Y21" i="9"/>
  <c r="Y41" i="9"/>
  <c r="Y39" i="9"/>
  <c r="Y47" i="9"/>
  <c r="AY26" i="2"/>
  <c r="BA26" i="2" s="1"/>
  <c r="AY38" i="2"/>
  <c r="BA38" i="2" s="1"/>
  <c r="AY50" i="2"/>
  <c r="BA50" i="2" s="1"/>
  <c r="AY62" i="2"/>
  <c r="BA62" i="2" s="1"/>
  <c r="Y19" i="9"/>
  <c r="Y43" i="9"/>
  <c r="Y20" i="9"/>
  <c r="Y18" i="9"/>
  <c r="Y38" i="9"/>
  <c r="Y42" i="9"/>
  <c r="Q44" i="9"/>
  <c r="AY20" i="2"/>
  <c r="BA20" i="2" s="1"/>
  <c r="AY32" i="2"/>
  <c r="BA32" i="2" s="1"/>
  <c r="AY44" i="2"/>
  <c r="BA44" i="2" s="1"/>
  <c r="AY56" i="2"/>
  <c r="BA56" i="2" s="1"/>
  <c r="Y40" i="9"/>
  <c r="AY23" i="2"/>
  <c r="BA23" i="2" s="1"/>
  <c r="AY29" i="2"/>
  <c r="BA29" i="2" s="1"/>
  <c r="AY35" i="2"/>
  <c r="BA35" i="2" s="1"/>
  <c r="AY41" i="2"/>
  <c r="BA41" i="2" s="1"/>
  <c r="AY47" i="2"/>
  <c r="BA47" i="2" s="1"/>
  <c r="AY53" i="2"/>
  <c r="BA53" i="2" s="1"/>
  <c r="AY59" i="2"/>
  <c r="BA59" i="2" s="1"/>
  <c r="AY21" i="2"/>
  <c r="BA21" i="2" s="1"/>
  <c r="AY36" i="2"/>
  <c r="BA36" i="2" s="1"/>
  <c r="AY42" i="2"/>
  <c r="BA42" i="2" s="1"/>
  <c r="AY63" i="2"/>
  <c r="BA63" i="2" s="1"/>
  <c r="AY48" i="2"/>
  <c r="BA48" i="2" s="1"/>
  <c r="AY54" i="2"/>
  <c r="BA54" i="2" s="1"/>
  <c r="AY33" i="2"/>
  <c r="BA33" i="2" s="1"/>
  <c r="AY30" i="2"/>
  <c r="BA30" i="2" s="1"/>
  <c r="AY24" i="2"/>
  <c r="BA24" i="2" s="1"/>
  <c r="AY60" i="2"/>
  <c r="BA60" i="2" s="1"/>
  <c r="AY27" i="2"/>
  <c r="BA27" i="2" s="1"/>
  <c r="AY39" i="2"/>
  <c r="BA39" i="2" s="1"/>
  <c r="AY45" i="2"/>
  <c r="BA45" i="2" s="1"/>
  <c r="AY51" i="2"/>
  <c r="BA51" i="2" s="1"/>
  <c r="AY57" i="2"/>
  <c r="BA57" i="2" s="1"/>
  <c r="Q14" i="9"/>
  <c r="W14" i="9" s="1"/>
  <c r="Y14" i="9" s="1"/>
  <c r="Q8" i="9"/>
  <c r="W8" i="9" s="1"/>
  <c r="Y8" i="9" s="1"/>
  <c r="Q9" i="9"/>
  <c r="W9" i="9" s="1"/>
  <c r="Y9" i="9" s="1"/>
  <c r="Q16" i="9"/>
  <c r="W44" i="9"/>
  <c r="Y44" i="9" s="1"/>
  <c r="W10" i="9"/>
  <c r="Y10" i="9" s="1"/>
  <c r="Q12" i="9"/>
  <c r="W12" i="9" s="1"/>
  <c r="Y12" i="9" s="1"/>
  <c r="Q11" i="9"/>
  <c r="W11" i="9" s="1"/>
  <c r="Y11" i="9" s="1"/>
  <c r="Q15" i="9"/>
  <c r="W15" i="9" s="1"/>
  <c r="Y15" i="9" s="1"/>
  <c r="Q45" i="9"/>
  <c r="W45" i="9" s="1"/>
  <c r="Y45" i="9" s="1"/>
  <c r="Q46" i="9"/>
  <c r="W16" i="9"/>
  <c r="Y16" i="9" s="1"/>
  <c r="Q13" i="9"/>
  <c r="W13" i="9" s="1"/>
  <c r="Y13" i="9" s="1"/>
  <c r="Q17" i="9"/>
  <c r="W17" i="9" s="1"/>
  <c r="Y17" i="9" s="1"/>
  <c r="W46" i="9" l="1"/>
  <c r="Y46" i="9" s="1"/>
  <c r="K47" i="5"/>
  <c r="U47" i="5"/>
  <c r="O47" i="5"/>
  <c r="S47" i="5" s="1"/>
  <c r="M47" i="5"/>
  <c r="Q47" i="5" s="1"/>
  <c r="W47" i="5" s="1"/>
  <c r="Y47" i="5" s="1"/>
  <c r="F63" i="8" l="1"/>
  <c r="F60" i="8"/>
  <c r="F57" i="8"/>
  <c r="F54" i="8"/>
  <c r="F51" i="8"/>
  <c r="F48" i="8"/>
  <c r="F45" i="8"/>
  <c r="F42" i="8"/>
  <c r="F39" i="8"/>
  <c r="F36" i="8"/>
  <c r="F33" i="8"/>
  <c r="F30" i="8"/>
  <c r="F27" i="8"/>
  <c r="F24" i="8"/>
  <c r="F21" i="8"/>
  <c r="AX63" i="8"/>
  <c r="AU63" i="8"/>
  <c r="AS63" i="8"/>
  <c r="AP63" i="8"/>
  <c r="AN63" i="8"/>
  <c r="AL63" i="8"/>
  <c r="AJ63" i="8"/>
  <c r="AI63" i="8"/>
  <c r="AG63" i="8"/>
  <c r="AE63" i="8"/>
  <c r="AC63" i="8"/>
  <c r="AB63" i="8"/>
  <c r="Z63" i="8"/>
  <c r="X63" i="8"/>
  <c r="W63" i="8"/>
  <c r="U63" i="8"/>
  <c r="AX62" i="8"/>
  <c r="AU62" i="8"/>
  <c r="AS62" i="8"/>
  <c r="AP62" i="8"/>
  <c r="AN62" i="8"/>
  <c r="AL62" i="8"/>
  <c r="AJ62" i="8"/>
  <c r="AI62" i="8"/>
  <c r="AG62" i="8"/>
  <c r="AE62" i="8"/>
  <c r="AC62" i="8"/>
  <c r="AB62" i="8"/>
  <c r="Z62" i="8"/>
  <c r="X62" i="8"/>
  <c r="W62" i="8"/>
  <c r="U62" i="8"/>
  <c r="AX60" i="8"/>
  <c r="AV60" i="8"/>
  <c r="AS60" i="8"/>
  <c r="AO60" i="8"/>
  <c r="AK60" i="8"/>
  <c r="AH60" i="8"/>
  <c r="AE60" i="8"/>
  <c r="AB60" i="8"/>
  <c r="AA60" i="8"/>
  <c r="Y60" i="8"/>
  <c r="T60" i="8"/>
  <c r="AX59" i="8"/>
  <c r="AV59" i="8"/>
  <c r="AS59" i="8"/>
  <c r="AO59" i="8"/>
  <c r="AK59" i="8"/>
  <c r="AH59" i="8"/>
  <c r="AE59" i="8"/>
  <c r="AB59" i="8"/>
  <c r="AA59" i="8"/>
  <c r="Y59" i="8"/>
  <c r="T59" i="8"/>
  <c r="AX57" i="8"/>
  <c r="AV57" i="8"/>
  <c r="AT57" i="8"/>
  <c r="AR57" i="8"/>
  <c r="AO57" i="8"/>
  <c r="AK57" i="8"/>
  <c r="AG57" i="8"/>
  <c r="AF57" i="8"/>
  <c r="AD57" i="8"/>
  <c r="AA57" i="8"/>
  <c r="V57" i="8"/>
  <c r="AX56" i="8"/>
  <c r="AV56" i="8"/>
  <c r="AT56" i="8"/>
  <c r="AR56" i="8"/>
  <c r="AO56" i="8"/>
  <c r="AK56" i="8"/>
  <c r="AG56" i="8"/>
  <c r="AF56" i="8"/>
  <c r="AD56" i="8"/>
  <c r="AA56" i="8"/>
  <c r="V56" i="8"/>
  <c r="AX54" i="8"/>
  <c r="AW54" i="8"/>
  <c r="AR54" i="8"/>
  <c r="AO54" i="8"/>
  <c r="AJ54" i="8"/>
  <c r="AH54" i="8"/>
  <c r="AC54" i="8"/>
  <c r="U54" i="8"/>
  <c r="T54" i="8"/>
  <c r="AX53" i="8"/>
  <c r="AW53" i="8"/>
  <c r="AR53" i="8"/>
  <c r="AO53" i="8"/>
  <c r="AJ53" i="8"/>
  <c r="AH53" i="8"/>
  <c r="AC53" i="8"/>
  <c r="U53" i="8"/>
  <c r="T53" i="8"/>
  <c r="AX51" i="8"/>
  <c r="AW51" i="8"/>
  <c r="AV51" i="8"/>
  <c r="AS51" i="8"/>
  <c r="AQ51" i="8"/>
  <c r="AP51" i="8"/>
  <c r="AM51" i="8"/>
  <c r="AL51" i="8"/>
  <c r="AJ51" i="8"/>
  <c r="AI51" i="8"/>
  <c r="AE51" i="8"/>
  <c r="AB51" i="8"/>
  <c r="AA51" i="8"/>
  <c r="X51" i="8"/>
  <c r="W51" i="8"/>
  <c r="V51" i="8"/>
  <c r="AX50" i="8"/>
  <c r="AW50" i="8"/>
  <c r="AV50" i="8"/>
  <c r="AS50" i="8"/>
  <c r="AQ50" i="8"/>
  <c r="AP50" i="8"/>
  <c r="AM50" i="8"/>
  <c r="AL50" i="8"/>
  <c r="AJ50" i="8"/>
  <c r="AI50" i="8"/>
  <c r="AE50" i="8"/>
  <c r="AB50" i="8"/>
  <c r="X50" i="8"/>
  <c r="W50" i="8"/>
  <c r="V50" i="8"/>
  <c r="AX48" i="8"/>
  <c r="AV48" i="8"/>
  <c r="AU48" i="8"/>
  <c r="AT48" i="8"/>
  <c r="AR48" i="8"/>
  <c r="AQ48" i="8"/>
  <c r="AP48" i="8"/>
  <c r="AN48" i="8"/>
  <c r="AM48" i="8"/>
  <c r="AL48" i="8"/>
  <c r="AI48" i="8"/>
  <c r="AG48" i="8"/>
  <c r="AF48" i="8"/>
  <c r="AE48" i="8"/>
  <c r="AC48" i="8"/>
  <c r="AB48" i="8"/>
  <c r="Z48" i="8"/>
  <c r="Y48" i="8"/>
  <c r="W48" i="8"/>
  <c r="V48" i="8"/>
  <c r="U48" i="8"/>
  <c r="AX47" i="8"/>
  <c r="AV47" i="8"/>
  <c r="AU47" i="8"/>
  <c r="AT47" i="8"/>
  <c r="AR47" i="8"/>
  <c r="AQ47" i="8"/>
  <c r="AP47" i="8"/>
  <c r="AN47" i="8"/>
  <c r="AM47" i="8"/>
  <c r="AL47" i="8"/>
  <c r="AI47" i="8"/>
  <c r="AG47" i="8"/>
  <c r="AF47" i="8"/>
  <c r="AE47" i="8"/>
  <c r="AC47" i="8"/>
  <c r="AB47" i="8"/>
  <c r="Z47" i="8"/>
  <c r="Y47" i="8"/>
  <c r="W47" i="8"/>
  <c r="V47" i="8"/>
  <c r="U47" i="8"/>
  <c r="AX45" i="8"/>
  <c r="AW45" i="8"/>
  <c r="AR45" i="8"/>
  <c r="AN45" i="8"/>
  <c r="AJ45" i="8"/>
  <c r="AC45" i="8"/>
  <c r="AB45" i="8"/>
  <c r="Y45" i="8"/>
  <c r="X45" i="8"/>
  <c r="U45" i="8"/>
  <c r="AX44" i="8"/>
  <c r="AW44" i="8"/>
  <c r="AR44" i="8"/>
  <c r="AN44" i="8"/>
  <c r="AJ44" i="8"/>
  <c r="AC44" i="8"/>
  <c r="AB44" i="8"/>
  <c r="Y44" i="8"/>
  <c r="X44" i="8"/>
  <c r="U44" i="8"/>
  <c r="AX42" i="8"/>
  <c r="AW42" i="8"/>
  <c r="AV42" i="8"/>
  <c r="AS42" i="8"/>
  <c r="AQ42" i="8"/>
  <c r="AN42" i="8"/>
  <c r="AM42" i="8"/>
  <c r="AJ42" i="8"/>
  <c r="AF42" i="8"/>
  <c r="Y42" i="8"/>
  <c r="AX41" i="8"/>
  <c r="AW41" i="8"/>
  <c r="AV41" i="8"/>
  <c r="AS41" i="8"/>
  <c r="AQ41" i="8"/>
  <c r="AN41" i="8"/>
  <c r="AM41" i="8"/>
  <c r="AJ41" i="8"/>
  <c r="AF41" i="8"/>
  <c r="Y41" i="8"/>
  <c r="AX39" i="8"/>
  <c r="AU39" i="8"/>
  <c r="AP39" i="8"/>
  <c r="AL39" i="8"/>
  <c r="AI39" i="8"/>
  <c r="AH39" i="8"/>
  <c r="AD39" i="8"/>
  <c r="AA39" i="8"/>
  <c r="X39" i="8"/>
  <c r="T39" i="8"/>
  <c r="AX38" i="8"/>
  <c r="AU38" i="8"/>
  <c r="AP38" i="8"/>
  <c r="AL38" i="8"/>
  <c r="AI38" i="8"/>
  <c r="AH38" i="8"/>
  <c r="AD38" i="8"/>
  <c r="AA38" i="8"/>
  <c r="X38" i="8"/>
  <c r="T38" i="8"/>
  <c r="AX36" i="8"/>
  <c r="AU36" i="8"/>
  <c r="AR36" i="8"/>
  <c r="AM36" i="8"/>
  <c r="AK36" i="8"/>
  <c r="AH36" i="8"/>
  <c r="AD36" i="8"/>
  <c r="Z36" i="8"/>
  <c r="W36" i="8"/>
  <c r="U36" i="8"/>
  <c r="AX35" i="8"/>
  <c r="AU35" i="8"/>
  <c r="AR35" i="8"/>
  <c r="AM35" i="8"/>
  <c r="AK35" i="8"/>
  <c r="AH35" i="8"/>
  <c r="AD35" i="8"/>
  <c r="Z35" i="8"/>
  <c r="W35" i="8"/>
  <c r="U35" i="8"/>
  <c r="AX33" i="8"/>
  <c r="AQ33" i="8"/>
  <c r="AO33" i="8"/>
  <c r="AK33" i="8"/>
  <c r="AI33" i="8"/>
  <c r="AF33" i="8"/>
  <c r="AC33" i="8"/>
  <c r="Z33" i="8"/>
  <c r="V33" i="8"/>
  <c r="AX32" i="8"/>
  <c r="AQ32" i="8"/>
  <c r="AO32" i="8"/>
  <c r="AK32" i="8"/>
  <c r="AI32" i="8"/>
  <c r="AF32" i="8"/>
  <c r="AC32" i="8"/>
  <c r="Z32" i="8"/>
  <c r="V32" i="8"/>
  <c r="AX30" i="8"/>
  <c r="AW30" i="8"/>
  <c r="AT30" i="8"/>
  <c r="AS30" i="8"/>
  <c r="AM30" i="8"/>
  <c r="AH30" i="8"/>
  <c r="AE30" i="8"/>
  <c r="AA30" i="8"/>
  <c r="X30" i="8"/>
  <c r="W30" i="8"/>
  <c r="T30" i="8"/>
  <c r="AX29" i="8"/>
  <c r="AW29" i="8"/>
  <c r="AT29" i="8"/>
  <c r="AS29" i="8"/>
  <c r="AM29" i="8"/>
  <c r="AH29" i="8"/>
  <c r="AE29" i="8"/>
  <c r="AA29" i="8"/>
  <c r="X29" i="8"/>
  <c r="W29" i="8"/>
  <c r="T29" i="8"/>
  <c r="AX27" i="8"/>
  <c r="AU27" i="8"/>
  <c r="AT27" i="8"/>
  <c r="AO27" i="8"/>
  <c r="AL27" i="8"/>
  <c r="AK27" i="8"/>
  <c r="AG27" i="8"/>
  <c r="AD27" i="8"/>
  <c r="Y27" i="8"/>
  <c r="V27" i="8"/>
  <c r="AX26" i="8"/>
  <c r="AU26" i="8"/>
  <c r="AT26" i="8"/>
  <c r="AO26" i="8"/>
  <c r="AL26" i="8"/>
  <c r="AK26" i="8"/>
  <c r="AG26" i="8"/>
  <c r="AD26" i="8"/>
  <c r="Y26" i="8"/>
  <c r="V26" i="8"/>
  <c r="AX24" i="8"/>
  <c r="AW24" i="8"/>
  <c r="AT24" i="8"/>
  <c r="AR24" i="8"/>
  <c r="AP24" i="8"/>
  <c r="AJ24" i="8"/>
  <c r="AF24" i="8"/>
  <c r="AE24" i="8"/>
  <c r="AA24" i="8"/>
  <c r="X24" i="8"/>
  <c r="AX23" i="8"/>
  <c r="AW23" i="8"/>
  <c r="AT23" i="8"/>
  <c r="AR23" i="8"/>
  <c r="AP23" i="8"/>
  <c r="AJ23" i="8"/>
  <c r="AF23" i="8"/>
  <c r="AE23" i="8"/>
  <c r="AA23" i="8"/>
  <c r="X23" i="8"/>
  <c r="B23" i="8"/>
  <c r="B26" i="8" s="1"/>
  <c r="B29" i="8" s="1"/>
  <c r="B32" i="8" s="1"/>
  <c r="B35" i="8" s="1"/>
  <c r="B38" i="8" s="1"/>
  <c r="B41" i="8" s="1"/>
  <c r="B44" i="8" s="1"/>
  <c r="B47" i="8" s="1"/>
  <c r="B50" i="8" s="1"/>
  <c r="AX21" i="8"/>
  <c r="AV21" i="8"/>
  <c r="AU21" i="8"/>
  <c r="AO21" i="8"/>
  <c r="AN21" i="8"/>
  <c r="AH21" i="8"/>
  <c r="AF21" i="8"/>
  <c r="AC21" i="8"/>
  <c r="AB21" i="8"/>
  <c r="Z21" i="8"/>
  <c r="W21" i="8"/>
  <c r="AX20" i="8"/>
  <c r="AV20" i="8"/>
  <c r="AU20" i="8"/>
  <c r="AO20" i="8"/>
  <c r="AN20" i="8"/>
  <c r="AH20" i="8"/>
  <c r="AF20" i="8"/>
  <c r="AC20" i="8"/>
  <c r="AB20" i="8"/>
  <c r="Z20" i="8"/>
  <c r="W20" i="8"/>
  <c r="AC2" i="8"/>
  <c r="AR17" i="8" s="1"/>
  <c r="AR18" i="8" s="1"/>
  <c r="U40" i="5"/>
  <c r="S40" i="5"/>
  <c r="Q40" i="5"/>
  <c r="W40" i="5" s="1"/>
  <c r="O40" i="5"/>
  <c r="M40" i="5"/>
  <c r="K40" i="5"/>
  <c r="M39" i="5"/>
  <c r="O39" i="5"/>
  <c r="M41" i="5"/>
  <c r="O41" i="5"/>
  <c r="M42" i="5"/>
  <c r="O42" i="5"/>
  <c r="M43" i="5"/>
  <c r="O43" i="5"/>
  <c r="M44" i="5"/>
  <c r="O44" i="5"/>
  <c r="M45" i="5"/>
  <c r="O45" i="5"/>
  <c r="M46" i="5"/>
  <c r="O46" i="5"/>
  <c r="M38" i="5"/>
  <c r="O38" i="5"/>
  <c r="M10" i="5"/>
  <c r="O10" i="5"/>
  <c r="M11" i="5"/>
  <c r="O11" i="5"/>
  <c r="M12" i="5"/>
  <c r="O12" i="5"/>
  <c r="M13" i="5"/>
  <c r="O13" i="5"/>
  <c r="M14" i="5"/>
  <c r="O14" i="5"/>
  <c r="M15" i="5"/>
  <c r="O15" i="5"/>
  <c r="M16" i="5"/>
  <c r="O16" i="5"/>
  <c r="M17" i="5"/>
  <c r="O17" i="5"/>
  <c r="M18" i="5"/>
  <c r="O18" i="5"/>
  <c r="M19" i="5"/>
  <c r="O19" i="5"/>
  <c r="M20" i="5"/>
  <c r="O20" i="5"/>
  <c r="M21" i="5"/>
  <c r="O21" i="5"/>
  <c r="O9" i="5"/>
  <c r="M9" i="5"/>
  <c r="O8" i="5"/>
  <c r="M8" i="5"/>
  <c r="F54" i="2"/>
  <c r="F57" i="2"/>
  <c r="Y40" i="5" l="1"/>
  <c r="B53" i="8"/>
  <c r="B56" i="8" s="1"/>
  <c r="B59" i="8" s="1"/>
  <c r="B62" i="8" s="1"/>
  <c r="AX70" i="8"/>
  <c r="AX69" i="8"/>
  <c r="AC17" i="8"/>
  <c r="AC18" i="8" s="1"/>
  <c r="AK17" i="8"/>
  <c r="AK18" i="8" s="1"/>
  <c r="AX68" i="8"/>
  <c r="AS17" i="8"/>
  <c r="AS18" i="8" s="1"/>
  <c r="U17" i="8"/>
  <c r="U18" i="8" s="1"/>
  <c r="V17" i="8"/>
  <c r="V18" i="8" s="1"/>
  <c r="AD17" i="8"/>
  <c r="AD18" i="8" s="1"/>
  <c r="AL17" i="8"/>
  <c r="AL18" i="8" s="1"/>
  <c r="AT17" i="8"/>
  <c r="AT18" i="8" s="1"/>
  <c r="AV16" i="8"/>
  <c r="AV17" i="8" s="1"/>
  <c r="AV18" i="8" s="1"/>
  <c r="Y17" i="8"/>
  <c r="Y18" i="8" s="1"/>
  <c r="AG17" i="8"/>
  <c r="AG18" i="8" s="1"/>
  <c r="AO17" i="8"/>
  <c r="AO18" i="8" s="1"/>
  <c r="AW16" i="8"/>
  <c r="AW17" i="8" s="1"/>
  <c r="AW18" i="8" s="1"/>
  <c r="Z17" i="8"/>
  <c r="Z18" i="8" s="1"/>
  <c r="AH17" i="8"/>
  <c r="AH18" i="8" s="1"/>
  <c r="AP17" i="8"/>
  <c r="AP18" i="8" s="1"/>
  <c r="AX16" i="8"/>
  <c r="AX17" i="8" s="1"/>
  <c r="AX18" i="8" s="1"/>
  <c r="W17" i="8"/>
  <c r="W18" i="8" s="1"/>
  <c r="AA17" i="8"/>
  <c r="AA18" i="8" s="1"/>
  <c r="AE17" i="8"/>
  <c r="AE18" i="8" s="1"/>
  <c r="AI17" i="8"/>
  <c r="AI18" i="8" s="1"/>
  <c r="AM17" i="8"/>
  <c r="AM18" i="8" s="1"/>
  <c r="AQ17" i="8"/>
  <c r="AQ18" i="8" s="1"/>
  <c r="AU17" i="8"/>
  <c r="AU18" i="8" s="1"/>
  <c r="BB7" i="8"/>
  <c r="T17" i="8"/>
  <c r="T18" i="8" s="1"/>
  <c r="X17" i="8"/>
  <c r="X18" i="8" s="1"/>
  <c r="AB17" i="8"/>
  <c r="AB18" i="8" s="1"/>
  <c r="AF17" i="8"/>
  <c r="AF18" i="8" s="1"/>
  <c r="AJ17" i="8"/>
  <c r="AJ18" i="8" s="1"/>
  <c r="AN17" i="8"/>
  <c r="AN18" i="8" s="1"/>
  <c r="F51" i="2"/>
  <c r="F60" i="2" l="1"/>
  <c r="F63" i="2" l="1"/>
  <c r="F48" i="2"/>
  <c r="F45" i="2"/>
  <c r="F42" i="2"/>
  <c r="F39" i="2"/>
  <c r="F36" i="2"/>
  <c r="F33" i="2"/>
  <c r="F30" i="2"/>
  <c r="F27" i="2"/>
  <c r="F24" i="2"/>
  <c r="F21" i="2"/>
  <c r="AX70" i="2" l="1"/>
  <c r="AT70" i="2"/>
  <c r="AP70" i="2"/>
  <c r="AL70" i="2"/>
  <c r="AH70" i="2"/>
  <c r="AD70" i="2"/>
  <c r="Z70" i="2"/>
  <c r="V70" i="2"/>
  <c r="AW70" i="2"/>
  <c r="AS70" i="2"/>
  <c r="AO70" i="2"/>
  <c r="AK70" i="2"/>
  <c r="AG70" i="2"/>
  <c r="AC70" i="2"/>
  <c r="Y70" i="2"/>
  <c r="U70" i="2"/>
  <c r="AV70" i="2"/>
  <c r="AR70" i="2"/>
  <c r="AN70" i="2"/>
  <c r="AJ70" i="2"/>
  <c r="AF70" i="2"/>
  <c r="AB70" i="2"/>
  <c r="X70" i="2"/>
  <c r="T70" i="2"/>
  <c r="AU70" i="2"/>
  <c r="AQ70" i="2"/>
  <c r="AM70" i="2"/>
  <c r="AI70" i="2"/>
  <c r="AE70" i="2"/>
  <c r="AA70" i="2"/>
  <c r="W70" i="2"/>
  <c r="U38" i="5"/>
  <c r="U39" i="5"/>
  <c r="U41" i="5"/>
  <c r="U42" i="5"/>
  <c r="U43" i="5"/>
  <c r="U44" i="5"/>
  <c r="U45" i="5"/>
  <c r="U46" i="5"/>
  <c r="U9" i="5"/>
  <c r="U10" i="5"/>
  <c r="U11" i="5"/>
  <c r="U12" i="5"/>
  <c r="U13" i="5"/>
  <c r="U14" i="5"/>
  <c r="U15" i="5"/>
  <c r="U16" i="5"/>
  <c r="U17" i="5"/>
  <c r="U18" i="5"/>
  <c r="U19" i="5"/>
  <c r="U20" i="5"/>
  <c r="U21" i="5"/>
  <c r="U8" i="5"/>
  <c r="B23" i="2"/>
  <c r="B26" i="2" s="1"/>
  <c r="B29" i="2" s="1"/>
  <c r="B32" i="2" s="1"/>
  <c r="B35" i="2" s="1"/>
  <c r="B38" i="2" s="1"/>
  <c r="B41" i="2" s="1"/>
  <c r="B44" i="2" s="1"/>
  <c r="B47" i="2" s="1"/>
  <c r="B50" i="2" s="1"/>
  <c r="B53" i="2" s="1"/>
  <c r="B56" i="2" s="1"/>
  <c r="B59" i="2" s="1"/>
  <c r="B62" i="2" s="1"/>
  <c r="K39" i="5"/>
  <c r="K41" i="5"/>
  <c r="K42" i="5"/>
  <c r="K43" i="5"/>
  <c r="K44" i="5"/>
  <c r="K45" i="5"/>
  <c r="K38" i="5"/>
  <c r="K9" i="5"/>
  <c r="K10" i="5"/>
  <c r="K11" i="5"/>
  <c r="K12" i="5"/>
  <c r="K13" i="5"/>
  <c r="K14" i="5"/>
  <c r="K15" i="5"/>
  <c r="K16" i="5"/>
  <c r="K17" i="5"/>
  <c r="K18" i="5"/>
  <c r="K19" i="5"/>
  <c r="K20" i="5"/>
  <c r="K21" i="5"/>
  <c r="K8" i="5"/>
  <c r="S46" i="5"/>
  <c r="Q46" i="5"/>
  <c r="S45" i="5"/>
  <c r="Q45" i="5"/>
  <c r="S44" i="5"/>
  <c r="Q44" i="5"/>
  <c r="S43" i="5"/>
  <c r="Q43" i="5"/>
  <c r="W43" i="5" s="1"/>
  <c r="S42" i="5"/>
  <c r="Q42" i="5"/>
  <c r="W42" i="5" s="1"/>
  <c r="S41" i="5"/>
  <c r="Q41" i="5"/>
  <c r="W41" i="5" s="1"/>
  <c r="S39" i="5"/>
  <c r="Q39" i="5"/>
  <c r="W39" i="5" s="1"/>
  <c r="S38" i="5"/>
  <c r="Q38" i="5"/>
  <c r="W38" i="5" s="1"/>
  <c r="Y38" i="5" s="1"/>
  <c r="S21" i="5"/>
  <c r="Q21" i="5"/>
  <c r="W21" i="5" s="1"/>
  <c r="S20" i="5"/>
  <c r="Q20" i="5"/>
  <c r="S19" i="5"/>
  <c r="Q19" i="5"/>
  <c r="S18" i="5"/>
  <c r="Q18" i="5"/>
  <c r="S17" i="5"/>
  <c r="Q17" i="5"/>
  <c r="S16" i="5"/>
  <c r="Q16" i="5"/>
  <c r="S15" i="5"/>
  <c r="Q15" i="5"/>
  <c r="S14" i="5"/>
  <c r="Q14" i="5"/>
  <c r="S13" i="5"/>
  <c r="Q13" i="5"/>
  <c r="S12" i="5"/>
  <c r="Q12" i="5"/>
  <c r="S11" i="5"/>
  <c r="Q11" i="5"/>
  <c r="S10" i="5"/>
  <c r="Q10" i="5"/>
  <c r="S9" i="5"/>
  <c r="Q9" i="5"/>
  <c r="S8" i="5"/>
  <c r="Q8" i="5"/>
  <c r="Y43" i="5" l="1"/>
  <c r="Y39" i="5"/>
  <c r="Y41" i="5"/>
  <c r="Y21" i="5"/>
  <c r="Y42" i="5"/>
  <c r="W44" i="5"/>
  <c r="Y44" i="5" s="1"/>
  <c r="AY70" i="2"/>
  <c r="W13" i="5"/>
  <c r="Y13" i="5" s="1"/>
  <c r="AD50" i="8"/>
  <c r="W16" i="5"/>
  <c r="Y16" i="5" s="1"/>
  <c r="W18" i="5"/>
  <c r="Y18" i="5" s="1"/>
  <c r="W11" i="5"/>
  <c r="W45" i="5"/>
  <c r="Y45" i="5" s="1"/>
  <c r="W9" i="5"/>
  <c r="Y9" i="5" s="1"/>
  <c r="W15" i="5"/>
  <c r="Y15" i="5" s="1"/>
  <c r="W17" i="5"/>
  <c r="Y17" i="5" s="1"/>
  <c r="W19" i="5"/>
  <c r="Y19" i="5" s="1"/>
  <c r="W12" i="5"/>
  <c r="Y12" i="5" s="1"/>
  <c r="W20" i="5"/>
  <c r="Y20" i="5" s="1"/>
  <c r="W14" i="5"/>
  <c r="Y14" i="5" s="1"/>
  <c r="W10" i="5"/>
  <c r="Y10" i="5" s="1"/>
  <c r="W8" i="5"/>
  <c r="Y8" i="5" s="1"/>
  <c r="X48" i="8" s="1"/>
  <c r="AC2" i="2"/>
  <c r="AX16" i="2" s="1"/>
  <c r="AX17" i="2" s="1"/>
  <c r="AX18" i="2" s="1"/>
  <c r="AK50" i="8" l="1"/>
  <c r="Y11" i="5"/>
  <c r="AN50" i="8"/>
  <c r="AC50" i="8"/>
  <c r="Z50" i="8"/>
  <c r="AU50" i="8"/>
  <c r="AR50" i="8"/>
  <c r="AG50" i="8"/>
  <c r="AH50" i="8"/>
  <c r="T50" i="8"/>
  <c r="U50" i="8"/>
  <c r="U59" i="8"/>
  <c r="AW59" i="8"/>
  <c r="AN59" i="8"/>
  <c r="AG59" i="8"/>
  <c r="Z59" i="8"/>
  <c r="AL59" i="8"/>
  <c r="AP53" i="8"/>
  <c r="AB53" i="8"/>
  <c r="V53" i="8"/>
  <c r="AQ53" i="8"/>
  <c r="AI53" i="8"/>
  <c r="AA53" i="8"/>
  <c r="AT50" i="8"/>
  <c r="AF50" i="8"/>
  <c r="Y50" i="8"/>
  <c r="AO50" i="8"/>
  <c r="AW56" i="8"/>
  <c r="AS56" i="8"/>
  <c r="AC56" i="8"/>
  <c r="Y56" i="8"/>
  <c r="U56" i="8"/>
  <c r="AN56" i="8"/>
  <c r="AJ56" i="8"/>
  <c r="AB56" i="8"/>
  <c r="X56" i="8"/>
  <c r="T56" i="8"/>
  <c r="AU56" i="8"/>
  <c r="AQ56" i="8"/>
  <c r="AM56" i="8"/>
  <c r="AI56" i="8"/>
  <c r="AE56" i="8"/>
  <c r="W56" i="8"/>
  <c r="AP56" i="8"/>
  <c r="AH56" i="8"/>
  <c r="Z56" i="8"/>
  <c r="AL56" i="8"/>
  <c r="AG44" i="8"/>
  <c r="W41" i="8"/>
  <c r="AW38" i="8"/>
  <c r="AS38" i="8"/>
  <c r="AT41" i="8"/>
  <c r="AH41" i="8"/>
  <c r="AD41" i="8"/>
  <c r="AJ38" i="8"/>
  <c r="AU44" i="8"/>
  <c r="AO41" i="8"/>
  <c r="AE38" i="8"/>
  <c r="V38" i="8"/>
  <c r="AK29" i="8"/>
  <c r="AC29" i="8"/>
  <c r="Y29" i="8"/>
  <c r="U29" i="8"/>
  <c r="AM26" i="8"/>
  <c r="AI26" i="8"/>
  <c r="AA26" i="8"/>
  <c r="AP44" i="8"/>
  <c r="Z44" i="8"/>
  <c r="AV35" i="8"/>
  <c r="AB35" i="8"/>
  <c r="X35" i="8"/>
  <c r="AF35" i="8"/>
  <c r="AQ29" i="8"/>
  <c r="AL44" i="8"/>
  <c r="AN35" i="8"/>
  <c r="AR26" i="8"/>
  <c r="T26" i="8"/>
  <c r="AA47" i="8"/>
  <c r="AS44" i="8"/>
  <c r="AO44" i="8"/>
  <c r="AA41" i="8"/>
  <c r="AG38" i="8"/>
  <c r="AC38" i="8"/>
  <c r="Y38" i="8"/>
  <c r="U38" i="8"/>
  <c r="AH47" i="8"/>
  <c r="AD47" i="8"/>
  <c r="AL41" i="8"/>
  <c r="AN38" i="8"/>
  <c r="AB38" i="8"/>
  <c r="AW47" i="8"/>
  <c r="AS47" i="8"/>
  <c r="AO47" i="8"/>
  <c r="AK47" i="8"/>
  <c r="AK41" i="8"/>
  <c r="AG41" i="8"/>
  <c r="AQ38" i="8"/>
  <c r="AM38" i="8"/>
  <c r="W32" i="8"/>
  <c r="AG29" i="8"/>
  <c r="AE26" i="8"/>
  <c r="W26" i="8"/>
  <c r="Y20" i="8"/>
  <c r="AR41" i="8"/>
  <c r="AV29" i="8"/>
  <c r="AN29" i="8"/>
  <c r="AB29" i="8"/>
  <c r="AP26" i="8"/>
  <c r="Z26" i="8"/>
  <c r="AJ47" i="8"/>
  <c r="AD44" i="8"/>
  <c r="T41" i="8"/>
  <c r="Z38" i="8"/>
  <c r="AW32" i="8"/>
  <c r="U32" i="8"/>
  <c r="AU29" i="8"/>
  <c r="AI29" i="8"/>
  <c r="AW26" i="8"/>
  <c r="X47" i="8"/>
  <c r="T47" i="8"/>
  <c r="AY47" i="8" s="1"/>
  <c r="BA47" i="8" s="1"/>
  <c r="AT35" i="8"/>
  <c r="AE35" i="8"/>
  <c r="V35" i="8"/>
  <c r="AJ32" i="8"/>
  <c r="AV26" i="8"/>
  <c r="AU53" i="8"/>
  <c r="AM53" i="8"/>
  <c r="AE53" i="8"/>
  <c r="W53" i="8"/>
  <c r="AT53" i="8"/>
  <c r="AL53" i="8"/>
  <c r="AD53" i="8"/>
  <c r="Z53" i="8"/>
  <c r="AS53" i="8"/>
  <c r="AK53" i="8"/>
  <c r="AG53" i="8"/>
  <c r="Y53" i="8"/>
  <c r="AV53" i="8"/>
  <c r="AN53" i="8"/>
  <c r="AF53" i="8"/>
  <c r="X53" i="8"/>
  <c r="AK44" i="8"/>
  <c r="V41" i="8"/>
  <c r="AV38" i="8"/>
  <c r="AR38" i="8"/>
  <c r="AO29" i="8"/>
  <c r="AW20" i="8"/>
  <c r="AF29" i="8"/>
  <c r="AT44" i="8"/>
  <c r="AO38" i="8"/>
  <c r="AF44" i="8"/>
  <c r="Z41" i="8"/>
  <c r="AI44" i="8"/>
  <c r="AE44" i="8"/>
  <c r="W44" i="8"/>
  <c r="AC41" i="8"/>
  <c r="U41" i="8"/>
  <c r="AS35" i="8"/>
  <c r="V44" i="8"/>
  <c r="AI35" i="8"/>
  <c r="AQ26" i="8"/>
  <c r="AS20" i="8"/>
  <c r="AK20" i="8"/>
  <c r="AG20" i="8"/>
  <c r="U20" i="8"/>
  <c r="AQ35" i="8"/>
  <c r="AL35" i="8"/>
  <c r="AJ29" i="8"/>
  <c r="AH26" i="8"/>
  <c r="AR20" i="8"/>
  <c r="AJ20" i="8"/>
  <c r="X20" i="8"/>
  <c r="T20" i="8"/>
  <c r="AP35" i="8"/>
  <c r="AA35" i="8"/>
  <c r="AC26" i="8"/>
  <c r="AQ20" i="8"/>
  <c r="AM20" i="8"/>
  <c r="AI20" i="8"/>
  <c r="AE20" i="8"/>
  <c r="AA20" i="8"/>
  <c r="AB41" i="8"/>
  <c r="AJ35" i="8"/>
  <c r="AF26" i="8"/>
  <c r="X26" i="8"/>
  <c r="AD20" i="8"/>
  <c r="AT20" i="8"/>
  <c r="AL20" i="8"/>
  <c r="V20" i="8"/>
  <c r="AP20" i="8"/>
  <c r="AP29" i="8"/>
  <c r="AU59" i="8"/>
  <c r="AQ59" i="8"/>
  <c r="AM59" i="8"/>
  <c r="AI59" i="8"/>
  <c r="W59" i="8"/>
  <c r="AT59" i="8"/>
  <c r="AP59" i="8"/>
  <c r="AD59" i="8"/>
  <c r="V59" i="8"/>
  <c r="AC59" i="8"/>
  <c r="AJ59" i="8"/>
  <c r="X59" i="8"/>
  <c r="AR59" i="8"/>
  <c r="AF59" i="8"/>
  <c r="AU41" i="8"/>
  <c r="AI41" i="8"/>
  <c r="AE41" i="8"/>
  <c r="AK38" i="8"/>
  <c r="AV44" i="8"/>
  <c r="T44" i="8"/>
  <c r="AP41" i="8"/>
  <c r="AF38" i="8"/>
  <c r="AQ44" i="8"/>
  <c r="AM44" i="8"/>
  <c r="AA44" i="8"/>
  <c r="W38" i="8"/>
  <c r="AW35" i="8"/>
  <c r="AO35" i="8"/>
  <c r="AG35" i="8"/>
  <c r="AC35" i="8"/>
  <c r="Y35" i="8"/>
  <c r="AH44" i="8"/>
  <c r="X41" i="8"/>
  <c r="T35" i="8"/>
  <c r="AR29" i="8"/>
  <c r="AS26" i="8"/>
  <c r="U26" i="8"/>
  <c r="AT38" i="8"/>
  <c r="AD29" i="8"/>
  <c r="AL29" i="8"/>
  <c r="V29" i="8"/>
  <c r="Z29" i="8"/>
  <c r="AJ26" i="8"/>
  <c r="AB26" i="8"/>
  <c r="AN26" i="8"/>
  <c r="AU32" i="8"/>
  <c r="AM32" i="8"/>
  <c r="AE32" i="8"/>
  <c r="AA32" i="8"/>
  <c r="AL23" i="8"/>
  <c r="AH23" i="8"/>
  <c r="AD23" i="8"/>
  <c r="Z23" i="8"/>
  <c r="V23" i="8"/>
  <c r="AT32" i="8"/>
  <c r="AP32" i="8"/>
  <c r="AL32" i="8"/>
  <c r="AH32" i="8"/>
  <c r="AD32" i="8"/>
  <c r="AS23" i="8"/>
  <c r="AO23" i="8"/>
  <c r="AK23" i="8"/>
  <c r="AG23" i="8"/>
  <c r="AC23" i="8"/>
  <c r="Y23" i="8"/>
  <c r="U23" i="8"/>
  <c r="AS32" i="8"/>
  <c r="AG32" i="8"/>
  <c r="Y32" i="8"/>
  <c r="AV23" i="8"/>
  <c r="AN23" i="8"/>
  <c r="AB23" i="8"/>
  <c r="T23" i="8"/>
  <c r="AV32" i="8"/>
  <c r="AR32" i="8"/>
  <c r="AN32" i="8"/>
  <c r="AB32" i="8"/>
  <c r="X32" i="8"/>
  <c r="T32" i="8"/>
  <c r="AU23" i="8"/>
  <c r="W23" i="8"/>
  <c r="AM23" i="8"/>
  <c r="AQ23" i="8"/>
  <c r="AI23" i="8"/>
  <c r="AH51" i="8"/>
  <c r="V17" i="2"/>
  <c r="V18" i="2" s="1"/>
  <c r="Z17" i="2"/>
  <c r="Z18" i="2" s="1"/>
  <c r="AD17" i="2"/>
  <c r="AD18" i="2" s="1"/>
  <c r="AH17" i="2"/>
  <c r="AH18" i="2" s="1"/>
  <c r="AL17" i="2"/>
  <c r="AL18" i="2" s="1"/>
  <c r="AP17" i="2"/>
  <c r="AP18" i="2" s="1"/>
  <c r="AT17" i="2"/>
  <c r="AT18" i="2" s="1"/>
  <c r="U17" i="2"/>
  <c r="U18" i="2" s="1"/>
  <c r="AV16" i="2"/>
  <c r="AV17" i="2" s="1"/>
  <c r="AV18" i="2" s="1"/>
  <c r="W17" i="2"/>
  <c r="W18" i="2" s="1"/>
  <c r="AA17" i="2"/>
  <c r="AA18" i="2" s="1"/>
  <c r="AE17" i="2"/>
  <c r="AE18" i="2" s="1"/>
  <c r="AI17" i="2"/>
  <c r="AI18" i="2" s="1"/>
  <c r="AM17" i="2"/>
  <c r="AM18" i="2" s="1"/>
  <c r="AQ17" i="2"/>
  <c r="AQ18" i="2" s="1"/>
  <c r="AU17" i="2"/>
  <c r="AU18" i="2" s="1"/>
  <c r="BB7" i="2"/>
  <c r="X17" i="2"/>
  <c r="X18" i="2" s="1"/>
  <c r="AB17" i="2"/>
  <c r="AB18" i="2" s="1"/>
  <c r="AF17" i="2"/>
  <c r="AF18" i="2" s="1"/>
  <c r="AJ17" i="2"/>
  <c r="AJ18" i="2" s="1"/>
  <c r="AN17" i="2"/>
  <c r="AN18" i="2" s="1"/>
  <c r="AR17" i="2"/>
  <c r="AR18" i="2" s="1"/>
  <c r="AW16" i="2"/>
  <c r="AW17" i="2" s="1"/>
  <c r="AW18" i="2" s="1"/>
  <c r="Y17" i="2"/>
  <c r="Y18" i="2" s="1"/>
  <c r="AC17" i="2"/>
  <c r="AC18" i="2" s="1"/>
  <c r="AG17" i="2"/>
  <c r="AG18" i="2" s="1"/>
  <c r="AK17" i="2"/>
  <c r="AK18" i="2" s="1"/>
  <c r="AO17" i="2"/>
  <c r="AO18" i="2" s="1"/>
  <c r="AS17" i="2"/>
  <c r="AS18" i="2" s="1"/>
  <c r="T17" i="2"/>
  <c r="T18" i="2" s="1"/>
  <c r="W46" i="5"/>
  <c r="Y46" i="5" s="1"/>
  <c r="K46" i="5"/>
  <c r="AY35" i="8" l="1"/>
  <c r="BA35" i="8" s="1"/>
  <c r="AY56" i="8"/>
  <c r="BA56" i="8" s="1"/>
  <c r="AY50" i="8"/>
  <c r="BA50" i="8" s="1"/>
  <c r="AY44" i="8"/>
  <c r="BA44" i="8" s="1"/>
  <c r="AY29" i="8"/>
  <c r="BA29" i="8" s="1"/>
  <c r="AY32" i="8"/>
  <c r="BA32" i="8" s="1"/>
  <c r="AY38" i="8"/>
  <c r="BA38" i="8" s="1"/>
  <c r="AY53" i="8"/>
  <c r="BA53" i="8" s="1"/>
  <c r="AY59" i="8"/>
  <c r="BA59" i="8" s="1"/>
  <c r="AY41" i="8"/>
  <c r="BA41" i="8" s="1"/>
  <c r="AY26" i="8"/>
  <c r="BA26" i="8" s="1"/>
  <c r="T51" i="8"/>
  <c r="AK51" i="8"/>
  <c r="Y51" i="8"/>
  <c r="AF51" i="8"/>
  <c r="AO51" i="8"/>
  <c r="AT51" i="8"/>
  <c r="U51" i="8"/>
  <c r="AN69" i="8"/>
  <c r="U69" i="8"/>
  <c r="AW60" i="8"/>
  <c r="AN60" i="8"/>
  <c r="AG60" i="8"/>
  <c r="Z60" i="8"/>
  <c r="U60" i="8"/>
  <c r="AL60" i="8"/>
  <c r="AP54" i="8"/>
  <c r="V54" i="8"/>
  <c r="AQ54" i="8"/>
  <c r="AI54" i="8"/>
  <c r="AB54" i="8"/>
  <c r="AA54" i="8"/>
  <c r="AN51" i="8"/>
  <c r="AC51" i="8"/>
  <c r="Z51" i="8"/>
  <c r="AU51" i="8"/>
  <c r="AR51" i="8"/>
  <c r="AG51" i="8"/>
  <c r="AD51" i="8"/>
  <c r="AM69" i="8"/>
  <c r="AO69" i="8"/>
  <c r="T69" i="8"/>
  <c r="X69" i="8"/>
  <c r="AI69" i="8"/>
  <c r="AK69" i="8"/>
  <c r="AD69" i="8"/>
  <c r="AS69" i="8"/>
  <c r="AR69" i="8"/>
  <c r="Z69" i="8"/>
  <c r="AU69" i="8"/>
  <c r="AG69" i="8"/>
  <c r="AA69" i="8"/>
  <c r="AE69" i="8"/>
  <c r="AB69" i="8"/>
  <c r="AJ69" i="8"/>
  <c r="AQ69" i="8"/>
  <c r="AV69" i="8"/>
  <c r="AC69" i="8"/>
  <c r="AT69" i="8"/>
  <c r="AW69" i="8"/>
  <c r="AP69" i="8"/>
  <c r="AH69" i="8"/>
  <c r="V69" i="8"/>
  <c r="W69" i="8"/>
  <c r="AF69" i="8"/>
  <c r="AL69" i="8"/>
  <c r="Y69" i="8"/>
  <c r="AL68" i="8"/>
  <c r="AC68" i="8"/>
  <c r="AB68" i="8"/>
  <c r="AI68" i="8"/>
  <c r="Z68" i="8"/>
  <c r="AE68" i="8"/>
  <c r="AJ68" i="8"/>
  <c r="W68" i="8"/>
  <c r="AN68" i="8"/>
  <c r="U68" i="8"/>
  <c r="AU68" i="8"/>
  <c r="AP68" i="8"/>
  <c r="AG68" i="8"/>
  <c r="AS68" i="8"/>
  <c r="X68" i="8"/>
  <c r="AH45" i="8"/>
  <c r="X42" i="8"/>
  <c r="AT39" i="8"/>
  <c r="AU42" i="8"/>
  <c r="AI42" i="8"/>
  <c r="AE42" i="8"/>
  <c r="AK39" i="8"/>
  <c r="AV45" i="8"/>
  <c r="T45" i="8"/>
  <c r="AP42" i="8"/>
  <c r="AF39" i="8"/>
  <c r="AQ45" i="8"/>
  <c r="AA45" i="8"/>
  <c r="AO36" i="8"/>
  <c r="AC36" i="8"/>
  <c r="AL30" i="8"/>
  <c r="AD30" i="8"/>
  <c r="Z30" i="8"/>
  <c r="V30" i="8"/>
  <c r="AN27" i="8"/>
  <c r="AJ27" i="8"/>
  <c r="AB27" i="8"/>
  <c r="AG36" i="8"/>
  <c r="AM45" i="8"/>
  <c r="AR30" i="8"/>
  <c r="W39" i="8"/>
  <c r="AW36" i="8"/>
  <c r="Y36" i="8"/>
  <c r="T36" i="8"/>
  <c r="U27" i="8"/>
  <c r="AS27" i="8"/>
  <c r="AW62" i="8"/>
  <c r="AW68" i="8" s="1"/>
  <c r="AO62" i="8"/>
  <c r="AO68" i="8" s="1"/>
  <c r="AK62" i="8"/>
  <c r="AK68" i="8" s="1"/>
  <c r="Y62" i="8"/>
  <c r="Y68" i="8" s="1"/>
  <c r="AV62" i="8"/>
  <c r="AV68" i="8" s="1"/>
  <c r="AR62" i="8"/>
  <c r="AR68" i="8" s="1"/>
  <c r="AF62" i="8"/>
  <c r="AF68" i="8" s="1"/>
  <c r="T62" i="8"/>
  <c r="AQ62" i="8"/>
  <c r="AQ68" i="8" s="1"/>
  <c r="AM62" i="8"/>
  <c r="AM68" i="8" s="1"/>
  <c r="AA62" i="8"/>
  <c r="AA68" i="8" s="1"/>
  <c r="AD62" i="8"/>
  <c r="AD68" i="8" s="1"/>
  <c r="AH62" i="8"/>
  <c r="AH68" i="8" s="1"/>
  <c r="AT62" i="8"/>
  <c r="AT68" i="8" s="1"/>
  <c r="V62" i="8"/>
  <c r="V68" i="8" s="1"/>
  <c r="V45" i="8"/>
  <c r="AB42" i="8"/>
  <c r="AJ36" i="8"/>
  <c r="AO39" i="8"/>
  <c r="AF45" i="8"/>
  <c r="Z42" i="8"/>
  <c r="AP36" i="8"/>
  <c r="AL36" i="8"/>
  <c r="AI45" i="8"/>
  <c r="U42" i="8"/>
  <c r="AP30" i="8"/>
  <c r="AF27" i="8"/>
  <c r="X27" i="8"/>
  <c r="AT21" i="8"/>
  <c r="AP21" i="8"/>
  <c r="AL21" i="8"/>
  <c r="AD21" i="8"/>
  <c r="V21" i="8"/>
  <c r="AE45" i="8"/>
  <c r="AS36" i="8"/>
  <c r="AA36" i="8"/>
  <c r="AQ27" i="8"/>
  <c r="AS21" i="8"/>
  <c r="AK21" i="8"/>
  <c r="AG21" i="8"/>
  <c r="U21" i="8"/>
  <c r="AC42" i="8"/>
  <c r="AJ30" i="8"/>
  <c r="AH27" i="8"/>
  <c r="AR21" i="8"/>
  <c r="AJ21" i="8"/>
  <c r="X21" i="8"/>
  <c r="T21" i="8"/>
  <c r="W45" i="8"/>
  <c r="AQ36" i="8"/>
  <c r="AI36" i="8"/>
  <c r="AM21" i="8"/>
  <c r="AE21" i="8"/>
  <c r="AC27" i="8"/>
  <c r="AQ21" i="8"/>
  <c r="AI21" i="8"/>
  <c r="AA21" i="8"/>
  <c r="AY23" i="8"/>
  <c r="BA23" i="8" s="1"/>
  <c r="AT45" i="8"/>
  <c r="AK45" i="8"/>
  <c r="V42" i="8"/>
  <c r="AV39" i="8"/>
  <c r="AR39" i="8"/>
  <c r="AO30" i="8"/>
  <c r="AW21" i="8"/>
  <c r="AF30" i="8"/>
  <c r="AY20" i="8"/>
  <c r="BA20" i="8" s="1"/>
  <c r="AV54" i="8"/>
  <c r="AN54" i="8"/>
  <c r="AF54" i="8"/>
  <c r="X54" i="8"/>
  <c r="AU54" i="8"/>
  <c r="AM54" i="8"/>
  <c r="AE54" i="8"/>
  <c r="W54" i="8"/>
  <c r="AT54" i="8"/>
  <c r="AL54" i="8"/>
  <c r="AD54" i="8"/>
  <c r="Z54" i="8"/>
  <c r="AS54" i="8"/>
  <c r="AK54" i="8"/>
  <c r="AG54" i="8"/>
  <c r="Y54" i="8"/>
  <c r="AJ48" i="8"/>
  <c r="T48" i="8"/>
  <c r="AD45" i="8"/>
  <c r="AR42" i="8"/>
  <c r="T42" i="8"/>
  <c r="Z39" i="8"/>
  <c r="AA48" i="8"/>
  <c r="AS45" i="8"/>
  <c r="AO45" i="8"/>
  <c r="AA42" i="8"/>
  <c r="AG39" i="8"/>
  <c r="AC39" i="8"/>
  <c r="Y39" i="8"/>
  <c r="U39" i="8"/>
  <c r="AH48" i="8"/>
  <c r="AD48" i="8"/>
  <c r="AL42" i="8"/>
  <c r="AN39" i="8"/>
  <c r="AB39" i="8"/>
  <c r="AT36" i="8"/>
  <c r="V36" i="8"/>
  <c r="AW48" i="8"/>
  <c r="AS48" i="8"/>
  <c r="AO48" i="8"/>
  <c r="AK48" i="8"/>
  <c r="AG42" i="8"/>
  <c r="AJ33" i="8"/>
  <c r="AV27" i="8"/>
  <c r="AQ39" i="8"/>
  <c r="W33" i="8"/>
  <c r="AG30" i="8"/>
  <c r="AE27" i="8"/>
  <c r="W27" i="8"/>
  <c r="Y21" i="8"/>
  <c r="AK42" i="8"/>
  <c r="AE36" i="8"/>
  <c r="AV30" i="8"/>
  <c r="AN30" i="8"/>
  <c r="AB30" i="8"/>
  <c r="AP27" i="8"/>
  <c r="Z27" i="8"/>
  <c r="AM39" i="8"/>
  <c r="AW33" i="8"/>
  <c r="U33" i="8"/>
  <c r="AU30" i="8"/>
  <c r="AI30" i="8"/>
  <c r="AW27" i="8"/>
  <c r="AP45" i="8"/>
  <c r="AL45" i="8"/>
  <c r="Z45" i="8"/>
  <c r="V39" i="8"/>
  <c r="AV36" i="8"/>
  <c r="AN36" i="8"/>
  <c r="AF36" i="8"/>
  <c r="AB36" i="8"/>
  <c r="AG45" i="8"/>
  <c r="W42" i="8"/>
  <c r="AW39" i="8"/>
  <c r="AS39" i="8"/>
  <c r="AT42" i="8"/>
  <c r="AH42" i="8"/>
  <c r="AD42" i="8"/>
  <c r="AJ39" i="8"/>
  <c r="X36" i="8"/>
  <c r="AR27" i="8"/>
  <c r="T27" i="8"/>
  <c r="AK30" i="8"/>
  <c r="AC30" i="8"/>
  <c r="Y30" i="8"/>
  <c r="U30" i="8"/>
  <c r="AM27" i="8"/>
  <c r="AI27" i="8"/>
  <c r="AA27" i="8"/>
  <c r="AU45" i="8"/>
  <c r="AO42" i="8"/>
  <c r="AE39" i="8"/>
  <c r="AQ30" i="8"/>
  <c r="AV33" i="8"/>
  <c r="AR33" i="8"/>
  <c r="AN33" i="8"/>
  <c r="AB33" i="8"/>
  <c r="X33" i="8"/>
  <c r="T33" i="8"/>
  <c r="AU24" i="8"/>
  <c r="AQ24" i="8"/>
  <c r="AM24" i="8"/>
  <c r="AI24" i="8"/>
  <c r="W24" i="8"/>
  <c r="AU33" i="8"/>
  <c r="AM33" i="8"/>
  <c r="AE33" i="8"/>
  <c r="AA33" i="8"/>
  <c r="AL24" i="8"/>
  <c r="AH24" i="8"/>
  <c r="AD24" i="8"/>
  <c r="Z24" i="8"/>
  <c r="V24" i="8"/>
  <c r="AT33" i="8"/>
  <c r="AP33" i="8"/>
  <c r="AL33" i="8"/>
  <c r="AH33" i="8"/>
  <c r="AD33" i="8"/>
  <c r="AS24" i="8"/>
  <c r="AO24" i="8"/>
  <c r="AK24" i="8"/>
  <c r="AG24" i="8"/>
  <c r="AC24" i="8"/>
  <c r="Y24" i="8"/>
  <c r="U24" i="8"/>
  <c r="AS33" i="8"/>
  <c r="AG33" i="8"/>
  <c r="Y33" i="8"/>
  <c r="T24" i="8"/>
  <c r="AV24" i="8"/>
  <c r="AN24" i="8"/>
  <c r="AB24" i="8"/>
  <c r="AR60" i="8"/>
  <c r="AJ60" i="8"/>
  <c r="AF60" i="8"/>
  <c r="X60" i="8"/>
  <c r="AU60" i="8"/>
  <c r="AQ60" i="8"/>
  <c r="AM60" i="8"/>
  <c r="AI60" i="8"/>
  <c r="W60" i="8"/>
  <c r="AT60" i="8"/>
  <c r="AP60" i="8"/>
  <c r="AD60" i="8"/>
  <c r="V60" i="8"/>
  <c r="AC60" i="8"/>
  <c r="AP57" i="8"/>
  <c r="AL57" i="8"/>
  <c r="AH57" i="8"/>
  <c r="Z57" i="8"/>
  <c r="AW57" i="8"/>
  <c r="AS57" i="8"/>
  <c r="AC57" i="8"/>
  <c r="Y57" i="8"/>
  <c r="U57" i="8"/>
  <c r="AN57" i="8"/>
  <c r="AJ57" i="8"/>
  <c r="AB57" i="8"/>
  <c r="X57" i="8"/>
  <c r="T57" i="8"/>
  <c r="AE57" i="8"/>
  <c r="AQ57" i="8"/>
  <c r="AI57" i="8"/>
  <c r="AU57" i="8"/>
  <c r="AM57" i="8"/>
  <c r="W57" i="8"/>
  <c r="T68" i="8" l="1"/>
  <c r="AY68" i="8" s="1"/>
  <c r="AY62" i="8"/>
  <c r="BA62" i="8" s="1"/>
  <c r="AY30" i="8"/>
  <c r="BA30" i="8" s="1"/>
  <c r="AY27" i="8"/>
  <c r="BA27" i="8" s="1"/>
  <c r="AY39" i="8"/>
  <c r="BA39" i="8" s="1"/>
  <c r="AY48" i="8"/>
  <c r="BA48" i="8" s="1"/>
  <c r="AY36" i="8"/>
  <c r="BA36" i="8" s="1"/>
  <c r="AY45" i="8"/>
  <c r="BA45" i="8" s="1"/>
  <c r="AY42" i="8"/>
  <c r="BA42" i="8" s="1"/>
  <c r="AY33" i="8"/>
  <c r="BA33" i="8" s="1"/>
  <c r="AY57" i="8"/>
  <c r="BA57" i="8" s="1"/>
  <c r="AY60" i="8"/>
  <c r="BA60" i="8" s="1"/>
  <c r="AY54" i="8"/>
  <c r="BA54" i="8" s="1"/>
  <c r="AY51" i="8"/>
  <c r="BA51" i="8" s="1"/>
  <c r="AY69" i="8"/>
  <c r="U70" i="8"/>
  <c r="AB70" i="8"/>
  <c r="AP70" i="8"/>
  <c r="AE70" i="8"/>
  <c r="AJ70" i="8"/>
  <c r="AL70" i="8"/>
  <c r="AC70" i="8"/>
  <c r="AI70" i="8"/>
  <c r="AG70" i="8"/>
  <c r="AS70" i="8"/>
  <c r="AU70" i="8"/>
  <c r="AN70" i="8"/>
  <c r="X70" i="8"/>
  <c r="Z70" i="8"/>
  <c r="W70" i="8"/>
  <c r="AT63" i="8"/>
  <c r="AT70" i="8" s="1"/>
  <c r="AH63" i="8"/>
  <c r="AH70" i="8" s="1"/>
  <c r="AD63" i="8"/>
  <c r="AD70" i="8" s="1"/>
  <c r="V63" i="8"/>
  <c r="V70" i="8" s="1"/>
  <c r="AW63" i="8"/>
  <c r="AW70" i="8" s="1"/>
  <c r="AO63" i="8"/>
  <c r="AO70" i="8" s="1"/>
  <c r="AK63" i="8"/>
  <c r="AK70" i="8" s="1"/>
  <c r="Y63" i="8"/>
  <c r="Y70" i="8" s="1"/>
  <c r="AV63" i="8"/>
  <c r="AV70" i="8" s="1"/>
  <c r="AR63" i="8"/>
  <c r="AR70" i="8" s="1"/>
  <c r="AF63" i="8"/>
  <c r="AF70" i="8" s="1"/>
  <c r="T63" i="8"/>
  <c r="AM63" i="8"/>
  <c r="AM70" i="8" s="1"/>
  <c r="AA63" i="8"/>
  <c r="AA70" i="8" s="1"/>
  <c r="AQ63" i="8"/>
  <c r="AQ70" i="8" s="1"/>
  <c r="AY21" i="8"/>
  <c r="BA21" i="8" s="1"/>
  <c r="AY24" i="8"/>
  <c r="BA24" i="8" s="1"/>
  <c r="T70" i="8" l="1"/>
  <c r="AY70" i="8" s="1"/>
  <c r="AY63" i="8"/>
  <c r="BA63" i="8" s="1"/>
</calcChain>
</file>

<file path=xl/sharedStrings.xml><?xml version="1.0" encoding="utf-8"?>
<sst xmlns="http://schemas.openxmlformats.org/spreadsheetml/2006/main" count="2931" uniqueCount="1016">
  <si>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</si>
  <si>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</si>
  <si>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</si>
  <si>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</si>
  <si>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</si>
  <si>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</si>
  <si>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</si>
  <si>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</si>
  <si>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</si>
  <si>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</si>
  <si>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</si>
  <si>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</si>
  <si>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</si>
  <si>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</si>
  <si>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</si>
  <si>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</si>
  <si>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</si>
  <si>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</si>
  <si>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</si>
  <si>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</si>
  <si>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（参考様式）</t>
    <rPh sb="1" eb="3">
      <t>サンコウ</t>
    </rPh>
    <rPh sb="3" eb="5">
      <t>ヨウシキ</t>
    </rPh>
    <phoneticPr fontId="3"/>
  </si>
  <si>
    <t>No</t>
    <phoneticPr fontId="2"/>
  </si>
  <si>
    <t>(1)</t>
    <phoneticPr fontId="2"/>
  </si>
  <si>
    <t>時間/日</t>
    <rPh sb="0" eb="2">
      <t>ジカン</t>
    </rPh>
    <rPh sb="3" eb="4">
      <t>ニチ</t>
    </rPh>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</si>
  <si>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</si>
  <si>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</si>
  <si>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</si>
  <si>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</si>
  <si>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</si>
  <si>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</si>
  <si>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</si>
  <si>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</si>
  <si>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</si>
  <si>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</si>
  <si>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</si>
  <si>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</si>
  <si>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</si>
  <si>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</si>
  <si>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（記号の意味）</t>
    <rPh sb="1" eb="3">
      <t>キゴウ</t>
    </rPh>
    <rPh sb="4" eb="6">
      <t>イミ</t>
    </rPh>
    <phoneticPr fontId="2"/>
  </si>
  <si>
    <t>始業時間</t>
    <rPh sb="0" eb="2">
      <t>シギョウ</t>
    </rPh>
    <rPh sb="2" eb="4">
      <t>ジカン</t>
    </rPh>
    <phoneticPr fontId="2"/>
  </si>
  <si>
    <t>終業時間</t>
    <rPh sb="0" eb="2">
      <t>シュウギョウ</t>
    </rPh>
    <rPh sb="2" eb="4">
      <t>ジカン</t>
    </rPh>
    <phoneticPr fontId="2"/>
  </si>
  <si>
    <t>うち、休憩時間</t>
    <rPh sb="3" eb="5">
      <t>キュウケイ</t>
    </rPh>
    <rPh sb="5" eb="7">
      <t>ジカン</t>
    </rPh>
    <phoneticPr fontId="2"/>
  </si>
  <si>
    <t>開始</t>
    <rPh sb="0" eb="2">
      <t>カイシ</t>
    </rPh>
    <phoneticPr fontId="2"/>
  </si>
  <si>
    <t>終了</t>
    <rPh sb="0" eb="2">
      <t>シュウリョウ</t>
    </rPh>
    <phoneticPr fontId="2"/>
  </si>
  <si>
    <t>休：休暇</t>
    <rPh sb="0" eb="1">
      <t>ヤス</t>
    </rPh>
    <rPh sb="2" eb="4">
      <t>キュウカ</t>
    </rPh>
    <phoneticPr fontId="2"/>
  </si>
  <si>
    <t>休</t>
    <rPh sb="0" eb="1">
      <t>ヤス</t>
    </rPh>
    <phoneticPr fontId="2"/>
  </si>
  <si>
    <t>-</t>
    <phoneticPr fontId="2"/>
  </si>
  <si>
    <t>（</t>
    <phoneticPr fontId="2"/>
  </si>
  <si>
    <t>出：出張</t>
    <rPh sb="0" eb="1">
      <t>シュツ</t>
    </rPh>
    <rPh sb="2" eb="4">
      <t>シュッチョウ</t>
    </rPh>
    <phoneticPr fontId="2"/>
  </si>
  <si>
    <t>出</t>
    <rPh sb="0" eb="1">
      <t>シュツ</t>
    </rPh>
    <phoneticPr fontId="2"/>
  </si>
  <si>
    <t>研：研修</t>
    <rPh sb="0" eb="1">
      <t>ケン</t>
    </rPh>
    <rPh sb="2" eb="4">
      <t>ケンシュウ</t>
    </rPh>
    <phoneticPr fontId="2"/>
  </si>
  <si>
    <t>研</t>
    <rPh sb="0" eb="1">
      <t>ケン</t>
    </rPh>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</si>
  <si>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</si>
  <si>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</si>
  <si>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</si>
  <si>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</si>
  <si>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</si>
  <si>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</si>
  <si>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</si>
  <si>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</si>
  <si>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</si>
  <si>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</si>
  <si>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</si>
  <si>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</si>
  <si>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</si>
  <si>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</si>
  <si>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</si>
  <si>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</si>
  <si>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</si>
  <si>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</si>
  <si>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</si>
  <si>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</si>
  <si>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</si>
  <si>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</si>
  <si>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</si>
  <si>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</si>
  <si>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</si>
  <si>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</si>
  <si>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早：早退</t>
    <rPh sb="0" eb="1">
      <t>ハヤ</t>
    </rPh>
    <rPh sb="2" eb="4">
      <t>ソウタイ</t>
    </rPh>
    <phoneticPr fontId="2"/>
  </si>
  <si>
    <t>az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</si>
  <si>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</si>
  <si>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</si>
  <si>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</si>
  <si>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</si>
  <si>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</si>
  <si>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</si>
  <si>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</si>
  <si>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</si>
  <si>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</si>
  <si>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</si>
  <si>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ba</t>
    <phoneticPr fontId="2"/>
  </si>
  <si>
    <t>夜間及び深夜</t>
    <rPh sb="0" eb="2">
      <t>ヤカン</t>
    </rPh>
    <rPh sb="2" eb="3">
      <t>オヨ</t>
    </rPh>
    <rPh sb="4" eb="6">
      <t>シンヤ</t>
    </rPh>
    <phoneticPr fontId="2"/>
  </si>
  <si>
    <t>の勤務時間</t>
    <rPh sb="1" eb="3">
      <t>キンム</t>
    </rPh>
    <rPh sb="3" eb="5">
      <t>ジカン</t>
    </rPh>
    <phoneticPr fontId="2"/>
  </si>
  <si>
    <t>朝・夜の2回</t>
    <rPh sb="0" eb="1">
      <t>アサ</t>
    </rPh>
    <rPh sb="2" eb="3">
      <t>ヨル</t>
    </rPh>
    <rPh sb="5" eb="6">
      <t>カイ</t>
    </rPh>
    <phoneticPr fontId="2"/>
  </si>
  <si>
    <t>勤務の場合</t>
    <rPh sb="0" eb="2">
      <t>キンム</t>
    </rPh>
    <rPh sb="3" eb="5">
      <t>バアイ</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</si>
  <si>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</si>
  <si>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</si>
  <si>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</si>
  <si>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</si>
  <si>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</si>
  <si>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</si>
  <si>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</si>
  <si>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</si>
  <si>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</si>
  <si>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</si>
  <si>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</si>
  <si>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</si>
  <si>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</si>
  <si>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</si>
  <si>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</si>
  <si>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</si>
  <si>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</si>
  <si>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</si>
  <si>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</si>
  <si>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</si>
  <si>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登録定員</t>
    <rPh sb="0" eb="2">
      <t>トウロク</t>
    </rPh>
    <rPh sb="2" eb="4">
      <t>テイイン</t>
    </rPh>
    <phoneticPr fontId="2"/>
  </si>
  <si>
    <t>通いサービスの定員</t>
    <rPh sb="0" eb="1">
      <t>カヨ</t>
    </rPh>
    <rPh sb="7" eb="9">
      <t>テイイン</t>
    </rPh>
    <phoneticPr fontId="2"/>
  </si>
  <si>
    <t>宿泊サービスの定員</t>
    <rPh sb="0" eb="2">
      <t>シュクハク</t>
    </rPh>
    <rPh sb="7" eb="9">
      <t>テイイン</t>
    </rPh>
    <phoneticPr fontId="2"/>
  </si>
  <si>
    <t>人</t>
    <rPh sb="0" eb="1">
      <t>ニン</t>
    </rPh>
    <phoneticPr fontId="2"/>
  </si>
  <si>
    <t>前年度の平均値</t>
    <rPh sb="0" eb="3">
      <t>ゼンネンド</t>
    </rPh>
    <rPh sb="4" eb="6">
      <t>ヘイキン</t>
    </rPh>
    <rPh sb="6" eb="7">
      <t>アタイ</t>
    </rPh>
    <phoneticPr fontId="2"/>
  </si>
  <si>
    <t>（新規に指定を受ける場合）</t>
    <rPh sb="1" eb="3">
      <t>シンキ</t>
    </rPh>
    <rPh sb="4" eb="6">
      <t>シテイ</t>
    </rPh>
    <rPh sb="7" eb="8">
      <t>ウ</t>
    </rPh>
    <rPh sb="10" eb="12">
      <t>バアイ</t>
    </rPh>
    <phoneticPr fontId="2"/>
  </si>
  <si>
    <t>推定数</t>
    <rPh sb="0" eb="2">
      <t>スイテイ</t>
    </rPh>
    <rPh sb="2" eb="3">
      <t>スウ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</si>
  <si>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</si>
  <si>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</si>
  <si>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(3) 日中／夜間及び深夜の時間帯の区分</t>
    <rPh sb="4" eb="6">
      <t>ニッチュウ</t>
    </rPh>
    <rPh sb="7" eb="9">
      <t>ヤカン</t>
    </rPh>
    <rPh sb="9" eb="10">
      <t>オヨ</t>
    </rPh>
    <rPh sb="11" eb="13">
      <t>シンヤ</t>
    </rPh>
    <rPh sb="14" eb="17">
      <t>ジカンタイ</t>
    </rPh>
    <rPh sb="18" eb="20">
      <t>クブン</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</si>
  <si>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</si>
  <si>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</si>
  <si>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</si>
  <si>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</si>
  <si>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</si>
  <si>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</si>
  <si>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</si>
  <si>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</si>
  <si>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</si>
  <si>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</si>
  <si>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c</t>
    <phoneticPr fontId="2"/>
  </si>
  <si>
    <t>j</t>
    <phoneticPr fontId="2"/>
  </si>
  <si>
    <t>a</t>
    <phoneticPr fontId="2"/>
  </si>
  <si>
    <t>h</t>
    <phoneticPr fontId="2"/>
  </si>
  <si>
    <t>ba</t>
    <phoneticPr fontId="2"/>
  </si>
  <si>
    <t>宿直</t>
    <rPh sb="0" eb="2">
      <t>シュクチョク</t>
    </rPh>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</si>
  <si>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</si>
  <si>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</si>
  <si>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(1) 「計画」・「実績」のいずれかを選択してください。</t>
    <rPh sb="6" eb="8">
      <t>ケイカク</t>
    </rPh>
    <rPh sb="11" eb="13">
      <t>ジッセキ</t>
    </rPh>
    <rPh sb="20" eb="22">
      <t>センタク</t>
    </rPh>
    <phoneticPr fontId="2"/>
  </si>
  <si>
    <t>　　  指定基準の確認に際しては、「計画」を選択し、４週分の勤務時間を入力してください。</t>
    <rPh sb="4" eb="6">
      <t>シテイ</t>
    </rPh>
    <rPh sb="6" eb="8">
      <t>キジュン</t>
    </rPh>
    <rPh sb="9" eb="11">
      <t>カクニン</t>
    </rPh>
    <rPh sb="12" eb="13">
      <t>サイ</t>
    </rPh>
    <rPh sb="18" eb="20">
      <t>ケイカク</t>
    </rPh>
    <rPh sb="22" eb="24">
      <t>センタク</t>
    </rPh>
    <rPh sb="27" eb="29">
      <t>シュウブン</t>
    </rPh>
    <rPh sb="30" eb="32">
      <t>キンム</t>
    </rPh>
    <rPh sb="32" eb="34">
      <t>ジカン</t>
    </rPh>
    <rPh sb="35" eb="37">
      <t>ニュウリョク</t>
    </rPh>
    <phoneticPr fontId="2"/>
  </si>
  <si>
    <t>　　  実績を表す場合は、「実績」を選択し、暦月分で勤務時間を入力してください。</t>
    <rPh sb="4" eb="6">
      <t>ジッセキ</t>
    </rPh>
    <rPh sb="7" eb="8">
      <t>アラワ</t>
    </rPh>
    <rPh sb="9" eb="11">
      <t>バアイ</t>
    </rPh>
    <rPh sb="14" eb="16">
      <t>ジッセキ</t>
    </rPh>
    <rPh sb="18" eb="20">
      <t>センタク</t>
    </rPh>
    <rPh sb="22" eb="23">
      <t>コヨミ</t>
    </rPh>
    <rPh sb="23" eb="24">
      <t>ツキ</t>
    </rPh>
    <rPh sb="24" eb="25">
      <t>ブン</t>
    </rPh>
    <rPh sb="26" eb="28">
      <t>キンム</t>
    </rPh>
    <rPh sb="28" eb="30">
      <t>ジカン</t>
    </rPh>
    <rPh sb="31" eb="33">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</si>
  <si>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</si>
  <si>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</si>
  <si>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</si>
  <si>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</si>
  <si>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</si>
  <si>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</si>
  <si>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</si>
  <si>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※指定基準の確認に際しては、4週分の入力で可とします。実績を表す場合には、暦月で入力ください。</t>
    <rPh sb="5" eb="7">
      <t>シテイ</t>
    </rPh>
    <rPh sb="7" eb="9">
      <t>キジュン</t>
    </rPh>
    <rPh sb="10" eb="12">
      <t>カクニン</t>
    </rPh>
    <rPh sb="13" eb="14">
      <t>サイ</t>
    </rPh>
    <rPh sb="19" eb="20">
      <t>シュウ</t>
    </rPh>
    <rPh sb="20" eb="21">
      <t>ブン</t>
    </rPh>
    <rPh sb="22" eb="24">
      <t>ニュウリョク</t>
    </rPh>
    <rPh sb="25" eb="26">
      <t>カ</t>
    </rPh>
    <rPh sb="31" eb="33">
      <t>ジッセキ</t>
    </rPh>
    <rPh sb="34" eb="35">
      <t>アラワ</t>
    </rPh>
    <rPh sb="36" eb="38">
      <t>バアイ</t>
    </rPh>
    <rPh sb="41" eb="42">
      <t>コヨミ</t>
    </rPh>
    <rPh sb="42" eb="43">
      <t>ヅキ</t>
    </rPh>
    <rPh sb="44" eb="46">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</si>
  <si>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</si>
  <si>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</si>
  <si>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(3)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</si>
  <si>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</si>
  <si>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</si>
  <si>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</si>
  <si>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</si>
  <si>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計画</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</si>
  <si>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</si>
  <si>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</si>
  <si>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</si>
  <si>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</si>
  <si>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</si>
  <si>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</si>
  <si>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</si>
  <si>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</si>
  <si>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</si>
  <si>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</si>
  <si>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M子</t>
    <phoneticPr fontId="2"/>
  </si>
  <si>
    <t>○○　N男</t>
    <phoneticPr fontId="2"/>
  </si>
  <si>
    <t>○○　P子</t>
    <rPh sb="4" eb="5">
      <t>コ</t>
    </rPh>
    <phoneticPr fontId="2"/>
  </si>
  <si>
    <t>○○　R次郎</t>
    <rPh sb="4" eb="6">
      <t>ジロウ</t>
    </rPh>
    <phoneticPr fontId="2"/>
  </si>
  <si>
    <t>看護小規模多機能型居宅介護</t>
    <rPh sb="0" eb="2">
      <t>カンゴ</t>
    </rPh>
    <rPh sb="2" eb="5">
      <t>ショウキボ</t>
    </rPh>
    <rPh sb="5" eb="8">
      <t>タキノウ</t>
    </rPh>
    <rPh sb="8" eb="9">
      <t>ガタ</t>
    </rPh>
    <rPh sb="9" eb="11">
      <t>キョタク</t>
    </rPh>
    <rPh sb="11" eb="13">
      <t>カイゴ</t>
    </rPh>
    <phoneticPr fontId="2"/>
  </si>
  <si>
    <t>准看護師</t>
    <rPh sb="0" eb="4">
      <t>ジュンカンゴシ</t>
    </rPh>
    <phoneticPr fontId="2"/>
  </si>
  <si>
    <t>保健師</t>
    <rPh sb="0" eb="3">
      <t>ホケンシ</t>
    </rPh>
    <phoneticPr fontId="2"/>
  </si>
  <si>
    <t>看護師</t>
    <rPh sb="0" eb="3">
      <t>カンゴシ</t>
    </rPh>
    <phoneticPr fontId="2"/>
  </si>
  <si>
    <t>保健師</t>
    <rPh sb="0" eb="3">
      <t>ホケンシ</t>
    </rPh>
    <phoneticPr fontId="2"/>
  </si>
  <si>
    <t>看護職員</t>
    <rPh sb="0" eb="2">
      <t>カンゴ</t>
    </rPh>
    <rPh sb="2" eb="4">
      <t>ショクイン</t>
    </rPh>
    <phoneticPr fontId="2"/>
  </si>
  <si>
    <t>※介護従業者のうち、保健師、看護師、准看護師の資格を持つ者は職種名を看護職員とします。</t>
    <rPh sb="1" eb="3">
      <t>カイゴ</t>
    </rPh>
    <rPh sb="3" eb="6">
      <t>ジュウギョウシャ</t>
    </rPh>
    <rPh sb="10" eb="13">
      <t>ホケンシ</t>
    </rPh>
    <rPh sb="14" eb="17">
      <t>カンゴシ</t>
    </rPh>
    <rPh sb="18" eb="22">
      <t>ジュンカンゴシ</t>
    </rPh>
    <rPh sb="23" eb="25">
      <t>シカク</t>
    </rPh>
    <rPh sb="26" eb="27">
      <t>モ</t>
    </rPh>
    <rPh sb="28" eb="29">
      <t>モノ</t>
    </rPh>
    <rPh sb="30" eb="32">
      <t>ショクシュ</t>
    </rPh>
    <rPh sb="32" eb="33">
      <t>メイ</t>
    </rPh>
    <rPh sb="34" eb="36">
      <t>カンゴ</t>
    </rPh>
    <rPh sb="36" eb="38">
      <t>ショクイン</t>
    </rPh>
    <phoneticPr fontId="2"/>
  </si>
  <si>
    <t>　G列・・・「計画作成担当者」</t>
    <rPh sb="2" eb="3">
      <t>レツ</t>
    </rPh>
    <rPh sb="7" eb="9">
      <t>ケイカク</t>
    </rPh>
    <rPh sb="9" eb="11">
      <t>サクセイ</t>
    </rPh>
    <rPh sb="11" eb="14">
      <t>タントウシャ</t>
    </rPh>
    <phoneticPr fontId="2"/>
  </si>
  <si>
    <t>　F列・・・「介護支援専門員」</t>
    <rPh sb="2" eb="3">
      <t>レツ</t>
    </rPh>
    <rPh sb="7" eb="9">
      <t>カイゴ</t>
    </rPh>
    <rPh sb="9" eb="11">
      <t>シエン</t>
    </rPh>
    <rPh sb="11" eb="14">
      <t>センモンイン</t>
    </rPh>
    <phoneticPr fontId="2"/>
  </si>
  <si>
    <t>　E列・・・「看護職員」</t>
    <rPh sb="2" eb="3">
      <t>レツ</t>
    </rPh>
    <rPh sb="7" eb="9">
      <t>カンゴ</t>
    </rPh>
    <rPh sb="9" eb="11">
      <t>ショクイン</t>
    </rPh>
    <phoneticPr fontId="2"/>
  </si>
  <si>
    <t>従業者の勤務の体制及び勤務形態一覧表　記入方法　（看護小規模多機能型居宅介護）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カンゴ</t>
    </rPh>
    <rPh sb="27" eb="30">
      <t>ショウキボ</t>
    </rPh>
    <rPh sb="30" eb="33">
      <t>タキノウ</t>
    </rPh>
    <rPh sb="33" eb="34">
      <t>ガタ</t>
    </rPh>
    <rPh sb="34" eb="36">
      <t>キョタク</t>
    </rPh>
    <rPh sb="36" eb="38">
      <t>カイゴ</t>
    </rPh>
    <phoneticPr fontId="3"/>
  </si>
  <si>
    <t>看護職員</t>
    <rPh sb="0" eb="2">
      <t>カンゴ</t>
    </rPh>
    <rPh sb="2" eb="4">
      <t>ショクイン</t>
    </rPh>
    <phoneticPr fontId="2"/>
  </si>
  <si>
    <t>（正式名称：看護小規模多機能型居宅介護従事者）</t>
    <rPh sb="1" eb="3">
      <t>セイシキ</t>
    </rPh>
    <rPh sb="3" eb="5">
      <t>メイショウ</t>
    </rPh>
    <rPh sb="6" eb="8">
      <t>カンゴ</t>
    </rPh>
    <rPh sb="8" eb="11">
      <t>ショウキボ</t>
    </rPh>
    <rPh sb="11" eb="14">
      <t>タキノウ</t>
    </rPh>
    <rPh sb="14" eb="15">
      <t>ガタ</t>
    </rPh>
    <rPh sb="15" eb="17">
      <t>キョタク</t>
    </rPh>
    <rPh sb="17" eb="19">
      <t>カイゴ</t>
    </rPh>
    <rPh sb="19" eb="22">
      <t>ジュウジシャ</t>
    </rPh>
    <phoneticPr fontId="2"/>
  </si>
  <si>
    <t>（介護従業者のうち、保健師、看護師又は准看護師は、看護職員とします。）</t>
    <rPh sb="1" eb="3">
      <t>カイゴ</t>
    </rPh>
    <rPh sb="3" eb="6">
      <t>ジュウギョウシャ</t>
    </rPh>
    <rPh sb="10" eb="13">
      <t>ホケンシ</t>
    </rPh>
    <rPh sb="14" eb="17">
      <t>カンゴシ</t>
    </rPh>
    <rPh sb="17" eb="18">
      <t>マタ</t>
    </rPh>
    <rPh sb="19" eb="23">
      <t>ジュンカンゴシ</t>
    </rPh>
    <rPh sb="25" eb="27">
      <t>カンゴ</t>
    </rPh>
    <rPh sb="27" eb="29">
      <t>ショクイン</t>
    </rPh>
    <phoneticPr fontId="2"/>
  </si>
  <si>
    <t>d</t>
  </si>
  <si>
    <t>d</t>
    <phoneticPr fontId="2"/>
  </si>
  <si>
    <t>j</t>
    <phoneticPr fontId="2"/>
  </si>
  <si>
    <t>（宿直  ･･･</t>
    <rPh sb="1" eb="3">
      <t>シュクチョク</t>
    </rPh>
    <phoneticPr fontId="2"/>
  </si>
  <si>
    <t>（サテライト型）看護小規模多機能型居宅介護</t>
    <rPh sb="8" eb="10">
      <t>カンゴ</t>
    </rPh>
    <rPh sb="10" eb="13">
      <t>ショウキボ</t>
    </rPh>
    <rPh sb="13" eb="16">
      <t>タキノウ</t>
    </rPh>
    <rPh sb="16" eb="17">
      <t>ガタ</t>
    </rPh>
    <rPh sb="17" eb="19">
      <t>キョタク</t>
    </rPh>
    <rPh sb="19" eb="21">
      <t>カイゴ</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</si>
  <si>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</si>
  <si>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</si>
  <si>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</si>
  <si>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　(18) 看護職員の日中の勤務時間の合計が自動計算されますので、誤りがないか確認してください。</t>
    <rPh sb="6" eb="8">
      <t>カンゴ</t>
    </rPh>
    <rPh sb="8" eb="10">
      <t>ショクイン</t>
    </rPh>
    <rPh sb="11" eb="13">
      <t>ニッチュウ</t>
    </rPh>
    <rPh sb="14" eb="16">
      <t>キンム</t>
    </rPh>
    <rPh sb="16" eb="18">
      <t>ジカン</t>
    </rPh>
    <rPh sb="19" eb="21">
      <t>ゴウケイ</t>
    </rPh>
    <rPh sb="22" eb="24">
      <t>ジドウ</t>
    </rPh>
    <rPh sb="24" eb="26">
      <t>ケイサン</t>
    </rPh>
    <rPh sb="33" eb="34">
      <t>アヤマ</t>
    </rPh>
    <rPh sb="39" eb="41">
      <t>カクニン</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</si>
  <si>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</si>
  <si>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</si>
  <si>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早退(1)</t>
    <rPh sb="0" eb="2">
      <t>ソウタイ</t>
    </rPh>
    <phoneticPr fontId="2"/>
  </si>
  <si>
    <t>早退(2)</t>
    <rPh sb="0" eb="2">
      <t>ソウタイ</t>
    </rPh>
    <phoneticPr fontId="2"/>
  </si>
  <si>
    <t>1日のうち</t>
    <rPh sb="1" eb="2">
      <t>ニチ</t>
    </rPh>
    <phoneticPr fontId="2"/>
  </si>
  <si>
    <t>（プルダウン対象外）→</t>
    <rPh sb="6" eb="9">
      <t>タイショウガイ</t>
    </rPh>
    <phoneticPr fontId="2"/>
  </si>
  <si>
    <t>実績で早退者がいた場合に使用</t>
    <rPh sb="0" eb="2">
      <t>ジッセキ</t>
    </rPh>
    <rPh sb="3" eb="6">
      <t>ソウタイシャ</t>
    </rPh>
    <rPh sb="9" eb="11">
      <t>バアイ</t>
    </rPh>
    <rPh sb="12" eb="14">
      <t>シヨウ</t>
    </rPh>
    <phoneticPr fontId="2"/>
  </si>
  <si>
    <t>※看護小規模多機能型居宅介護従業者（正式名称）</t>
    <rPh sb="1" eb="3">
      <t>カンゴ</t>
    </rPh>
    <rPh sb="3" eb="6">
      <t>ショウキボ</t>
    </rPh>
    <rPh sb="6" eb="10">
      <t>タキノウガタ</t>
    </rPh>
    <rPh sb="10" eb="12">
      <t>キョタク</t>
    </rPh>
    <rPh sb="12" eb="14">
      <t>カイゴ</t>
    </rPh>
    <rPh sb="14" eb="17">
      <t>ジュウギョウシャ</t>
    </rPh>
    <rPh sb="18" eb="20">
      <t>セイシキ</t>
    </rPh>
    <rPh sb="20" eb="22">
      <t>メイショウ</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</si>
  <si>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</si>
  <si>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</si>
  <si>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</si>
  <si>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</si>
  <si>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(2)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</si>
  <si>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(4) 定員</t>
    <rPh sb="4" eb="6">
      <t>テイイン</t>
    </rPh>
    <phoneticPr fontId="2"/>
  </si>
  <si>
    <t>(5) 利用者数（通いサービス）</t>
    <rPh sb="4" eb="7">
      <t>リヨウシャ</t>
    </rPh>
    <rPh sb="7" eb="8">
      <t>スウ</t>
    </rPh>
    <rPh sb="9" eb="10">
      <t>カヨ</t>
    </rPh>
    <phoneticPr fontId="2"/>
  </si>
  <si>
    <t>(6) 
職種</t>
    <phoneticPr fontId="3"/>
  </si>
  <si>
    <t>(7)
勤務
形態</t>
    <phoneticPr fontId="3"/>
  </si>
  <si>
    <t>(8) 資格</t>
    <rPh sb="4" eb="6">
      <t>シカク</t>
    </rPh>
    <phoneticPr fontId="2"/>
  </si>
  <si>
    <t>(9) 氏　名</t>
    <phoneticPr fontId="3"/>
  </si>
  <si>
    <t>(10) 勤 務 時 間 数</t>
    <rPh sb="5" eb="6">
      <t>ツトム</t>
    </rPh>
    <rPh sb="7" eb="8">
      <t>ツトム</t>
    </rPh>
    <rPh sb="9" eb="10">
      <t>トキ</t>
    </rPh>
    <rPh sb="11" eb="12">
      <t>アイダ</t>
    </rPh>
    <rPh sb="13" eb="14">
      <t>スウ</t>
    </rPh>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</si>
  <si>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</si>
  <si>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r>
      <t>(13) 兼務状況
（兼務先/兼務する職務の内容
/兼務時間数）</t>
    </r>
    <r>
      <rPr>
        <sz val="10"/>
        <rFont val="HGSｺﾞｼｯｸM"/>
        <family val="3"/>
        <charset val="128"/>
      </rPr>
      <t>）</t>
    </r>
    <rPh sb="5" eb="7">
      <t>ケンム</t>
    </rPh>
    <rPh sb="7" eb="9">
      <t>ジョウキョウ</t>
    </rPh>
    <rPh sb="11" eb="13">
      <t>ケンム</t>
    </rPh>
    <rPh sb="13" eb="14">
      <t>サキ</t>
    </rPh>
    <rPh sb="15" eb="17">
      <t>ケンム</t>
    </rPh>
    <rPh sb="19" eb="21">
      <t>ショクム</t>
    </rPh>
    <rPh sb="22" eb="24">
      <t>ナイヨウ</t>
    </rPh>
    <rPh sb="26" eb="28">
      <t>ケンム</t>
    </rPh>
    <rPh sb="28" eb="31">
      <t>ジカンスウ</t>
    </rPh>
    <phoneticPr fontId="3"/>
  </si>
  <si>
    <r>
      <t>(14) 宿直①　（上記における該当者の</t>
    </r>
    <r>
      <rPr>
        <b/>
        <sz val="12"/>
        <color rgb="FFFF0000"/>
        <rFont val="HGSｺﾞｼｯｸM"/>
        <family val="3"/>
        <charset val="128"/>
      </rPr>
      <t>No</t>
    </r>
    <r>
      <rPr>
        <sz val="12"/>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</si>
  <si>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2"/>
        <color rgb="FFFF0000"/>
        <rFont val="HGSｺﾞｼｯｸM"/>
        <family val="3"/>
        <charset val="128"/>
      </rPr>
      <t>No</t>
    </r>
    <r>
      <rPr>
        <sz val="12"/>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</si>
  <si>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</si>
  <si>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</si>
  <si>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介護従業者（看護職員を含む）の日中の勤務時間の合計</t>
    <rPh sb="5" eb="7">
      <t>カイゴ</t>
    </rPh>
    <rPh sb="7" eb="10">
      <t>ジュウギョウシャ</t>
    </rPh>
    <rPh sb="11" eb="13">
      <t>カンゴ</t>
    </rPh>
    <rPh sb="13" eb="15">
      <t>ショクイン</t>
    </rPh>
    <rPh sb="16" eb="17">
      <t>フク</t>
    </rPh>
    <rPh sb="20" eb="22">
      <t>ニッチュウ</t>
    </rPh>
    <rPh sb="23" eb="25">
      <t>キンム</t>
    </rPh>
    <rPh sb="25" eb="27">
      <t>ジカン</t>
    </rPh>
    <rPh sb="28" eb="30">
      <t>ゴウケイ</t>
    </rPh>
    <phoneticPr fontId="2"/>
  </si>
  <si>
    <t>(18) 看護職員の日中の勤務時間の合計</t>
    <rPh sb="5" eb="7">
      <t>カンゴ</t>
    </rPh>
    <rPh sb="7" eb="9">
      <t>ショクイン</t>
    </rPh>
    <rPh sb="10" eb="12">
      <t>ニッチュウ</t>
    </rPh>
    <rPh sb="13" eb="15">
      <t>キンム</t>
    </rPh>
    <rPh sb="15" eb="17">
      <t>ジカン</t>
    </rPh>
    <rPh sb="18" eb="20">
      <t>ゴウケイ</t>
    </rPh>
    <phoneticPr fontId="2"/>
  </si>
  <si>
    <t>(19) 介護従業者（看護職員を含む）の夜間・深夜の勤務時間の合計</t>
    <rPh sb="5" eb="7">
      <t>カイゴ</t>
    </rPh>
    <rPh sb="7" eb="10">
      <t>ジュウギョウシャ</t>
    </rPh>
    <rPh sb="11" eb="13">
      <t>カンゴ</t>
    </rPh>
    <rPh sb="13" eb="15">
      <t>ショクイン</t>
    </rPh>
    <rPh sb="16" eb="17">
      <t>フク</t>
    </rPh>
    <rPh sb="20" eb="22">
      <t>ヤカン</t>
    </rPh>
    <rPh sb="23" eb="25">
      <t>シンヤ</t>
    </rPh>
    <rPh sb="26" eb="28">
      <t>キンム</t>
    </rPh>
    <rPh sb="28" eb="30">
      <t>ジカン</t>
    </rPh>
    <rPh sb="31" eb="33">
      <t>ゴウケイ</t>
    </rPh>
    <phoneticPr fontId="2"/>
  </si>
  <si>
    <t>(13) 兼務状況
（兼務先/兼務する職務の内容
/兼務時間数）</t>
    <rPh sb="5" eb="7">
      <t>ケンム</t>
    </rPh>
    <rPh sb="7" eb="9">
      <t>ジョウキョウ</t>
    </rPh>
    <rPh sb="11" eb="13">
      <t>ケンム</t>
    </rPh>
    <rPh sb="13" eb="14">
      <t>サキ</t>
    </rPh>
    <rPh sb="15" eb="17">
      <t>ケンム</t>
    </rPh>
    <rPh sb="19" eb="21">
      <t>ショクム</t>
    </rPh>
    <rPh sb="22" eb="24">
      <t>ナイヨウ</t>
    </rPh>
    <rPh sb="26" eb="28">
      <t>ケンム</t>
    </rPh>
    <rPh sb="28" eb="31">
      <t>ジカンスウ</t>
    </rPh>
    <phoneticPr fontId="3"/>
  </si>
  <si>
    <t>　(2)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</si>
  <si>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事業所の定員数を入力してください。</t>
    <rPh sb="5" eb="8">
      <t>ジギョウショ</t>
    </rPh>
    <rPh sb="9" eb="11">
      <t>テイイン</t>
    </rPh>
    <rPh sb="11" eb="12">
      <t>スウ</t>
    </rPh>
    <rPh sb="13" eb="15">
      <t>ニュウリョク</t>
    </rPh>
    <phoneticPr fontId="2"/>
  </si>
  <si>
    <t xml:space="preserve">  　　新規又は再開の場合は、推定数を入力してください。</t>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</si>
  <si>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</si>
  <si>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</si>
  <si>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</si>
  <si>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</si>
  <si>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申請する事業に係る従業者（管理者を含む。）の1ヶ月分の勤務時間数を入力してください。（別シートの「シフト記号表」を作成し、シフト記号を選択または入力してください。）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8">
      <t>ジカンスウ</t>
    </rPh>
    <rPh sb="39" eb="41">
      <t>ニュウリョク</t>
    </rPh>
    <rPh sb="49" eb="50">
      <t>ベツ</t>
    </rPh>
    <rPh sb="58" eb="60">
      <t>キゴウ</t>
    </rPh>
    <rPh sb="60" eb="61">
      <t>ヒョウ</t>
    </rPh>
    <rPh sb="63" eb="65">
      <t>サクセイ</t>
    </rPh>
    <rPh sb="70" eb="72">
      <t>キゴウ</t>
    </rPh>
    <rPh sb="73" eb="75">
      <t>センタク</t>
    </rPh>
    <rPh sb="78" eb="80">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</si>
  <si>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</si>
  <si>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</si>
  <si>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申請する事業所以外の事業所・施設との兼務がある場合は、兼務先の事業所・施設の名称、兼務する職務の内容、兼務時間数について記入してください。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57" eb="59">
      <t>ケンム</t>
    </rPh>
    <rPh sb="59" eb="62">
      <t>ジカンスウ</t>
    </rPh>
    <rPh sb="66" eb="68">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</si>
  <si>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</si>
  <si>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通いサービスの利用者数を入力してください。新規又は再開の場合は、推定数を入力してください。</t>
    <rPh sb="6" eb="7">
      <t>カヨ</t>
    </rPh>
    <rPh sb="13" eb="16">
      <t>リヨウシャ</t>
    </rPh>
    <rPh sb="16" eb="17">
      <t>スウ</t>
    </rPh>
    <rPh sb="18" eb="20">
      <t>ニュウリョク</t>
    </rPh>
    <phoneticPr fontId="2"/>
  </si>
  <si>
    <t>　(16) 宿泊サービスの利用者数を入力してください。新規又は再開の場合は、推定数を入力してください。</t>
    <rPh sb="6" eb="8">
      <t>シュクハク</t>
    </rPh>
    <rPh sb="13" eb="16">
      <t>リヨウシャ</t>
    </rPh>
    <rPh sb="16" eb="17">
      <t>スウ</t>
    </rPh>
    <rPh sb="18" eb="20">
      <t>ニュウリョク</t>
    </rPh>
    <phoneticPr fontId="2"/>
  </si>
  <si>
    <t>　(17) 介護従業者（看護職員を含む）の日中の勤務時間の合計が自動計算されますので、誤りがないか確認してください。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ニッチュウ</t>
    </rPh>
    <rPh sb="24" eb="26">
      <t>キンム</t>
    </rPh>
    <rPh sb="26" eb="28">
      <t>ジカン</t>
    </rPh>
    <rPh sb="29" eb="31">
      <t>ゴウケイ</t>
    </rPh>
    <rPh sb="32" eb="34">
      <t>ジドウ</t>
    </rPh>
    <rPh sb="34" eb="36">
      <t>ケイサン</t>
    </rPh>
    <rPh sb="43" eb="44">
      <t>アヤマ</t>
    </rPh>
    <rPh sb="49" eb="51">
      <t>カクニン</t>
    </rPh>
    <phoneticPr fontId="2"/>
  </si>
  <si>
    <t>　(19) 介護従業者（看護職員を含む）の夜間・深夜の勤務時間の合計が自動計算されますので、誤りがないか確認してください。</t>
    <rPh sb="6" eb="8">
      <t>カイゴ</t>
    </rPh>
    <rPh sb="8" eb="11">
      <t>ジュウギョウシャ</t>
    </rPh>
    <rPh sb="12" eb="14">
      <t>カンゴ</t>
    </rPh>
    <rPh sb="14" eb="16">
      <t>ショクイン</t>
    </rPh>
    <rPh sb="17" eb="18">
      <t>フク</t>
    </rPh>
    <rPh sb="21" eb="23">
      <t>ヤカン</t>
    </rPh>
    <rPh sb="24" eb="26">
      <t>シンヤ</t>
    </rPh>
    <rPh sb="27" eb="29">
      <t>キンム</t>
    </rPh>
    <rPh sb="29" eb="31">
      <t>ジカン</t>
    </rPh>
    <rPh sb="32" eb="34">
      <t>ゴウケイ</t>
    </rPh>
    <rPh sb="35" eb="37">
      <t>ジドウ</t>
    </rPh>
    <rPh sb="37" eb="39">
      <t>ケイサン</t>
    </rPh>
    <rPh sb="46" eb="47">
      <t>アヤマ</t>
    </rPh>
    <rPh sb="52" eb="54">
      <t>カクニン</t>
    </rPh>
    <phoneticPr fontId="2"/>
  </si>
  <si>
    <t>小規模多機能型サービス等計画作成担当者研修修了</t>
    <phoneticPr fontId="2"/>
  </si>
  <si>
    <t>　(5) 通いサービスの利用者数を入力してください。利用者数は、前年度の平均値（前年度の全利用者等の延数を当該前年度の日数で除して得た数。小数点第2位以下を切り上げ）を入力してください。</t>
    <rPh sb="5" eb="6">
      <t>カヨ</t>
    </rPh>
    <rPh sb="12" eb="15">
      <t>リヨウシャ</t>
    </rPh>
    <rPh sb="15" eb="16">
      <t>スウ</t>
    </rPh>
    <rPh sb="17" eb="19">
      <t>ニュウリョク</t>
    </rPh>
    <rPh sb="26" eb="29">
      <t>リヨウシャ</t>
    </rPh>
    <rPh sb="29" eb="30">
      <t>スウ</t>
    </rPh>
    <rPh sb="32" eb="35">
      <t>ゼンネンド</t>
    </rPh>
    <rPh sb="36" eb="39">
      <t>ヘイキンチ</t>
    </rPh>
    <phoneticPr fontId="2"/>
  </si>
  <si>
    <t>【自治体の皆様へ】</t>
    <rPh sb="1" eb="4">
      <t>ジチタイ</t>
    </rPh>
    <rPh sb="5" eb="7">
      <t>ミナサマ</t>
    </rPh>
    <phoneticPr fontId="2"/>
  </si>
  <si>
    <t>　C14～L14・・・「職種」</t>
    <rPh sb="12" eb="14">
      <t>ショクシュ</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</si>
  <si>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</si>
  <si>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【看護小規模多機能型居宅介護】</t>
    <rPh sb="1" eb="3">
      <t>カンゴ</t>
    </rPh>
    <rPh sb="10" eb="12">
      <t>キョタク</t>
    </rPh>
    <rPh sb="12" eb="14">
      <t>カイゴ</t>
    </rPh>
    <phoneticPr fontId="25"/>
  </si>
  <si>
    <t xml:space="preserve"> 点検日</t>
  </si>
  <si>
    <t>点検者（職・氏名）※原則として管理者が行ってください。　</t>
    <phoneticPr fontId="25"/>
  </si>
  <si>
    <t xml:space="preserve"> 令和　　年 　月　  日</t>
    <rPh sb="1" eb="3">
      <t>レイワ</t>
    </rPh>
    <phoneticPr fontId="25"/>
  </si>
  <si>
    <t>　</t>
  </si>
  <si>
    <t>法人</t>
    <rPh sb="0" eb="2">
      <t>ホウジン</t>
    </rPh>
    <phoneticPr fontId="25"/>
  </si>
  <si>
    <t>名　　称</t>
    <phoneticPr fontId="25"/>
  </si>
  <si>
    <t>代表者職・氏名</t>
    <rPh sb="0" eb="3">
      <t>ダイヒョウシャ</t>
    </rPh>
    <rPh sb="3" eb="4">
      <t>ショク</t>
    </rPh>
    <rPh sb="5" eb="7">
      <t>シメイ</t>
    </rPh>
    <phoneticPr fontId="25"/>
  </si>
  <si>
    <t xml:space="preserve"> 事業所</t>
    <rPh sb="1" eb="4">
      <t>ジギョウショ</t>
    </rPh>
    <phoneticPr fontId="25"/>
  </si>
  <si>
    <t>介護保険</t>
    <phoneticPr fontId="25"/>
  </si>
  <si>
    <t>事業所番号</t>
  </si>
  <si>
    <t xml:space="preserve"> フリガナ</t>
  </si>
  <si>
    <t>名　　　 称</t>
    <phoneticPr fontId="25"/>
  </si>
  <si>
    <t>所　在　地</t>
    <rPh sb="0" eb="1">
      <t>トコロ</t>
    </rPh>
    <rPh sb="2" eb="3">
      <t>ザイ</t>
    </rPh>
    <rPh sb="4" eb="5">
      <t>チ</t>
    </rPh>
    <phoneticPr fontId="25"/>
  </si>
  <si>
    <t>〒</t>
    <phoneticPr fontId="25"/>
  </si>
  <si>
    <t>伊勢原市</t>
    <rPh sb="0" eb="4">
      <t>イセハラシ</t>
    </rPh>
    <phoneticPr fontId="25"/>
  </si>
  <si>
    <t>連　絡　先</t>
    <rPh sb="0" eb="1">
      <t>レン</t>
    </rPh>
    <rPh sb="2" eb="3">
      <t>ラク</t>
    </rPh>
    <rPh sb="4" eb="5">
      <t>サキ</t>
    </rPh>
    <phoneticPr fontId="25"/>
  </si>
  <si>
    <t>電話番号</t>
    <rPh sb="0" eb="2">
      <t>デンワ</t>
    </rPh>
    <rPh sb="2" eb="4">
      <t>バンゴウ</t>
    </rPh>
    <phoneticPr fontId="25"/>
  </si>
  <si>
    <t>ＦＡＸ番号</t>
    <rPh sb="3" eb="5">
      <t>バンゴウ</t>
    </rPh>
    <phoneticPr fontId="25"/>
  </si>
  <si>
    <t>開設年月日</t>
    <rPh sb="0" eb="2">
      <t>カイセツ</t>
    </rPh>
    <rPh sb="2" eb="5">
      <t>ネンガッピ</t>
    </rPh>
    <phoneticPr fontId="25"/>
  </si>
  <si>
    <t>平成・令和</t>
    <rPh sb="0" eb="2">
      <t>ヘイセイ</t>
    </rPh>
    <rPh sb="3" eb="5">
      <t>レイワ</t>
    </rPh>
    <phoneticPr fontId="25"/>
  </si>
  <si>
    <t>年</t>
    <rPh sb="0" eb="1">
      <t>ネン</t>
    </rPh>
    <phoneticPr fontId="25"/>
  </si>
  <si>
    <t>月</t>
    <rPh sb="0" eb="1">
      <t>ガツ</t>
    </rPh>
    <phoneticPr fontId="25"/>
  </si>
  <si>
    <t>日</t>
    <rPh sb="0" eb="1">
      <t>ニチ</t>
    </rPh>
    <phoneticPr fontId="25"/>
  </si>
  <si>
    <t>定　　　　員</t>
    <rPh sb="0" eb="1">
      <t>サダム</t>
    </rPh>
    <rPh sb="5" eb="6">
      <t>イン</t>
    </rPh>
    <phoneticPr fontId="25"/>
  </si>
  <si>
    <t>登録定員</t>
    <rPh sb="0" eb="2">
      <t>トウロク</t>
    </rPh>
    <rPh sb="2" eb="4">
      <t>テイイン</t>
    </rPh>
    <phoneticPr fontId="25"/>
  </si>
  <si>
    <t>人</t>
    <rPh sb="0" eb="1">
      <t>ニン</t>
    </rPh>
    <phoneticPr fontId="25"/>
  </si>
  <si>
    <t>通いの定員</t>
    <rPh sb="0" eb="1">
      <t>カヨ</t>
    </rPh>
    <rPh sb="3" eb="5">
      <t>テイイン</t>
    </rPh>
    <phoneticPr fontId="25"/>
  </si>
  <si>
    <t>宿泊の定員</t>
    <rPh sb="0" eb="2">
      <t>シュクハク</t>
    </rPh>
    <rPh sb="3" eb="5">
      <t>テイイン</t>
    </rPh>
    <phoneticPr fontId="25"/>
  </si>
  <si>
    <t>短期利用居宅介護　実施の有無</t>
    <rPh sb="0" eb="2">
      <t>タンキ</t>
    </rPh>
    <rPh sb="2" eb="4">
      <t>リヨウ</t>
    </rPh>
    <rPh sb="4" eb="5">
      <t>キョ</t>
    </rPh>
    <rPh sb="5" eb="6">
      <t>タク</t>
    </rPh>
    <rPh sb="6" eb="8">
      <t>カイゴ</t>
    </rPh>
    <rPh sb="9" eb="11">
      <t>ジッシ</t>
    </rPh>
    <rPh sb="12" eb="14">
      <t>ウム</t>
    </rPh>
    <phoneticPr fontId="25"/>
  </si>
  <si>
    <t>有　・　無</t>
    <phoneticPr fontId="25"/>
  </si>
  <si>
    <t>※「勤務形態一覧表」等を添付してください。</t>
    <rPh sb="2" eb="4">
      <t>キンム</t>
    </rPh>
    <rPh sb="4" eb="6">
      <t>ケイタイ</t>
    </rPh>
    <rPh sb="6" eb="8">
      <t>イチラン</t>
    </rPh>
    <rPh sb="8" eb="9">
      <t>ヒョウ</t>
    </rPh>
    <rPh sb="10" eb="11">
      <t>トウ</t>
    </rPh>
    <phoneticPr fontId="25"/>
  </si>
  <si>
    <t>○</t>
    <phoneticPr fontId="25"/>
  </si>
  <si>
    <t>×</t>
    <phoneticPr fontId="25"/>
  </si>
  <si>
    <t>―</t>
    <phoneticPr fontId="25"/>
  </si>
  <si>
    <t>（１）　代表者</t>
    <phoneticPr fontId="25"/>
  </si>
  <si>
    <t>問1</t>
    <phoneticPr fontId="25"/>
  </si>
  <si>
    <t>　保健師若しくは看護師である。（問1に該当しない場合、問2,3に回答）</t>
    <rPh sb="1" eb="4">
      <t>ホケンシ</t>
    </rPh>
    <rPh sb="4" eb="5">
      <t>モ</t>
    </rPh>
    <rPh sb="8" eb="11">
      <t>カンゴシ</t>
    </rPh>
    <rPh sb="16" eb="17">
      <t>トイ</t>
    </rPh>
    <rPh sb="19" eb="21">
      <t>ガイトウ</t>
    </rPh>
    <rPh sb="24" eb="26">
      <t>バアイ</t>
    </rPh>
    <rPh sb="27" eb="28">
      <t>トイ</t>
    </rPh>
    <rPh sb="32" eb="34">
      <t>カイトウ</t>
    </rPh>
    <phoneticPr fontId="25"/>
  </si>
  <si>
    <t>問2</t>
  </si>
  <si>
    <t>　（問1に該当しない場合に回答）
　特別養護老人ホーム、老人デイサービスセンター、介護老人保健施設、  介護医療院、小規模多機能型居宅介護事業所、認知症対応型共同生活介護事業所、複合型サービス事業所等の従業者、訪問介護員等として認知症である者の介護に従事した経験を有する者若しくは保健医療サービス若しくは福祉サービスの経営に携わった経験を有する者｡</t>
    <rPh sb="52" eb="54">
      <t>カイゴ</t>
    </rPh>
    <rPh sb="54" eb="56">
      <t>イリョウ</t>
    </rPh>
    <rPh sb="56" eb="57">
      <t>イン</t>
    </rPh>
    <rPh sb="65" eb="67">
      <t>キョタク</t>
    </rPh>
    <rPh sb="67" eb="69">
      <t>カイゴ</t>
    </rPh>
    <rPh sb="69" eb="71">
      <t>ジギョウ</t>
    </rPh>
    <rPh sb="71" eb="72">
      <t>ショ</t>
    </rPh>
    <rPh sb="89" eb="92">
      <t>フクゴウガタ</t>
    </rPh>
    <rPh sb="96" eb="98">
      <t>ジギョウ</t>
    </rPh>
    <rPh sb="98" eb="99">
      <t>ショ</t>
    </rPh>
    <rPh sb="132" eb="133">
      <t>ユウ</t>
    </rPh>
    <rPh sb="135" eb="136">
      <t>モノ</t>
    </rPh>
    <rPh sb="136" eb="137">
      <t>モ</t>
    </rPh>
    <rPh sb="169" eb="170">
      <t>ユウ</t>
    </rPh>
    <rPh sb="172" eb="173">
      <t>モノ</t>
    </rPh>
    <phoneticPr fontId="25"/>
  </si>
  <si>
    <t>省令第34号第65条</t>
    <rPh sb="0" eb="2">
      <t>ショウレイ</t>
    </rPh>
    <rPh sb="2" eb="3">
      <t>ダイ</t>
    </rPh>
    <rPh sb="5" eb="6">
      <t>ゴウ</t>
    </rPh>
    <rPh sb="6" eb="7">
      <t>ダイ</t>
    </rPh>
    <rPh sb="9" eb="10">
      <t>ジョウ</t>
    </rPh>
    <phoneticPr fontId="25"/>
  </si>
  <si>
    <t>老計発第0331004号2(3)②③</t>
    <rPh sb="0" eb="1">
      <t>ロウ</t>
    </rPh>
    <rPh sb="1" eb="2">
      <t>ケイ</t>
    </rPh>
    <rPh sb="2" eb="3">
      <t>ハツ</t>
    </rPh>
    <rPh sb="3" eb="4">
      <t>ダイ</t>
    </rPh>
    <rPh sb="11" eb="12">
      <t>ゴウ</t>
    </rPh>
    <phoneticPr fontId="25"/>
  </si>
  <si>
    <t>問3</t>
  </si>
  <si>
    <t>　（問1に該当しない場合に回答）
　「認知症対応型サービス事業開設者研修」を修了している。</t>
    <rPh sb="19" eb="21">
      <t>ニンチ</t>
    </rPh>
    <rPh sb="21" eb="22">
      <t>ショウ</t>
    </rPh>
    <rPh sb="22" eb="25">
      <t>タイオウガタ</t>
    </rPh>
    <rPh sb="29" eb="31">
      <t>ジギョウ</t>
    </rPh>
    <rPh sb="31" eb="33">
      <t>カイセツ</t>
    </rPh>
    <rPh sb="33" eb="34">
      <t>シャ</t>
    </rPh>
    <rPh sb="34" eb="36">
      <t>ケンシュウ</t>
    </rPh>
    <rPh sb="38" eb="40">
      <t>シュウリョウ</t>
    </rPh>
    <phoneticPr fontId="25"/>
  </si>
  <si>
    <t>老計発第0331006号3</t>
    <rPh sb="0" eb="1">
      <t>ロウ</t>
    </rPh>
    <rPh sb="1" eb="2">
      <t>ケイ</t>
    </rPh>
    <rPh sb="2" eb="3">
      <t>ハツ</t>
    </rPh>
    <rPh sb="3" eb="4">
      <t>ダイ</t>
    </rPh>
    <rPh sb="11" eb="12">
      <t>ゴウ</t>
    </rPh>
    <phoneticPr fontId="25"/>
  </si>
  <si>
    <t>（２）　管理者</t>
    <rPh sb="4" eb="7">
      <t>カンリシャ</t>
    </rPh>
    <phoneticPr fontId="25"/>
  </si>
  <si>
    <t>問1</t>
    <rPh sb="0" eb="1">
      <t>ト</t>
    </rPh>
    <phoneticPr fontId="25"/>
  </si>
  <si>
    <r>
      <t xml:space="preserve">　常勤専従職員を配置している。
</t>
    </r>
    <r>
      <rPr>
        <sz val="10"/>
        <rFont val="ＭＳ Ｐゴシック"/>
        <family val="3"/>
        <charset val="128"/>
      </rPr>
      <t>※指定看護小規模多機能型居宅介護事業所の管理上支障がない場合は、当該看護小規模多機能型居宅介護事業所の他の職務、当該看護小規模多機能型居宅介護事業所に併設する認知症対応型共同生活介護事業所、地域密着型特定施設、地域密着型介護老人福祉施設、介護療養型医療施設(療養病床を有する診療所に限る)、介護医療院の職務若しくは他の事業所、施設等の職務の兼務が可能。</t>
    </r>
    <rPh sb="18" eb="20">
      <t>シテイ</t>
    </rPh>
    <rPh sb="29" eb="31">
      <t>キョタク</t>
    </rPh>
    <rPh sb="31" eb="33">
      <t>カイゴ</t>
    </rPh>
    <rPh sb="33" eb="36">
      <t>ジギョウショ</t>
    </rPh>
    <rPh sb="37" eb="39">
      <t>カンリ</t>
    </rPh>
    <rPh sb="39" eb="40">
      <t>ジョウ</t>
    </rPh>
    <rPh sb="40" eb="42">
      <t>シショウ</t>
    </rPh>
    <rPh sb="45" eb="47">
      <t>バアイ</t>
    </rPh>
    <rPh sb="68" eb="69">
      <t>タ</t>
    </rPh>
    <rPh sb="70" eb="72">
      <t>ショクム</t>
    </rPh>
    <rPh sb="117" eb="119">
      <t>トクテイ</t>
    </rPh>
    <rPh sb="119" eb="121">
      <t>シセツ</t>
    </rPh>
    <rPh sb="122" eb="124">
      <t>チイキ</t>
    </rPh>
    <rPh sb="124" eb="127">
      <t>ミッチャクガタ</t>
    </rPh>
    <rPh sb="127" eb="129">
      <t>カイゴ</t>
    </rPh>
    <rPh sb="129" eb="131">
      <t>ロウジン</t>
    </rPh>
    <rPh sb="131" eb="133">
      <t>フクシ</t>
    </rPh>
    <rPh sb="133" eb="135">
      <t>シセツ</t>
    </rPh>
    <rPh sb="136" eb="138">
      <t>カイゴ</t>
    </rPh>
    <rPh sb="138" eb="141">
      <t>リョウヨウガタ</t>
    </rPh>
    <rPh sb="141" eb="143">
      <t>イリョウ</t>
    </rPh>
    <rPh sb="143" eb="145">
      <t>シセツ</t>
    </rPh>
    <rPh sb="146" eb="148">
      <t>リョウヨウ</t>
    </rPh>
    <rPh sb="148" eb="150">
      <t>ビョウショウ</t>
    </rPh>
    <rPh sb="151" eb="152">
      <t>ユウ</t>
    </rPh>
    <rPh sb="158" eb="159">
      <t>カギ</t>
    </rPh>
    <rPh sb="170" eb="171">
      <t>モ</t>
    </rPh>
    <rPh sb="174" eb="175">
      <t>タ</t>
    </rPh>
    <rPh sb="176" eb="179">
      <t>ジギョウショ</t>
    </rPh>
    <rPh sb="180" eb="182">
      <t>シセツ</t>
    </rPh>
    <rPh sb="182" eb="183">
      <t>トウ</t>
    </rPh>
    <rPh sb="190" eb="192">
      <t>カノウ</t>
    </rPh>
    <phoneticPr fontId="25"/>
  </si>
  <si>
    <t>省令第34号第64条第1項</t>
    <rPh sb="0" eb="2">
      <t>ショウレイ</t>
    </rPh>
    <rPh sb="2" eb="3">
      <t>ダイ</t>
    </rPh>
    <rPh sb="5" eb="6">
      <t>ゴウ</t>
    </rPh>
    <rPh sb="6" eb="7">
      <t>ダイ</t>
    </rPh>
    <rPh sb="9" eb="10">
      <t>ジョウ</t>
    </rPh>
    <rPh sb="10" eb="11">
      <t>ダイ</t>
    </rPh>
    <rPh sb="12" eb="13">
      <t>コウ</t>
    </rPh>
    <phoneticPr fontId="25"/>
  </si>
  <si>
    <t>老計発第0331004号2(2)①</t>
    <rPh sb="0" eb="1">
      <t>ロウ</t>
    </rPh>
    <rPh sb="1" eb="2">
      <t>ケイ</t>
    </rPh>
    <rPh sb="2" eb="3">
      <t>ハツ</t>
    </rPh>
    <rPh sb="3" eb="4">
      <t>ダイ</t>
    </rPh>
    <rPh sb="11" eb="12">
      <t>ゴウ</t>
    </rPh>
    <phoneticPr fontId="25"/>
  </si>
  <si>
    <t>問2</t>
    <rPh sb="0" eb="1">
      <t>ト</t>
    </rPh>
    <phoneticPr fontId="25"/>
  </si>
  <si>
    <t>　保健師若しくは看護師である。（問2に該当しない場合、問3,4に回答）</t>
    <rPh sb="1" eb="4">
      <t>ホケンシ</t>
    </rPh>
    <rPh sb="4" eb="5">
      <t>モ</t>
    </rPh>
    <rPh sb="8" eb="11">
      <t>カンゴシ</t>
    </rPh>
    <rPh sb="16" eb="17">
      <t>トイ</t>
    </rPh>
    <rPh sb="19" eb="21">
      <t>ガイトウ</t>
    </rPh>
    <rPh sb="24" eb="26">
      <t>バアイ</t>
    </rPh>
    <rPh sb="27" eb="28">
      <t>トイ</t>
    </rPh>
    <rPh sb="32" eb="34">
      <t>カイトウ</t>
    </rPh>
    <phoneticPr fontId="25"/>
  </si>
  <si>
    <t>問3</t>
    <rPh sb="0" eb="1">
      <t>ト</t>
    </rPh>
    <phoneticPr fontId="25"/>
  </si>
  <si>
    <t>　（問2に該当しない場合に回答）
　特別養護老人ホーム、老人デイサービスセンター、介護老人保健施設、介護医療院、小規模多機能型居宅介護事業所、認知症対応型共同生活介護事業所、複合型サービス事業所等の従業者又は訪問介護員等として、３年以上、認知症である者の介護に従事した経験がある者</t>
    <rPh sb="13" eb="15">
      <t>カイトウ</t>
    </rPh>
    <rPh sb="18" eb="24">
      <t>トクベツヨウゴロウジン</t>
    </rPh>
    <rPh sb="28" eb="30">
      <t>ロウジン</t>
    </rPh>
    <rPh sb="41" eb="43">
      <t>カイゴ</t>
    </rPh>
    <rPh sb="43" eb="45">
      <t>ロウジン</t>
    </rPh>
    <rPh sb="45" eb="47">
      <t>ホケン</t>
    </rPh>
    <rPh sb="47" eb="49">
      <t>シセツ</t>
    </rPh>
    <rPh sb="63" eb="65">
      <t>キョタク</t>
    </rPh>
    <rPh sb="65" eb="67">
      <t>カイゴ</t>
    </rPh>
    <rPh sb="67" eb="69">
      <t>ジギョウ</t>
    </rPh>
    <rPh sb="69" eb="70">
      <t>ショ</t>
    </rPh>
    <rPh sb="87" eb="90">
      <t>フクゴウガタ</t>
    </rPh>
    <rPh sb="94" eb="96">
      <t>ジギョウ</t>
    </rPh>
    <rPh sb="96" eb="97">
      <t>ショ</t>
    </rPh>
    <rPh sb="97" eb="98">
      <t>トウ</t>
    </rPh>
    <rPh sb="99" eb="102">
      <t>ジュウギョウシャ</t>
    </rPh>
    <rPh sb="102" eb="103">
      <t>マタ</t>
    </rPh>
    <rPh sb="104" eb="109">
      <t>ホウモンカイゴイン</t>
    </rPh>
    <rPh sb="109" eb="110">
      <t>トウ</t>
    </rPh>
    <rPh sb="115" eb="116">
      <t>ネン</t>
    </rPh>
    <rPh sb="116" eb="118">
      <t>イジョウ</t>
    </rPh>
    <rPh sb="119" eb="122">
      <t>ニンチショウ</t>
    </rPh>
    <rPh sb="125" eb="126">
      <t>モノ</t>
    </rPh>
    <rPh sb="127" eb="129">
      <t>カイゴ</t>
    </rPh>
    <rPh sb="130" eb="132">
      <t>ジュウジ</t>
    </rPh>
    <rPh sb="134" eb="136">
      <t>ケイケン</t>
    </rPh>
    <rPh sb="139" eb="140">
      <t>モノ</t>
    </rPh>
    <phoneticPr fontId="25"/>
  </si>
  <si>
    <t>省令第34号第64条第2項</t>
    <rPh sb="0" eb="2">
      <t>ショウレイ</t>
    </rPh>
    <rPh sb="2" eb="3">
      <t>ダイ</t>
    </rPh>
    <rPh sb="5" eb="6">
      <t>ゴウ</t>
    </rPh>
    <rPh sb="6" eb="7">
      <t>ダイ</t>
    </rPh>
    <rPh sb="9" eb="10">
      <t>ジョウ</t>
    </rPh>
    <rPh sb="10" eb="11">
      <t>ダイ</t>
    </rPh>
    <rPh sb="12" eb="13">
      <t>コウ</t>
    </rPh>
    <phoneticPr fontId="25"/>
  </si>
  <si>
    <t>老計発第0331004号2(2)②</t>
    <rPh sb="0" eb="1">
      <t>ロウ</t>
    </rPh>
    <rPh sb="1" eb="2">
      <t>ケイ</t>
    </rPh>
    <rPh sb="2" eb="3">
      <t>ハツ</t>
    </rPh>
    <rPh sb="3" eb="4">
      <t>ダイ</t>
    </rPh>
    <rPh sb="11" eb="12">
      <t>ゴウ</t>
    </rPh>
    <phoneticPr fontId="25"/>
  </si>
  <si>
    <t>問4</t>
    <rPh sb="0" eb="1">
      <t>ト</t>
    </rPh>
    <phoneticPr fontId="25"/>
  </si>
  <si>
    <t>　（問2に該当しない場合に回答）
　「認知症介護実践者研修」もしくは「基礎課程」及び「認知症対応型サービス事業管理者研修」を修了している。</t>
    <rPh sb="19" eb="21">
      <t>ニンチ</t>
    </rPh>
    <rPh sb="21" eb="22">
      <t>ショウ</t>
    </rPh>
    <rPh sb="22" eb="24">
      <t>カイゴ</t>
    </rPh>
    <rPh sb="24" eb="27">
      <t>ジッセンシャ</t>
    </rPh>
    <rPh sb="27" eb="29">
      <t>ケンシュウ</t>
    </rPh>
    <rPh sb="35" eb="37">
      <t>キソ</t>
    </rPh>
    <rPh sb="37" eb="39">
      <t>カテイ</t>
    </rPh>
    <rPh sb="40" eb="41">
      <t>オヨ</t>
    </rPh>
    <rPh sb="43" eb="45">
      <t>ニンチ</t>
    </rPh>
    <rPh sb="45" eb="46">
      <t>ショウ</t>
    </rPh>
    <rPh sb="46" eb="49">
      <t>タイオウガタ</t>
    </rPh>
    <rPh sb="53" eb="55">
      <t>ジギョウ</t>
    </rPh>
    <rPh sb="55" eb="58">
      <t>カンリシャ</t>
    </rPh>
    <rPh sb="58" eb="60">
      <t>ケンシュウ</t>
    </rPh>
    <rPh sb="62" eb="64">
      <t>シュウリョウ</t>
    </rPh>
    <phoneticPr fontId="25"/>
  </si>
  <si>
    <t>老計発第0331006号2</t>
    <rPh sb="0" eb="1">
      <t>ロウ</t>
    </rPh>
    <rPh sb="1" eb="2">
      <t>ケイ</t>
    </rPh>
    <rPh sb="2" eb="3">
      <t>ハツ</t>
    </rPh>
    <rPh sb="3" eb="4">
      <t>ダイ</t>
    </rPh>
    <rPh sb="11" eb="12">
      <t>ゴウ</t>
    </rPh>
    <phoneticPr fontId="25"/>
  </si>
  <si>
    <t>問5</t>
    <rPh sb="0" eb="1">
      <t>ト</t>
    </rPh>
    <phoneticPr fontId="25"/>
  </si>
  <si>
    <t>　管理者は、暴力団員等又は暴力団員等と密接な関係を有する者ではない。</t>
    <phoneticPr fontId="25"/>
  </si>
  <si>
    <t>（３）　介護支援専門員</t>
    <rPh sb="4" eb="6">
      <t>カイゴ</t>
    </rPh>
    <rPh sb="6" eb="8">
      <t>シエン</t>
    </rPh>
    <rPh sb="8" eb="11">
      <t>センモンイン</t>
    </rPh>
    <phoneticPr fontId="25"/>
  </si>
  <si>
    <r>
      <t xml:space="preserve">　専従職員を配置している。
</t>
    </r>
    <r>
      <rPr>
        <sz val="10"/>
        <rFont val="ＭＳ Ｐゴシック"/>
        <family val="3"/>
        <charset val="128"/>
      </rPr>
      <t>※利用者の処遇に支障がない場合は、当該看護小規模多機能型居宅介護事業所の他の職務又は当該看護小規模多機能型居宅介護事業所に併設する認知症対応型共同生活介護事業所、指定地域密着型特定施設、指定地域密着型介護老人福祉施設、指定介護療養型医療施設(療養病床を有する診療所に限る)、介護医療院の職務を兼務可能。</t>
    </r>
    <rPh sb="1" eb="3">
      <t>センジュウ</t>
    </rPh>
    <rPh sb="3" eb="5">
      <t>ショクイン</t>
    </rPh>
    <rPh sb="6" eb="8">
      <t>ハイチ</t>
    </rPh>
    <rPh sb="16" eb="19">
      <t>リヨウシャ</t>
    </rPh>
    <rPh sb="20" eb="22">
      <t>ショグウ</t>
    </rPh>
    <rPh sb="23" eb="25">
      <t>シショウ</t>
    </rPh>
    <rPh sb="28" eb="30">
      <t>バアイ</t>
    </rPh>
    <rPh sb="59" eb="61">
      <t>カンゴ</t>
    </rPh>
    <rPh sb="161" eb="163">
      <t>ケンム</t>
    </rPh>
    <rPh sb="163" eb="165">
      <t>カノウ</t>
    </rPh>
    <phoneticPr fontId="25"/>
  </si>
  <si>
    <t>省令第34号第63条第10項</t>
    <rPh sb="0" eb="2">
      <t>ショウレイ</t>
    </rPh>
    <rPh sb="2" eb="3">
      <t>ダイ</t>
    </rPh>
    <rPh sb="5" eb="6">
      <t>ゴウ</t>
    </rPh>
    <rPh sb="6" eb="7">
      <t>ダイ</t>
    </rPh>
    <rPh sb="9" eb="10">
      <t>ジョウ</t>
    </rPh>
    <rPh sb="10" eb="11">
      <t>ダイ</t>
    </rPh>
    <rPh sb="13" eb="14">
      <t>コウ</t>
    </rPh>
    <phoneticPr fontId="25"/>
  </si>
  <si>
    <t>　「小規模多機能型サービス等計画作成担当者研修」を修了している。</t>
    <rPh sb="13" eb="14">
      <t>トウ</t>
    </rPh>
    <rPh sb="14" eb="16">
      <t>ケイカク</t>
    </rPh>
    <rPh sb="16" eb="18">
      <t>サクセイ</t>
    </rPh>
    <rPh sb="18" eb="21">
      <t>タントウシャ</t>
    </rPh>
    <rPh sb="21" eb="23">
      <t>ケンシュウ</t>
    </rPh>
    <rPh sb="25" eb="27">
      <t>シュウリョウ</t>
    </rPh>
    <phoneticPr fontId="25"/>
  </si>
  <si>
    <t>老計発第0331006号1</t>
    <rPh sb="0" eb="1">
      <t>ロウ</t>
    </rPh>
    <rPh sb="1" eb="2">
      <t>ケイ</t>
    </rPh>
    <rPh sb="2" eb="3">
      <t>ハツ</t>
    </rPh>
    <rPh sb="3" eb="4">
      <t>ダイ</t>
    </rPh>
    <rPh sb="11" eb="12">
      <t>ゴウ</t>
    </rPh>
    <phoneticPr fontId="25"/>
  </si>
  <si>
    <t>　介護支援専門員は、看護小規模多機能型居宅介護計画の作成に当たっては、看護師等と密接な連携を図りながら行っている。</t>
    <rPh sb="51" eb="52">
      <t>オコナ</t>
    </rPh>
    <phoneticPr fontId="25"/>
  </si>
  <si>
    <t>（４）　従業者</t>
    <rPh sb="4" eb="6">
      <t>ジュウギョウ</t>
    </rPh>
    <rPh sb="6" eb="7">
      <t>シャ</t>
    </rPh>
    <phoneticPr fontId="25"/>
  </si>
  <si>
    <t>　介護従業者のうち１人以上は、常勤の保健師又は看護師を配置している。</t>
    <rPh sb="1" eb="3">
      <t>カイゴ</t>
    </rPh>
    <rPh sb="3" eb="6">
      <t>ジュウギョウシャ</t>
    </rPh>
    <rPh sb="10" eb="11">
      <t>リ</t>
    </rPh>
    <rPh sb="11" eb="13">
      <t>イジョウ</t>
    </rPh>
    <rPh sb="15" eb="17">
      <t>ジョウキン</t>
    </rPh>
    <rPh sb="18" eb="20">
      <t>ホケン</t>
    </rPh>
    <rPh sb="20" eb="21">
      <t>シ</t>
    </rPh>
    <rPh sb="21" eb="22">
      <t>マタ</t>
    </rPh>
    <rPh sb="23" eb="26">
      <t>カンゴシ</t>
    </rPh>
    <rPh sb="27" eb="29">
      <t>ハイチ</t>
    </rPh>
    <phoneticPr fontId="25"/>
  </si>
  <si>
    <t>省令第34号第63条第3項</t>
    <rPh sb="0" eb="2">
      <t>ショウレイ</t>
    </rPh>
    <rPh sb="2" eb="3">
      <t>ダイ</t>
    </rPh>
    <rPh sb="5" eb="6">
      <t>ゴウ</t>
    </rPh>
    <rPh sb="6" eb="7">
      <t>ダイ</t>
    </rPh>
    <rPh sb="9" eb="10">
      <t>ジョウ</t>
    </rPh>
    <rPh sb="10" eb="11">
      <t>ダイ</t>
    </rPh>
    <rPh sb="12" eb="13">
      <t>コウ</t>
    </rPh>
    <phoneticPr fontId="25"/>
  </si>
  <si>
    <t>　従業者のうち、常勤換算方法で２．５以上は、保健師、看護師又は准看護師（以下、「看護職員」という）を配置している。</t>
    <rPh sb="1" eb="4">
      <t>ジュウギョウシャ</t>
    </rPh>
    <rPh sb="8" eb="10">
      <t>ジョウキン</t>
    </rPh>
    <rPh sb="10" eb="12">
      <t>カンサン</t>
    </rPh>
    <rPh sb="12" eb="14">
      <t>ホウホウ</t>
    </rPh>
    <rPh sb="18" eb="20">
      <t>イジョウ</t>
    </rPh>
    <rPh sb="22" eb="24">
      <t>ホケン</t>
    </rPh>
    <rPh sb="24" eb="25">
      <t>シ</t>
    </rPh>
    <rPh sb="26" eb="29">
      <t>カンゴシ</t>
    </rPh>
    <rPh sb="29" eb="30">
      <t>マタ</t>
    </rPh>
    <rPh sb="31" eb="32">
      <t>ジュン</t>
    </rPh>
    <rPh sb="32" eb="35">
      <t>カンゴシ</t>
    </rPh>
    <rPh sb="36" eb="38">
      <t>イカ</t>
    </rPh>
    <rPh sb="40" eb="42">
      <t>カンゴ</t>
    </rPh>
    <rPh sb="42" eb="44">
      <t>ショクイン</t>
    </rPh>
    <rPh sb="50" eb="52">
      <t>ハイチ</t>
    </rPh>
    <phoneticPr fontId="25"/>
  </si>
  <si>
    <t>省令第34号第63条第4項</t>
    <rPh sb="0" eb="2">
      <t>ショウレイ</t>
    </rPh>
    <rPh sb="2" eb="3">
      <t>ダイ</t>
    </rPh>
    <rPh sb="5" eb="6">
      <t>ゴウ</t>
    </rPh>
    <rPh sb="6" eb="7">
      <t>ダイ</t>
    </rPh>
    <rPh sb="9" eb="10">
      <t>ジョウ</t>
    </rPh>
    <rPh sb="10" eb="11">
      <t>ダイ</t>
    </rPh>
    <rPh sb="12" eb="13">
      <t>コウ</t>
    </rPh>
    <phoneticPr fontId="25"/>
  </si>
  <si>
    <t>　通いサービス及び訪問サービス提供に当たる従業者のうち１以上は、看護職員である。</t>
    <rPh sb="18" eb="19">
      <t>ア</t>
    </rPh>
    <rPh sb="21" eb="24">
      <t>ジュウギョウシャ</t>
    </rPh>
    <phoneticPr fontId="25"/>
  </si>
  <si>
    <t>　常勤換算方法で、訪問サービスの提供に当たる介護従業者を２以上配置している。</t>
    <rPh sb="1" eb="3">
      <t>ジョウキン</t>
    </rPh>
    <rPh sb="3" eb="5">
      <t>カンサン</t>
    </rPh>
    <rPh sb="5" eb="7">
      <t>ホウホウ</t>
    </rPh>
    <rPh sb="9" eb="11">
      <t>ホウモン</t>
    </rPh>
    <rPh sb="16" eb="18">
      <t>テイキョウ</t>
    </rPh>
    <rPh sb="19" eb="20">
      <t>ア</t>
    </rPh>
    <rPh sb="22" eb="24">
      <t>カイゴ</t>
    </rPh>
    <rPh sb="24" eb="27">
      <t>ジュウギョウシャ</t>
    </rPh>
    <rPh sb="29" eb="31">
      <t>イジョウ</t>
    </rPh>
    <rPh sb="31" eb="33">
      <t>ハイチ</t>
    </rPh>
    <phoneticPr fontId="25"/>
  </si>
  <si>
    <t>　常勤職員が勤務すべき勤務時間を記入してください。</t>
    <rPh sb="1" eb="3">
      <t>ジョウキン</t>
    </rPh>
    <rPh sb="3" eb="5">
      <t>ショクイン</t>
    </rPh>
    <rPh sb="6" eb="8">
      <t>キンム</t>
    </rPh>
    <rPh sb="11" eb="13">
      <t>キンム</t>
    </rPh>
    <rPh sb="13" eb="15">
      <t>ジカン</t>
    </rPh>
    <rPh sb="16" eb="18">
      <t>キニュウ</t>
    </rPh>
    <phoneticPr fontId="25"/>
  </si>
  <si>
    <t>１日　　　時間　　　　分</t>
    <rPh sb="1" eb="2">
      <t>ニチ</t>
    </rPh>
    <rPh sb="5" eb="7">
      <t>ジカン</t>
    </rPh>
    <rPh sb="11" eb="12">
      <t>フン</t>
    </rPh>
    <phoneticPr fontId="25"/>
  </si>
  <si>
    <t>問6</t>
    <rPh sb="0" eb="1">
      <t>ト</t>
    </rPh>
    <phoneticPr fontId="25"/>
  </si>
  <si>
    <t>　前年度の通いサービスの利用者数の平均値（新規事業所の場合は推定数）によって、以下の計算を行ってください。</t>
    <phoneticPr fontId="25"/>
  </si>
  <si>
    <t>通い</t>
    <rPh sb="0" eb="1">
      <t>カヨ</t>
    </rPh>
    <phoneticPr fontId="25"/>
  </si>
  <si>
    <t>＋</t>
    <phoneticPr fontId="25"/>
  </si>
  <si>
    <t>訪問</t>
    <rPh sb="0" eb="2">
      <t>ホウモン</t>
    </rPh>
    <phoneticPr fontId="25"/>
  </si>
  <si>
    <t>(ａ)</t>
    <phoneticPr fontId="25"/>
  </si>
  <si>
    <t>○１～３名 　　→ 問5で答えた時間数</t>
    <rPh sb="10" eb="11">
      <t>ト</t>
    </rPh>
    <phoneticPr fontId="25"/>
  </si>
  <si>
    <t>（</t>
    <phoneticPr fontId="25"/>
  </si>
  <si>
    <t>）時間×</t>
    <phoneticPr fontId="25"/>
  </si>
  <si>
    <t>＝</t>
    <phoneticPr fontId="25"/>
  </si>
  <si>
    <t>時間</t>
    <phoneticPr fontId="25"/>
  </si>
  <si>
    <t>○４～６名 　　→ 問5で答えた時間数</t>
    <phoneticPr fontId="25"/>
  </si>
  <si>
    <t>○７～９名 　　→ 問5で答えた時間数</t>
    <phoneticPr fontId="25"/>
  </si>
  <si>
    <t>○１０～１２名 → 問5で答えた時間数</t>
    <phoneticPr fontId="25"/>
  </si>
  <si>
    <t>○１３～１５名 → 問5で答えた時間数</t>
    <phoneticPr fontId="25"/>
  </si>
  <si>
    <t>問7</t>
    <rPh sb="0" eb="1">
      <t>ト</t>
    </rPh>
    <phoneticPr fontId="25"/>
  </si>
  <si>
    <t>　従業者の勤務の体制及び勤務形態一覧表(様式１)の日勤時間の合計が、問6で算出した時間(ａ)を下回った日はない。</t>
    <rPh sb="20" eb="22">
      <t>ヨウシキ</t>
    </rPh>
    <rPh sb="30" eb="32">
      <t>ゴウケイ</t>
    </rPh>
    <rPh sb="34" eb="35">
      <t>ト</t>
    </rPh>
    <rPh sb="37" eb="39">
      <t>サンシュツ</t>
    </rPh>
    <rPh sb="41" eb="43">
      <t>ジカン</t>
    </rPh>
    <rPh sb="47" eb="49">
      <t>シタマワ</t>
    </rPh>
    <rPh sb="51" eb="52">
      <t>ヒ</t>
    </rPh>
    <phoneticPr fontId="25"/>
  </si>
  <si>
    <t>省令第34号第63条第1項</t>
    <rPh sb="0" eb="2">
      <t>ショウレイ</t>
    </rPh>
    <rPh sb="2" eb="3">
      <t>ダイ</t>
    </rPh>
    <rPh sb="5" eb="6">
      <t>ゴウ</t>
    </rPh>
    <rPh sb="6" eb="7">
      <t>ダイ</t>
    </rPh>
    <rPh sb="9" eb="10">
      <t>ジョウ</t>
    </rPh>
    <rPh sb="10" eb="11">
      <t>ダイ</t>
    </rPh>
    <rPh sb="12" eb="13">
      <t>コウ</t>
    </rPh>
    <phoneticPr fontId="25"/>
  </si>
  <si>
    <t>（５）　夜勤体制</t>
    <rPh sb="4" eb="6">
      <t>ヤキン</t>
    </rPh>
    <rPh sb="6" eb="8">
      <t>タイセイ</t>
    </rPh>
    <phoneticPr fontId="25"/>
  </si>
  <si>
    <t>(宿泊サービスの利用者がいる場合)
　夜間及び深夜の時間帯に勤務する介護従業者を１名以上、宿直者を１名以上配置している。また、看護職員である必要はないが、電話等による連絡体制は確保していること。</t>
    <rPh sb="19" eb="21">
      <t>ヤカン</t>
    </rPh>
    <rPh sb="21" eb="22">
      <t>オヨ</t>
    </rPh>
    <rPh sb="23" eb="25">
      <t>シンヤ</t>
    </rPh>
    <rPh sb="26" eb="29">
      <t>ジカンタイ</t>
    </rPh>
    <rPh sb="30" eb="32">
      <t>キンム</t>
    </rPh>
    <rPh sb="34" eb="36">
      <t>カイゴ</t>
    </rPh>
    <rPh sb="36" eb="39">
      <t>ジュウギョウシャ</t>
    </rPh>
    <rPh sb="41" eb="42">
      <t>メイ</t>
    </rPh>
    <rPh sb="42" eb="44">
      <t>イジョウ</t>
    </rPh>
    <rPh sb="45" eb="47">
      <t>シュクチョク</t>
    </rPh>
    <rPh sb="47" eb="48">
      <t>シャ</t>
    </rPh>
    <rPh sb="50" eb="53">
      <t>メイイジョウ</t>
    </rPh>
    <rPh sb="53" eb="55">
      <t>ハイチ</t>
    </rPh>
    <rPh sb="63" eb="65">
      <t>カンゴ</t>
    </rPh>
    <rPh sb="65" eb="67">
      <t>ショクイン</t>
    </rPh>
    <rPh sb="70" eb="72">
      <t>ヒツヨウ</t>
    </rPh>
    <rPh sb="77" eb="79">
      <t>デンワ</t>
    </rPh>
    <rPh sb="79" eb="80">
      <t>ナド</t>
    </rPh>
    <rPh sb="83" eb="85">
      <t>レンラク</t>
    </rPh>
    <rPh sb="85" eb="87">
      <t>タイセイ</t>
    </rPh>
    <rPh sb="88" eb="90">
      <t>カクホ</t>
    </rPh>
    <phoneticPr fontId="25"/>
  </si>
  <si>
    <t>(宿泊サービスの利用者がいない場合)
　夜間及び深夜の時間帯に勤務する介護従業者を１名以上、宿直者を１名以上配置しているか、訪問サービスを提供するために必要な連絡体制を整備している。</t>
    <rPh sb="20" eb="22">
      <t>ヤカン</t>
    </rPh>
    <rPh sb="22" eb="23">
      <t>オヨ</t>
    </rPh>
    <rPh sb="24" eb="26">
      <t>シンヤ</t>
    </rPh>
    <rPh sb="27" eb="30">
      <t>ジカンタイ</t>
    </rPh>
    <rPh sb="31" eb="33">
      <t>キンム</t>
    </rPh>
    <rPh sb="35" eb="37">
      <t>カイゴ</t>
    </rPh>
    <rPh sb="37" eb="40">
      <t>ジュウギョウシャ</t>
    </rPh>
    <rPh sb="42" eb="43">
      <t>メイ</t>
    </rPh>
    <rPh sb="43" eb="45">
      <t>イジョウ</t>
    </rPh>
    <rPh sb="62" eb="64">
      <t>ホウモン</t>
    </rPh>
    <rPh sb="69" eb="71">
      <t>テイキョウ</t>
    </rPh>
    <rPh sb="76" eb="78">
      <t>ヒツヨウ</t>
    </rPh>
    <rPh sb="79" eb="81">
      <t>レンラク</t>
    </rPh>
    <rPh sb="81" eb="83">
      <t>タイセイ</t>
    </rPh>
    <rPh sb="84" eb="86">
      <t>セイビ</t>
    </rPh>
    <phoneticPr fontId="25"/>
  </si>
  <si>
    <t>省令第34号第63条第5項</t>
    <rPh sb="0" eb="2">
      <t>ショウレイ</t>
    </rPh>
    <rPh sb="2" eb="3">
      <t>ダイ</t>
    </rPh>
    <rPh sb="5" eb="6">
      <t>ゴウ</t>
    </rPh>
    <rPh sb="6" eb="7">
      <t>ダイ</t>
    </rPh>
    <rPh sb="9" eb="10">
      <t>ジョウ</t>
    </rPh>
    <rPh sb="10" eb="11">
      <t>ダイ</t>
    </rPh>
    <rPh sb="12" eb="13">
      <t>コウ</t>
    </rPh>
    <phoneticPr fontId="25"/>
  </si>
  <si>
    <t>（１）　構造</t>
    <rPh sb="4" eb="6">
      <t>コウゾウ</t>
    </rPh>
    <phoneticPr fontId="25"/>
  </si>
  <si>
    <t>　耐火建築物あるいは準耐火建築物である。　また、建築基準法及び消防法の基準に適合している。</t>
    <rPh sb="1" eb="3">
      <t>タイカ</t>
    </rPh>
    <rPh sb="3" eb="5">
      <t>ケンチク</t>
    </rPh>
    <rPh sb="5" eb="6">
      <t>ブツ</t>
    </rPh>
    <rPh sb="10" eb="11">
      <t>ジュン</t>
    </rPh>
    <rPh sb="11" eb="13">
      <t>タイカ</t>
    </rPh>
    <rPh sb="13" eb="15">
      <t>ケンチク</t>
    </rPh>
    <rPh sb="15" eb="16">
      <t>ブツ</t>
    </rPh>
    <phoneticPr fontId="25"/>
  </si>
  <si>
    <t>（２）　設備</t>
    <rPh sb="4" eb="6">
      <t>セツビ</t>
    </rPh>
    <phoneticPr fontId="25"/>
  </si>
  <si>
    <t>　居間、食堂、台所、宿泊室、浴室、便所、洗面設備、消火設備その他の非常災害に際して必要な設備を基準どおり設置している。</t>
    <rPh sb="1" eb="3">
      <t>イマ</t>
    </rPh>
    <rPh sb="4" eb="6">
      <t>ショクドウ</t>
    </rPh>
    <rPh sb="7" eb="9">
      <t>ダイドコロ</t>
    </rPh>
    <rPh sb="10" eb="13">
      <t>シュクハクシツ</t>
    </rPh>
    <rPh sb="14" eb="16">
      <t>ヨクシツ</t>
    </rPh>
    <rPh sb="17" eb="19">
      <t>ベンジョ</t>
    </rPh>
    <rPh sb="20" eb="22">
      <t>センメン</t>
    </rPh>
    <rPh sb="22" eb="24">
      <t>セツビ</t>
    </rPh>
    <rPh sb="25" eb="27">
      <t>ショウカ</t>
    </rPh>
    <rPh sb="27" eb="29">
      <t>セツビ</t>
    </rPh>
    <rPh sb="31" eb="32">
      <t>タ</t>
    </rPh>
    <rPh sb="33" eb="35">
      <t>ヒジョウ</t>
    </rPh>
    <rPh sb="35" eb="37">
      <t>サイガイ</t>
    </rPh>
    <rPh sb="38" eb="39">
      <t>サイ</t>
    </rPh>
    <rPh sb="41" eb="43">
      <t>ヒツヨウ</t>
    </rPh>
    <rPh sb="44" eb="46">
      <t>セツビ</t>
    </rPh>
    <rPh sb="47" eb="49">
      <t>キジュン</t>
    </rPh>
    <rPh sb="52" eb="54">
      <t>セッチ</t>
    </rPh>
    <phoneticPr fontId="25"/>
  </si>
  <si>
    <t>（３）　居間・食堂</t>
    <rPh sb="4" eb="6">
      <t>イマ</t>
    </rPh>
    <rPh sb="7" eb="9">
      <t>ショクドウ</t>
    </rPh>
    <phoneticPr fontId="25"/>
  </si>
  <si>
    <t>　利用者及び従業者が一同に会するのに充分な広さを有している。</t>
    <rPh sb="1" eb="4">
      <t>リヨウシャ</t>
    </rPh>
    <rPh sb="4" eb="5">
      <t>オヨ</t>
    </rPh>
    <rPh sb="6" eb="9">
      <t>ジュウギョウシャ</t>
    </rPh>
    <rPh sb="10" eb="12">
      <t>イチドウ</t>
    </rPh>
    <rPh sb="13" eb="14">
      <t>カイ</t>
    </rPh>
    <rPh sb="18" eb="20">
      <t>ジュウブン</t>
    </rPh>
    <rPh sb="21" eb="22">
      <t>ヒロ</t>
    </rPh>
    <rPh sb="24" eb="25">
      <t>ユウ</t>
    </rPh>
    <phoneticPr fontId="25"/>
  </si>
  <si>
    <t>　通いサービスの利用定員が１６人以上の場合、利用者１人当たり３㎡以上となっている。</t>
    <rPh sb="1" eb="2">
      <t>カヨ</t>
    </rPh>
    <rPh sb="8" eb="10">
      <t>リヨウ</t>
    </rPh>
    <rPh sb="10" eb="12">
      <t>テイイン</t>
    </rPh>
    <rPh sb="15" eb="16">
      <t>ヒト</t>
    </rPh>
    <rPh sb="16" eb="18">
      <t>イジョウ</t>
    </rPh>
    <rPh sb="19" eb="21">
      <t>バアイ</t>
    </rPh>
    <rPh sb="22" eb="25">
      <t>リヨウシャ</t>
    </rPh>
    <rPh sb="26" eb="27">
      <t>ヒト</t>
    </rPh>
    <rPh sb="27" eb="28">
      <t>ア</t>
    </rPh>
    <rPh sb="32" eb="34">
      <t>イジョウ</t>
    </rPh>
    <phoneticPr fontId="25"/>
  </si>
  <si>
    <t>（４）　宿泊室</t>
    <rPh sb="4" eb="7">
      <t>シュクハクシツ</t>
    </rPh>
    <phoneticPr fontId="25"/>
  </si>
  <si>
    <r>
      <t xml:space="preserve">　１の宿泊室の定員は１人である。
</t>
    </r>
    <r>
      <rPr>
        <sz val="10"/>
        <rFont val="ＭＳ Ｐゴシック"/>
        <family val="3"/>
        <charset val="128"/>
      </rPr>
      <t>※ただし、利用者の処遇上必要と認められる場合は、２人とすることができる。</t>
    </r>
    <rPh sb="3" eb="6">
      <t>シュクハクシツ</t>
    </rPh>
    <rPh sb="7" eb="9">
      <t>テイイン</t>
    </rPh>
    <rPh sb="11" eb="12">
      <t>ニン</t>
    </rPh>
    <phoneticPr fontId="25"/>
  </si>
  <si>
    <t>　１の宿泊室の床面積は７.４３㎡以上である。</t>
    <rPh sb="3" eb="6">
      <t>シュクハクシツ</t>
    </rPh>
    <rPh sb="7" eb="8">
      <t>ユカ</t>
    </rPh>
    <rPh sb="8" eb="10">
      <t>メンセキ</t>
    </rPh>
    <rPh sb="16" eb="18">
      <t>イジョウ</t>
    </rPh>
    <phoneticPr fontId="25"/>
  </si>
  <si>
    <t>（個室以外の宿泊室を設けている場合）</t>
    <rPh sb="3" eb="5">
      <t>イガイ</t>
    </rPh>
    <rPh sb="6" eb="9">
      <t>シュクハクシツ</t>
    </rPh>
    <rPh sb="10" eb="11">
      <t>モウ</t>
    </rPh>
    <rPh sb="15" eb="17">
      <t>バアイ</t>
    </rPh>
    <phoneticPr fontId="25"/>
  </si>
  <si>
    <t>①</t>
    <phoneticPr fontId="25"/>
  </si>
  <si>
    <t>　プライバシーが確保されたしつらえになっている。</t>
  </si>
  <si>
    <t>　※パーティションや家具での仕切りは可。カーテンは不可。</t>
    <rPh sb="10" eb="12">
      <t>カグ</t>
    </rPh>
    <rPh sb="14" eb="16">
      <t>シキ</t>
    </rPh>
    <rPh sb="18" eb="19">
      <t>カ</t>
    </rPh>
    <rPh sb="25" eb="27">
      <t>フカ</t>
    </rPh>
    <phoneticPr fontId="25"/>
  </si>
  <si>
    <t>②</t>
    <phoneticPr fontId="25"/>
  </si>
  <si>
    <t>　個室以外の宿泊室は、全宿泊室の半数以下となっている。</t>
    <rPh sb="1" eb="3">
      <t>コシツ</t>
    </rPh>
    <rPh sb="3" eb="5">
      <t>イガイ</t>
    </rPh>
    <rPh sb="6" eb="8">
      <t>シュクハク</t>
    </rPh>
    <rPh sb="8" eb="9">
      <t>シツ</t>
    </rPh>
    <rPh sb="11" eb="12">
      <t>ゼン</t>
    </rPh>
    <rPh sb="12" eb="14">
      <t>シュクハク</t>
    </rPh>
    <rPh sb="14" eb="15">
      <t>シツ</t>
    </rPh>
    <rPh sb="16" eb="18">
      <t>ハンスウ</t>
    </rPh>
    <rPh sb="18" eb="20">
      <t>イカ</t>
    </rPh>
    <phoneticPr fontId="25"/>
  </si>
  <si>
    <t>　※例えば、全宿泊室数が5室の場合、個室以外の宿泊室は2室</t>
    <rPh sb="2" eb="3">
      <t>タト</t>
    </rPh>
    <rPh sb="6" eb="7">
      <t>ゼン</t>
    </rPh>
    <rPh sb="7" eb="9">
      <t>シュクハク</t>
    </rPh>
    <rPh sb="9" eb="10">
      <t>シツ</t>
    </rPh>
    <rPh sb="10" eb="11">
      <t>スウ</t>
    </rPh>
    <rPh sb="13" eb="14">
      <t>シツ</t>
    </rPh>
    <rPh sb="15" eb="17">
      <t>バアイ</t>
    </rPh>
    <rPh sb="18" eb="20">
      <t>コシツ</t>
    </rPh>
    <rPh sb="20" eb="22">
      <t>イガイ</t>
    </rPh>
    <rPh sb="23" eb="25">
      <t>シュクハク</t>
    </rPh>
    <rPh sb="25" eb="26">
      <t>シツ</t>
    </rPh>
    <rPh sb="28" eb="29">
      <t>シツ</t>
    </rPh>
    <phoneticPr fontId="25"/>
  </si>
  <si>
    <t>　※平成27年3月31日以前に開所した事業所は除きます。</t>
    <rPh sb="2" eb="4">
      <t>ヘイセイ</t>
    </rPh>
    <rPh sb="6" eb="7">
      <t>ネン</t>
    </rPh>
    <rPh sb="8" eb="9">
      <t>ツキ</t>
    </rPh>
    <rPh sb="11" eb="12">
      <t>ヒ</t>
    </rPh>
    <rPh sb="12" eb="14">
      <t>イゼン</t>
    </rPh>
    <rPh sb="15" eb="17">
      <t>カイショ</t>
    </rPh>
    <rPh sb="19" eb="21">
      <t>ジギョウ</t>
    </rPh>
    <rPh sb="21" eb="22">
      <t>ショ</t>
    </rPh>
    <rPh sb="23" eb="24">
      <t>ノゾ</t>
    </rPh>
    <phoneticPr fontId="25"/>
  </si>
  <si>
    <t>③</t>
    <phoneticPr fontId="25"/>
  </si>
  <si>
    <t>　野外の光が室内にも届くようになっている。</t>
    <rPh sb="1" eb="3">
      <t>ヤガイ</t>
    </rPh>
    <rPh sb="4" eb="5">
      <t>ヒカリ</t>
    </rPh>
    <rPh sb="6" eb="8">
      <t>シツナイ</t>
    </rPh>
    <rPh sb="10" eb="11">
      <t>トド</t>
    </rPh>
    <phoneticPr fontId="25"/>
  </si>
  <si>
    <t>④</t>
    <phoneticPr fontId="25"/>
  </si>
  <si>
    <t>　空調設備等により室内の適温を確保している。</t>
    <rPh sb="1" eb="3">
      <t>クウチョウ</t>
    </rPh>
    <rPh sb="3" eb="5">
      <t>セツビ</t>
    </rPh>
    <rPh sb="5" eb="6">
      <t>トウ</t>
    </rPh>
    <rPh sb="9" eb="11">
      <t>シツナイ</t>
    </rPh>
    <rPh sb="12" eb="14">
      <t>テキオン</t>
    </rPh>
    <rPh sb="15" eb="17">
      <t>カクホ</t>
    </rPh>
    <phoneticPr fontId="25"/>
  </si>
  <si>
    <t>⑤</t>
    <phoneticPr fontId="25"/>
  </si>
  <si>
    <t>　パーティション、ベッド等は常時、直ちに設置できる場所に置いている。</t>
    <rPh sb="12" eb="13">
      <t>トウ</t>
    </rPh>
    <rPh sb="14" eb="16">
      <t>ジョウジ</t>
    </rPh>
    <rPh sb="17" eb="18">
      <t>タダ</t>
    </rPh>
    <rPh sb="20" eb="22">
      <t>セッチ</t>
    </rPh>
    <rPh sb="25" eb="27">
      <t>バショ</t>
    </rPh>
    <rPh sb="28" eb="29">
      <t>オ</t>
    </rPh>
    <phoneticPr fontId="25"/>
  </si>
  <si>
    <t>（５）　消火設備その他の非常災害に際して必要な設備</t>
    <rPh sb="4" eb="6">
      <t>ショウカ</t>
    </rPh>
    <rPh sb="6" eb="8">
      <t>セツビ</t>
    </rPh>
    <rPh sb="10" eb="11">
      <t>タ</t>
    </rPh>
    <rPh sb="12" eb="14">
      <t>ヒジョウ</t>
    </rPh>
    <rPh sb="14" eb="16">
      <t>サイガイ</t>
    </rPh>
    <rPh sb="17" eb="18">
      <t>サイ</t>
    </rPh>
    <rPh sb="20" eb="22">
      <t>ヒツヨウ</t>
    </rPh>
    <rPh sb="23" eb="25">
      <t>セツビ</t>
    </rPh>
    <phoneticPr fontId="25"/>
  </si>
  <si>
    <t>　消防法その他の法令等に規定された設備を有している。</t>
    <phoneticPr fontId="25"/>
  </si>
  <si>
    <t>　消防法その他の法令等に基づき、定期的に設備を点検している。</t>
    <rPh sb="12" eb="13">
      <t>モト</t>
    </rPh>
    <rPh sb="16" eb="19">
      <t>テイキテキ</t>
    </rPh>
    <rPh sb="23" eb="25">
      <t>テンケン</t>
    </rPh>
    <phoneticPr fontId="25"/>
  </si>
  <si>
    <t>（１）　内容及び手続の説明及び同意</t>
    <rPh sb="4" eb="6">
      <t>ナイヨウ</t>
    </rPh>
    <rPh sb="6" eb="7">
      <t>オヨ</t>
    </rPh>
    <rPh sb="8" eb="10">
      <t>テツヅ</t>
    </rPh>
    <rPh sb="11" eb="13">
      <t>セツメイ</t>
    </rPh>
    <rPh sb="13" eb="14">
      <t>オヨ</t>
    </rPh>
    <rPh sb="15" eb="17">
      <t>ドウイ</t>
    </rPh>
    <phoneticPr fontId="25"/>
  </si>
  <si>
    <t>　サービスの提供の開始に際し、あらかじめ、利用申込者又はその家族に対し、運営規程の概要、従業者の勤務の体制その他の利用申込者のサービスの選択に資すると認められる重要事項を記した文書を交付して説明を行い、当該提供の開始について文書により利用申込者の同意を得ている。</t>
    <rPh sb="21" eb="23">
      <t>リヨウ</t>
    </rPh>
    <rPh sb="57" eb="59">
      <t>リヨウ</t>
    </rPh>
    <rPh sb="112" eb="114">
      <t>ブンショ</t>
    </rPh>
    <rPh sb="117" eb="119">
      <t>リヨウ</t>
    </rPh>
    <phoneticPr fontId="25"/>
  </si>
  <si>
    <t>省令第34号第3条の7第1項</t>
    <rPh sb="0" eb="2">
      <t>ショウレイ</t>
    </rPh>
    <rPh sb="2" eb="3">
      <t>ダイ</t>
    </rPh>
    <rPh sb="5" eb="6">
      <t>ゴウ</t>
    </rPh>
    <rPh sb="6" eb="7">
      <t>ダイ</t>
    </rPh>
    <rPh sb="8" eb="9">
      <t>ジョウ</t>
    </rPh>
    <rPh sb="11" eb="12">
      <t>ダイ</t>
    </rPh>
    <rPh sb="13" eb="14">
      <t>コウ</t>
    </rPh>
    <phoneticPr fontId="25"/>
  </si>
  <si>
    <t>（２）　提供拒否の禁止</t>
    <rPh sb="4" eb="6">
      <t>テイキョウ</t>
    </rPh>
    <rPh sb="6" eb="8">
      <t>キョヒ</t>
    </rPh>
    <rPh sb="9" eb="11">
      <t>キンシ</t>
    </rPh>
    <phoneticPr fontId="25"/>
  </si>
  <si>
    <t>　正当な理由なくサービスの提供を拒んでいない。</t>
    <rPh sb="1" eb="3">
      <t>セイトウ</t>
    </rPh>
    <rPh sb="4" eb="6">
      <t>リユウ</t>
    </rPh>
    <rPh sb="13" eb="15">
      <t>テイキョウ</t>
    </rPh>
    <rPh sb="16" eb="17">
      <t>コバ</t>
    </rPh>
    <phoneticPr fontId="25"/>
  </si>
  <si>
    <t>省令第34号第3条の8</t>
    <rPh sb="0" eb="2">
      <t>ショウレイ</t>
    </rPh>
    <rPh sb="2" eb="3">
      <t>ダイ</t>
    </rPh>
    <rPh sb="5" eb="6">
      <t>ゴウ</t>
    </rPh>
    <rPh sb="6" eb="7">
      <t>ダイ</t>
    </rPh>
    <rPh sb="8" eb="9">
      <t>ジョウ</t>
    </rPh>
    <phoneticPr fontId="25"/>
  </si>
  <si>
    <t>　×の場合：提供拒否した理由（　　　　　　　　　　　　　　　　　　　　　　　　　　　　　　　　　　）</t>
    <rPh sb="3" eb="5">
      <t>バアイ</t>
    </rPh>
    <rPh sb="6" eb="8">
      <t>テイキョウ</t>
    </rPh>
    <rPh sb="8" eb="10">
      <t>キョヒ</t>
    </rPh>
    <rPh sb="12" eb="14">
      <t>リユウ</t>
    </rPh>
    <phoneticPr fontId="25"/>
  </si>
  <si>
    <t>（３）　サービス提供困難時の対応</t>
    <rPh sb="8" eb="10">
      <t>テイキョウ</t>
    </rPh>
    <rPh sb="10" eb="12">
      <t>コンナン</t>
    </rPh>
    <rPh sb="12" eb="13">
      <t>ジ</t>
    </rPh>
    <rPh sb="14" eb="16">
      <t>タイオウ</t>
    </rPh>
    <phoneticPr fontId="25"/>
  </si>
  <si>
    <t>　利用申込者に対し自ら当該事業所におけるサービスを提供をすることが困難であると認めた場合は、当該利用申込者に係る居宅介護支援事業者への連絡、適当な他の事業所等の紹介その他の必要な措置を講じている。</t>
    <rPh sb="1" eb="3">
      <t>リヨウ</t>
    </rPh>
    <rPh sb="3" eb="5">
      <t>モウシコミ</t>
    </rPh>
    <rPh sb="5" eb="6">
      <t>シャ</t>
    </rPh>
    <rPh sb="7" eb="8">
      <t>タイ</t>
    </rPh>
    <rPh sb="9" eb="10">
      <t>ミズカ</t>
    </rPh>
    <rPh sb="11" eb="13">
      <t>トウガイ</t>
    </rPh>
    <rPh sb="13" eb="16">
      <t>ジギョウショ</t>
    </rPh>
    <rPh sb="25" eb="27">
      <t>テイキョウ</t>
    </rPh>
    <rPh sb="33" eb="35">
      <t>コンナン</t>
    </rPh>
    <rPh sb="39" eb="40">
      <t>ミト</t>
    </rPh>
    <rPh sb="42" eb="44">
      <t>バアイ</t>
    </rPh>
    <rPh sb="46" eb="48">
      <t>トウガイ</t>
    </rPh>
    <rPh sb="48" eb="50">
      <t>リヨウ</t>
    </rPh>
    <rPh sb="50" eb="52">
      <t>モウシコミ</t>
    </rPh>
    <rPh sb="52" eb="53">
      <t>シャ</t>
    </rPh>
    <rPh sb="54" eb="55">
      <t>カカ</t>
    </rPh>
    <rPh sb="56" eb="58">
      <t>キョタク</t>
    </rPh>
    <rPh sb="58" eb="60">
      <t>カイゴ</t>
    </rPh>
    <rPh sb="60" eb="62">
      <t>シエン</t>
    </rPh>
    <rPh sb="62" eb="65">
      <t>ジギョウシャ</t>
    </rPh>
    <rPh sb="67" eb="69">
      <t>レンラク</t>
    </rPh>
    <rPh sb="70" eb="72">
      <t>テキトウ</t>
    </rPh>
    <rPh sb="73" eb="74">
      <t>タ</t>
    </rPh>
    <rPh sb="75" eb="78">
      <t>ジギョウショ</t>
    </rPh>
    <rPh sb="78" eb="79">
      <t>トウ</t>
    </rPh>
    <rPh sb="80" eb="82">
      <t>ショウカイ</t>
    </rPh>
    <rPh sb="84" eb="85">
      <t>タ</t>
    </rPh>
    <rPh sb="86" eb="88">
      <t>ヒツヨウ</t>
    </rPh>
    <rPh sb="89" eb="91">
      <t>ソチ</t>
    </rPh>
    <rPh sb="92" eb="93">
      <t>コウ</t>
    </rPh>
    <phoneticPr fontId="25"/>
  </si>
  <si>
    <t>省令第34号第3条の9</t>
    <rPh sb="0" eb="2">
      <t>ショウレイ</t>
    </rPh>
    <rPh sb="2" eb="3">
      <t>ダイ</t>
    </rPh>
    <rPh sb="5" eb="6">
      <t>ゴウ</t>
    </rPh>
    <rPh sb="6" eb="7">
      <t>ダイ</t>
    </rPh>
    <rPh sb="8" eb="9">
      <t>ジョウ</t>
    </rPh>
    <phoneticPr fontId="25"/>
  </si>
  <si>
    <t>（４）　受給資格等の確認</t>
    <rPh sb="4" eb="6">
      <t>ジュキュウ</t>
    </rPh>
    <rPh sb="6" eb="8">
      <t>シカク</t>
    </rPh>
    <rPh sb="8" eb="9">
      <t>トウ</t>
    </rPh>
    <rPh sb="10" eb="12">
      <t>カクニン</t>
    </rPh>
    <phoneticPr fontId="25"/>
  </si>
  <si>
    <t>　指定看護小規模多機能型居宅介護の提供を求められた場合は、その者の提示する被保険者証によって、被保険者資格、要介護認定の有無及び要介護認定の有効期間を確かめている。</t>
    <rPh sb="1" eb="3">
      <t>シテイ</t>
    </rPh>
    <rPh sb="12" eb="14">
      <t>キョタク</t>
    </rPh>
    <rPh sb="14" eb="16">
      <t>カイゴ</t>
    </rPh>
    <phoneticPr fontId="25"/>
  </si>
  <si>
    <t>省令第34号第3条の10第1項</t>
    <rPh sb="0" eb="2">
      <t>ショウレイ</t>
    </rPh>
    <rPh sb="2" eb="3">
      <t>ダイ</t>
    </rPh>
    <rPh sb="5" eb="6">
      <t>ゴウ</t>
    </rPh>
    <rPh sb="6" eb="7">
      <t>ダイ</t>
    </rPh>
    <rPh sb="8" eb="9">
      <t>ジョウ</t>
    </rPh>
    <rPh sb="12" eb="13">
      <t>ダイ</t>
    </rPh>
    <rPh sb="14" eb="15">
      <t>コウ</t>
    </rPh>
    <phoneticPr fontId="25"/>
  </si>
  <si>
    <t>　被保険者証に、法第７８条の３第２項に規定する認定審査会意見が記載されているときは、当該認定審査会意見に配慮して、指定看護小規模多機能型居宅介護を提供するように努めている。</t>
    <phoneticPr fontId="25"/>
  </si>
  <si>
    <t>省令第34号第3条の10第2項</t>
    <rPh sb="0" eb="2">
      <t>ショウレイ</t>
    </rPh>
    <rPh sb="2" eb="3">
      <t>ダイ</t>
    </rPh>
    <rPh sb="5" eb="6">
      <t>ゴウ</t>
    </rPh>
    <rPh sb="6" eb="7">
      <t>ダイ</t>
    </rPh>
    <rPh sb="8" eb="9">
      <t>ジョウ</t>
    </rPh>
    <rPh sb="12" eb="13">
      <t>ダイ</t>
    </rPh>
    <rPh sb="14" eb="15">
      <t>コウ</t>
    </rPh>
    <phoneticPr fontId="25"/>
  </si>
  <si>
    <t>問3</t>
    <rPh sb="0" eb="1">
      <t>トイ</t>
    </rPh>
    <phoneticPr fontId="25"/>
  </si>
  <si>
    <t>　サービスの提供を求められた場合は、その者の提示する負担割合証によって、利用者負担の割合が１割又は２割若しくは３割かを確認している。</t>
    <rPh sb="47" eb="48">
      <t>マタ</t>
    </rPh>
    <rPh sb="51" eb="52">
      <t>モ</t>
    </rPh>
    <rPh sb="56" eb="57">
      <t>ワリ</t>
    </rPh>
    <phoneticPr fontId="25"/>
  </si>
  <si>
    <t>（５）　要介護認定の申請に係る援助</t>
    <rPh sb="4" eb="5">
      <t>ヨウ</t>
    </rPh>
    <rPh sb="5" eb="7">
      <t>カイゴ</t>
    </rPh>
    <rPh sb="7" eb="9">
      <t>ニンテイ</t>
    </rPh>
    <rPh sb="10" eb="12">
      <t>シンセイ</t>
    </rPh>
    <rPh sb="13" eb="14">
      <t>カカ</t>
    </rPh>
    <rPh sb="15" eb="17">
      <t>エンジョ</t>
    </rPh>
    <phoneticPr fontId="25"/>
  </si>
  <si>
    <t>　指定看護小規模多機能型居宅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t>
  </si>
  <si>
    <t>省令第34号第3条の11第1項</t>
    <rPh sb="0" eb="2">
      <t>ショウレイ</t>
    </rPh>
    <rPh sb="2" eb="3">
      <t>ダイ</t>
    </rPh>
    <rPh sb="5" eb="6">
      <t>ゴウ</t>
    </rPh>
    <rPh sb="6" eb="7">
      <t>ダイ</t>
    </rPh>
    <rPh sb="8" eb="9">
      <t>ジョウ</t>
    </rPh>
    <rPh sb="12" eb="13">
      <t>ダイ</t>
    </rPh>
    <rPh sb="14" eb="15">
      <t>コウ</t>
    </rPh>
    <phoneticPr fontId="25"/>
  </si>
  <si>
    <t>　居宅介護支援が利用者に対して行われていない等の場合であって必要と認めるときは、要介護認定の更新の申請が、遅くとも当該利用者が受けている要介護認定の有効期間が終了する３０日前にはなされるよう、必要な援助を行っている。</t>
    <phoneticPr fontId="25"/>
  </si>
  <si>
    <t>省令第34号第3条の11第2項</t>
    <rPh sb="0" eb="2">
      <t>ショウレイ</t>
    </rPh>
    <rPh sb="2" eb="3">
      <t>ダイ</t>
    </rPh>
    <rPh sb="5" eb="6">
      <t>ゴウ</t>
    </rPh>
    <rPh sb="6" eb="7">
      <t>ダイ</t>
    </rPh>
    <rPh sb="8" eb="9">
      <t>ジョウ</t>
    </rPh>
    <rPh sb="12" eb="13">
      <t>ダイ</t>
    </rPh>
    <rPh sb="14" eb="15">
      <t>コウ</t>
    </rPh>
    <phoneticPr fontId="25"/>
  </si>
  <si>
    <t>（６）　心身の状況等の把握</t>
    <rPh sb="4" eb="6">
      <t>シンシン</t>
    </rPh>
    <rPh sb="7" eb="10">
      <t>ジョウキョウトウ</t>
    </rPh>
    <rPh sb="11" eb="13">
      <t>ハアク</t>
    </rPh>
    <phoneticPr fontId="25"/>
  </si>
  <si>
    <t>　指定看護小規模多機能型居宅介護の提供にあたっては、介護支援専門員が開催するサービス担当者会議等を通じて、利用者の心身の状況、その置かれている環境、他の保健医療サービス又は福祉サービスの利用状況等の把握に努めている。</t>
    <rPh sb="26" eb="28">
      <t>カイゴ</t>
    </rPh>
    <rPh sb="28" eb="30">
      <t>シエン</t>
    </rPh>
    <rPh sb="30" eb="32">
      <t>センモン</t>
    </rPh>
    <rPh sb="32" eb="33">
      <t>イン</t>
    </rPh>
    <phoneticPr fontId="25"/>
  </si>
  <si>
    <t>省令第34号第68条</t>
    <rPh sb="0" eb="2">
      <t>ショウレイ</t>
    </rPh>
    <rPh sb="2" eb="3">
      <t>ダイ</t>
    </rPh>
    <rPh sb="5" eb="6">
      <t>ゴウ</t>
    </rPh>
    <rPh sb="6" eb="7">
      <t>ダイ</t>
    </rPh>
    <rPh sb="9" eb="10">
      <t>ジョウ</t>
    </rPh>
    <phoneticPr fontId="25"/>
  </si>
  <si>
    <t>（７）　居宅サービス事業者等との連携</t>
    <rPh sb="4" eb="6">
      <t>キョタク</t>
    </rPh>
    <rPh sb="10" eb="12">
      <t>ジギョウ</t>
    </rPh>
    <rPh sb="12" eb="13">
      <t>シャ</t>
    </rPh>
    <rPh sb="13" eb="14">
      <t>トウ</t>
    </rPh>
    <rPh sb="16" eb="18">
      <t>レンケイ</t>
    </rPh>
    <phoneticPr fontId="25"/>
  </si>
  <si>
    <t>　サービスの提供をするにあたって、居宅サービス事業者、地域包括支援センターその他保健医療サービス又は福祉サービスを提供する者と密接な連携に努めている。</t>
    <rPh sb="17" eb="19">
      <t>キョタク</t>
    </rPh>
    <rPh sb="23" eb="25">
      <t>ジギョウ</t>
    </rPh>
    <rPh sb="25" eb="26">
      <t>シャ</t>
    </rPh>
    <rPh sb="27" eb="29">
      <t>チイキ</t>
    </rPh>
    <rPh sb="29" eb="31">
      <t>ホウカツ</t>
    </rPh>
    <rPh sb="31" eb="33">
      <t>シエン</t>
    </rPh>
    <rPh sb="39" eb="40">
      <t>タ</t>
    </rPh>
    <rPh sb="40" eb="42">
      <t>ホケン</t>
    </rPh>
    <rPh sb="42" eb="44">
      <t>イリョウ</t>
    </rPh>
    <rPh sb="48" eb="49">
      <t>マタ</t>
    </rPh>
    <rPh sb="50" eb="52">
      <t>フクシ</t>
    </rPh>
    <rPh sb="57" eb="59">
      <t>テイキョウ</t>
    </rPh>
    <rPh sb="61" eb="62">
      <t>モノ</t>
    </rPh>
    <rPh sb="63" eb="65">
      <t>ミッセツ</t>
    </rPh>
    <rPh sb="66" eb="68">
      <t>レンケイ</t>
    </rPh>
    <rPh sb="69" eb="70">
      <t>ツト</t>
    </rPh>
    <phoneticPr fontId="25"/>
  </si>
  <si>
    <t>省令第34号第69条第1項</t>
    <rPh sb="0" eb="2">
      <t>ショウレイ</t>
    </rPh>
    <rPh sb="2" eb="3">
      <t>ダイ</t>
    </rPh>
    <rPh sb="5" eb="6">
      <t>ゴウ</t>
    </rPh>
    <rPh sb="6" eb="7">
      <t>ダイ</t>
    </rPh>
    <rPh sb="9" eb="10">
      <t>ジョウ</t>
    </rPh>
    <rPh sb="10" eb="11">
      <t>ダイ</t>
    </rPh>
    <rPh sb="12" eb="13">
      <t>コウ</t>
    </rPh>
    <phoneticPr fontId="25"/>
  </si>
  <si>
    <t>　サービスの提供をするにあたって、利用者の健康管理を適切に行うため、主治の医師との密接な連携に努めている。</t>
    <rPh sb="17" eb="20">
      <t>リヨウシャ</t>
    </rPh>
    <rPh sb="21" eb="23">
      <t>ケンコウ</t>
    </rPh>
    <rPh sb="23" eb="25">
      <t>カンリ</t>
    </rPh>
    <rPh sb="26" eb="28">
      <t>テキセツ</t>
    </rPh>
    <rPh sb="29" eb="30">
      <t>オコナ</t>
    </rPh>
    <rPh sb="34" eb="36">
      <t>シュジ</t>
    </rPh>
    <rPh sb="37" eb="39">
      <t>イシ</t>
    </rPh>
    <rPh sb="41" eb="43">
      <t>ミッセツ</t>
    </rPh>
    <rPh sb="44" eb="46">
      <t>レンケイ</t>
    </rPh>
    <rPh sb="47" eb="48">
      <t>ツト</t>
    </rPh>
    <phoneticPr fontId="25"/>
  </si>
  <si>
    <t>省令第34号第69条第2項</t>
    <rPh sb="0" eb="2">
      <t>ショウレイ</t>
    </rPh>
    <rPh sb="2" eb="3">
      <t>ダイ</t>
    </rPh>
    <rPh sb="5" eb="6">
      <t>ゴウ</t>
    </rPh>
    <rPh sb="6" eb="7">
      <t>ダイ</t>
    </rPh>
    <rPh sb="9" eb="10">
      <t>ジョウ</t>
    </rPh>
    <rPh sb="10" eb="11">
      <t>ダイ</t>
    </rPh>
    <rPh sb="12" eb="13">
      <t>コウ</t>
    </rPh>
    <phoneticPr fontId="25"/>
  </si>
  <si>
    <t>　サービスの提供の終了に際して、利用者又はその家族に対して適切な指導を行うとともに、当該利用者に係る居宅介護支援事業者に対する情報提供及び地域包括支援センター又は保健医療サービス若しくは福祉サービスを提供する者と密接な連携に努めている。</t>
    <rPh sb="9" eb="11">
      <t>シュウリョウ</t>
    </rPh>
    <rPh sb="12" eb="13">
      <t>サイ</t>
    </rPh>
    <rPh sb="16" eb="19">
      <t>リヨウシャ</t>
    </rPh>
    <rPh sb="19" eb="20">
      <t>マタ</t>
    </rPh>
    <rPh sb="23" eb="25">
      <t>カゾク</t>
    </rPh>
    <rPh sb="26" eb="27">
      <t>タイ</t>
    </rPh>
    <rPh sb="29" eb="31">
      <t>テキセツ</t>
    </rPh>
    <rPh sb="32" eb="34">
      <t>シドウ</t>
    </rPh>
    <rPh sb="35" eb="36">
      <t>オコナ</t>
    </rPh>
    <rPh sb="42" eb="44">
      <t>トウガイ</t>
    </rPh>
    <rPh sb="44" eb="47">
      <t>リヨウシャ</t>
    </rPh>
    <rPh sb="48" eb="49">
      <t>カカ</t>
    </rPh>
    <rPh sb="50" eb="52">
      <t>キョタク</t>
    </rPh>
    <rPh sb="52" eb="54">
      <t>カイゴ</t>
    </rPh>
    <rPh sb="54" eb="56">
      <t>シエン</t>
    </rPh>
    <rPh sb="56" eb="58">
      <t>ジギョウ</t>
    </rPh>
    <rPh sb="58" eb="59">
      <t>シャ</t>
    </rPh>
    <rPh sb="60" eb="61">
      <t>タイ</t>
    </rPh>
    <rPh sb="63" eb="65">
      <t>ジョウホウ</t>
    </rPh>
    <rPh sb="65" eb="67">
      <t>テイキョウ</t>
    </rPh>
    <rPh sb="67" eb="68">
      <t>オヨ</t>
    </rPh>
    <rPh sb="69" eb="71">
      <t>チイキ</t>
    </rPh>
    <rPh sb="71" eb="73">
      <t>ホウカツ</t>
    </rPh>
    <rPh sb="73" eb="75">
      <t>シエン</t>
    </rPh>
    <rPh sb="79" eb="80">
      <t>マタ</t>
    </rPh>
    <rPh sb="81" eb="83">
      <t>ホケン</t>
    </rPh>
    <rPh sb="83" eb="85">
      <t>イリョウ</t>
    </rPh>
    <rPh sb="89" eb="90">
      <t>モ</t>
    </rPh>
    <rPh sb="93" eb="95">
      <t>フクシ</t>
    </rPh>
    <rPh sb="100" eb="102">
      <t>テイキョウ</t>
    </rPh>
    <rPh sb="104" eb="105">
      <t>モノ</t>
    </rPh>
    <rPh sb="106" eb="108">
      <t>ミッセツ</t>
    </rPh>
    <rPh sb="109" eb="111">
      <t>レンケイ</t>
    </rPh>
    <rPh sb="112" eb="113">
      <t>ツト</t>
    </rPh>
    <phoneticPr fontId="25"/>
  </si>
  <si>
    <t>省令第34号第69条第3項</t>
    <rPh sb="0" eb="2">
      <t>ショウレイ</t>
    </rPh>
    <rPh sb="2" eb="3">
      <t>ダイ</t>
    </rPh>
    <rPh sb="5" eb="6">
      <t>ゴウ</t>
    </rPh>
    <rPh sb="6" eb="7">
      <t>ダイ</t>
    </rPh>
    <rPh sb="9" eb="10">
      <t>ジョウ</t>
    </rPh>
    <rPh sb="10" eb="11">
      <t>ダイ</t>
    </rPh>
    <rPh sb="12" eb="13">
      <t>コウ</t>
    </rPh>
    <phoneticPr fontId="25"/>
  </si>
  <si>
    <t>（８）　身分を証する書類の携行</t>
    <rPh sb="4" eb="6">
      <t>ミブン</t>
    </rPh>
    <rPh sb="7" eb="8">
      <t>ショウ</t>
    </rPh>
    <rPh sb="10" eb="12">
      <t>ショルイ</t>
    </rPh>
    <rPh sb="13" eb="15">
      <t>ケイコウ</t>
    </rPh>
    <phoneticPr fontId="25"/>
  </si>
  <si>
    <t>　指定看護小規模多機能型居宅介護従業者のうち、訪問サービスの提供に当たる者に身分を証する書類を携行させ、初回訪問時及び利用者や家族から求められたときは、その書類を提示させている。</t>
    <rPh sb="1" eb="3">
      <t>シテイ</t>
    </rPh>
    <rPh sb="12" eb="14">
      <t>キョタク</t>
    </rPh>
    <rPh sb="14" eb="16">
      <t>カイゴ</t>
    </rPh>
    <rPh sb="16" eb="19">
      <t>ジュウギョウシャ</t>
    </rPh>
    <rPh sb="23" eb="25">
      <t>ホウモン</t>
    </rPh>
    <rPh sb="33" eb="34">
      <t>ア</t>
    </rPh>
    <rPh sb="36" eb="37">
      <t>シャ</t>
    </rPh>
    <rPh sb="38" eb="40">
      <t>ミブン</t>
    </rPh>
    <rPh sb="41" eb="42">
      <t>ショウ</t>
    </rPh>
    <rPh sb="44" eb="46">
      <t>ショルイ</t>
    </rPh>
    <rPh sb="47" eb="49">
      <t>ケイコウ</t>
    </rPh>
    <rPh sb="59" eb="62">
      <t>リヨウシャ</t>
    </rPh>
    <rPh sb="63" eb="65">
      <t>カゾク</t>
    </rPh>
    <rPh sb="67" eb="68">
      <t>モト</t>
    </rPh>
    <rPh sb="78" eb="80">
      <t>ショルイ</t>
    </rPh>
    <rPh sb="81" eb="83">
      <t>テイジ</t>
    </rPh>
    <phoneticPr fontId="25"/>
  </si>
  <si>
    <t>省令第34号第3条の18第1項</t>
    <rPh sb="0" eb="2">
      <t>ショウレイ</t>
    </rPh>
    <rPh sb="2" eb="3">
      <t>ダイ</t>
    </rPh>
    <rPh sb="5" eb="6">
      <t>ゴウ</t>
    </rPh>
    <rPh sb="6" eb="7">
      <t>ダイ</t>
    </rPh>
    <rPh sb="8" eb="9">
      <t>ジョウ</t>
    </rPh>
    <rPh sb="12" eb="13">
      <t>ダイ</t>
    </rPh>
    <rPh sb="14" eb="15">
      <t>コウ</t>
    </rPh>
    <phoneticPr fontId="25"/>
  </si>
  <si>
    <t>（９）　サービス提供の記録</t>
    <rPh sb="8" eb="10">
      <t>テイキョウ</t>
    </rPh>
    <rPh sb="11" eb="13">
      <t>キロク</t>
    </rPh>
    <phoneticPr fontId="25"/>
  </si>
  <si>
    <t>　指定看護小規模多機能型居宅介護を提供した際には、サービスの提供日及び内容、保険給付の額その他必要事項を、利用者の居宅サービス計画の書面又はサービス利用票等に記載している。</t>
    <rPh sb="1" eb="3">
      <t>シテイ</t>
    </rPh>
    <rPh sb="12" eb="14">
      <t>キョタク</t>
    </rPh>
    <rPh sb="14" eb="16">
      <t>カイゴ</t>
    </rPh>
    <rPh sb="30" eb="32">
      <t>テイキョウ</t>
    </rPh>
    <rPh sb="32" eb="33">
      <t>ビ</t>
    </rPh>
    <rPh sb="33" eb="34">
      <t>オヨ</t>
    </rPh>
    <rPh sb="35" eb="37">
      <t>ナイヨウ</t>
    </rPh>
    <rPh sb="38" eb="40">
      <t>ホケン</t>
    </rPh>
    <rPh sb="40" eb="42">
      <t>キュウフ</t>
    </rPh>
    <rPh sb="43" eb="44">
      <t>ガク</t>
    </rPh>
    <rPh sb="46" eb="47">
      <t>タ</t>
    </rPh>
    <rPh sb="47" eb="49">
      <t>ヒツヨウ</t>
    </rPh>
    <rPh sb="49" eb="51">
      <t>ジコウ</t>
    </rPh>
    <rPh sb="53" eb="56">
      <t>リヨウシャ</t>
    </rPh>
    <rPh sb="57" eb="59">
      <t>キョタク</t>
    </rPh>
    <rPh sb="63" eb="65">
      <t>ケイカク</t>
    </rPh>
    <rPh sb="66" eb="68">
      <t>ショメン</t>
    </rPh>
    <rPh sb="68" eb="69">
      <t>マタ</t>
    </rPh>
    <rPh sb="74" eb="76">
      <t>リヨウ</t>
    </rPh>
    <rPh sb="76" eb="77">
      <t>ヒョウ</t>
    </rPh>
    <rPh sb="77" eb="78">
      <t>トウ</t>
    </rPh>
    <rPh sb="79" eb="81">
      <t>キサイ</t>
    </rPh>
    <phoneticPr fontId="25"/>
  </si>
  <si>
    <t>　指定看護小規模多機能型居宅介護を提供した際には、提供した具体的なサービスの内容等を記録するとともに、利用者からの申出があった場合には、文書の交付等によりその情報を利用者に提供している。</t>
    <rPh sb="1" eb="3">
      <t>シテイ</t>
    </rPh>
    <rPh sb="12" eb="14">
      <t>キョタク</t>
    </rPh>
    <rPh sb="14" eb="16">
      <t>カイゴ</t>
    </rPh>
    <rPh sb="51" eb="54">
      <t>リヨウシャ</t>
    </rPh>
    <rPh sb="57" eb="59">
      <t>モウシデ</t>
    </rPh>
    <rPh sb="63" eb="65">
      <t>バアイ</t>
    </rPh>
    <rPh sb="68" eb="70">
      <t>ブンショ</t>
    </rPh>
    <rPh sb="71" eb="73">
      <t>コウフ</t>
    </rPh>
    <rPh sb="73" eb="74">
      <t>トウ</t>
    </rPh>
    <rPh sb="79" eb="81">
      <t>ジョウホウ</t>
    </rPh>
    <rPh sb="82" eb="85">
      <t>リヨウシャ</t>
    </rPh>
    <rPh sb="86" eb="88">
      <t>テイキョウ</t>
    </rPh>
    <phoneticPr fontId="25"/>
  </si>
  <si>
    <t>省令第34号第3条の18第2項</t>
    <rPh sb="0" eb="2">
      <t>ショウレイ</t>
    </rPh>
    <rPh sb="2" eb="3">
      <t>ダイ</t>
    </rPh>
    <rPh sb="5" eb="6">
      <t>ゴウ</t>
    </rPh>
    <rPh sb="6" eb="7">
      <t>ダイ</t>
    </rPh>
    <rPh sb="8" eb="9">
      <t>ジョウ</t>
    </rPh>
    <rPh sb="12" eb="13">
      <t>ダイ</t>
    </rPh>
    <rPh sb="14" eb="15">
      <t>コウ</t>
    </rPh>
    <phoneticPr fontId="25"/>
  </si>
  <si>
    <t>（10）　利用料等の受領</t>
    <rPh sb="5" eb="8">
      <t>リヨウリョウ</t>
    </rPh>
    <rPh sb="8" eb="9">
      <t>トウ</t>
    </rPh>
    <rPh sb="10" eb="12">
      <t>ジュリョウ</t>
    </rPh>
    <phoneticPr fontId="25"/>
  </si>
  <si>
    <t>　法定代理受領サービスに該当する指定看護小規模多機能型居宅介護を提供した際には、その利用者から利用料の一部として、当該指定看護小規模多機能型居宅介護に係る地域密着型介護サービス費用基準額から当該指定看護小規模多機能型居宅介護事業者に支払われる地域密着型介護サービス費の額を控除して得た額の支払を受けている。</t>
  </si>
  <si>
    <t>省令第34号第71条第1項</t>
    <rPh sb="0" eb="2">
      <t>ショウレイ</t>
    </rPh>
    <rPh sb="2" eb="3">
      <t>ダイ</t>
    </rPh>
    <rPh sb="5" eb="6">
      <t>ゴウ</t>
    </rPh>
    <rPh sb="6" eb="7">
      <t>ダイ</t>
    </rPh>
    <rPh sb="9" eb="10">
      <t>ジョウ</t>
    </rPh>
    <rPh sb="10" eb="11">
      <t>ダイ</t>
    </rPh>
    <rPh sb="12" eb="13">
      <t>コウ</t>
    </rPh>
    <phoneticPr fontId="25"/>
  </si>
  <si>
    <t>　法定代理受領サービスに該当しない指定看護小規模多機能型居宅介護を提供した際にその利用者から支払を受ける利用料の額と、指定看護小規模多機能型居宅介護に係る地域密着型介護サービス費用基準額との間に、不合理な差額が生じないようにしている。</t>
  </si>
  <si>
    <t>省令第34号第71条第2項</t>
    <rPh sb="0" eb="2">
      <t>ショウレイ</t>
    </rPh>
    <rPh sb="2" eb="3">
      <t>ダイ</t>
    </rPh>
    <rPh sb="5" eb="6">
      <t>ゴウ</t>
    </rPh>
    <rPh sb="6" eb="7">
      <t>ダイ</t>
    </rPh>
    <rPh sb="9" eb="10">
      <t>ジョウ</t>
    </rPh>
    <rPh sb="10" eb="11">
      <t>ダイ</t>
    </rPh>
    <rPh sb="12" eb="13">
      <t>コウ</t>
    </rPh>
    <phoneticPr fontId="25"/>
  </si>
  <si>
    <t>　問1・問2のほか、通常の事業の実施地域以外の地域に居住する利用者に対して行う送迎費用及び訪問サービスに要した交通費、食事の提供に要した費用、宿泊費、おむつ代、その他日常生活においても通常必要となるものに係る費用であって、その利用者に負担させることが適当なものを除き、利用者から費用の支払を受けていない。</t>
    <rPh sb="1" eb="2">
      <t>トイ</t>
    </rPh>
    <rPh sb="4" eb="5">
      <t>トイ</t>
    </rPh>
    <rPh sb="10" eb="12">
      <t>ツウジョウ</t>
    </rPh>
    <rPh sb="13" eb="15">
      <t>ジギョウ</t>
    </rPh>
    <rPh sb="16" eb="18">
      <t>ジッシ</t>
    </rPh>
    <rPh sb="18" eb="20">
      <t>チイキ</t>
    </rPh>
    <rPh sb="20" eb="22">
      <t>イガイ</t>
    </rPh>
    <rPh sb="23" eb="25">
      <t>チイキ</t>
    </rPh>
    <rPh sb="26" eb="28">
      <t>キョジュウ</t>
    </rPh>
    <rPh sb="30" eb="33">
      <t>リヨウシャ</t>
    </rPh>
    <rPh sb="34" eb="35">
      <t>タイ</t>
    </rPh>
    <rPh sb="37" eb="38">
      <t>オコナ</t>
    </rPh>
    <rPh sb="39" eb="41">
      <t>ソウゲイ</t>
    </rPh>
    <rPh sb="41" eb="43">
      <t>ヒヨウ</t>
    </rPh>
    <rPh sb="43" eb="44">
      <t>オヨ</t>
    </rPh>
    <rPh sb="45" eb="47">
      <t>ホウモン</t>
    </rPh>
    <rPh sb="52" eb="53">
      <t>ヨウ</t>
    </rPh>
    <rPh sb="55" eb="58">
      <t>コウツウヒ</t>
    </rPh>
    <rPh sb="59" eb="61">
      <t>ショクジ</t>
    </rPh>
    <rPh sb="62" eb="64">
      <t>テイキョウ</t>
    </rPh>
    <rPh sb="65" eb="66">
      <t>ヨウ</t>
    </rPh>
    <rPh sb="68" eb="70">
      <t>ヒヨウ</t>
    </rPh>
    <rPh sb="71" eb="74">
      <t>シュクハクヒ</t>
    </rPh>
    <rPh sb="78" eb="79">
      <t>ダイ</t>
    </rPh>
    <rPh sb="82" eb="83">
      <t>タ</t>
    </rPh>
    <rPh sb="83" eb="85">
      <t>ニチジョウ</t>
    </rPh>
    <rPh sb="85" eb="87">
      <t>セイカツ</t>
    </rPh>
    <rPh sb="92" eb="94">
      <t>ツウジョウ</t>
    </rPh>
    <rPh sb="94" eb="96">
      <t>ヒツヨウ</t>
    </rPh>
    <rPh sb="102" eb="103">
      <t>カカ</t>
    </rPh>
    <rPh sb="104" eb="106">
      <t>ヒヨウ</t>
    </rPh>
    <rPh sb="113" eb="116">
      <t>リヨウシャ</t>
    </rPh>
    <rPh sb="117" eb="119">
      <t>フタン</t>
    </rPh>
    <rPh sb="125" eb="127">
      <t>テキトウ</t>
    </rPh>
    <rPh sb="131" eb="132">
      <t>ノゾ</t>
    </rPh>
    <rPh sb="134" eb="137">
      <t>リヨウシャ</t>
    </rPh>
    <rPh sb="139" eb="141">
      <t>ヒヨウ</t>
    </rPh>
    <rPh sb="142" eb="144">
      <t>シハライ</t>
    </rPh>
    <rPh sb="145" eb="146">
      <t>ウ</t>
    </rPh>
    <phoneticPr fontId="25"/>
  </si>
  <si>
    <t>省令第34号第71条第3項</t>
    <rPh sb="0" eb="2">
      <t>ショウレイ</t>
    </rPh>
    <rPh sb="2" eb="3">
      <t>ダイ</t>
    </rPh>
    <rPh sb="5" eb="6">
      <t>ゴウ</t>
    </rPh>
    <rPh sb="6" eb="7">
      <t>ダイ</t>
    </rPh>
    <rPh sb="9" eb="10">
      <t>ジョウ</t>
    </rPh>
    <rPh sb="10" eb="11">
      <t>ダイ</t>
    </rPh>
    <rPh sb="12" eb="13">
      <t>コウ</t>
    </rPh>
    <phoneticPr fontId="25"/>
  </si>
  <si>
    <t>　サービスの提供に当たっては、あらかじめ、利用者又はその家族に対し、当該サービスの内容及び費用について説明を行い、利用者の同意を得ている。</t>
    <rPh sb="21" eb="23">
      <t>リヨウ</t>
    </rPh>
    <phoneticPr fontId="25"/>
  </si>
  <si>
    <t>省令第34号第71条第5項</t>
    <rPh sb="0" eb="2">
      <t>ショウレイ</t>
    </rPh>
    <rPh sb="2" eb="3">
      <t>ダイ</t>
    </rPh>
    <rPh sb="5" eb="6">
      <t>ゴウ</t>
    </rPh>
    <rPh sb="6" eb="7">
      <t>ダイ</t>
    </rPh>
    <rPh sb="9" eb="10">
      <t>ジョウ</t>
    </rPh>
    <rPh sb="10" eb="11">
      <t>ダイ</t>
    </rPh>
    <rPh sb="12" eb="13">
      <t>コウ</t>
    </rPh>
    <phoneticPr fontId="25"/>
  </si>
  <si>
    <t>（11）　自己評価及び外部評価</t>
    <rPh sb="5" eb="7">
      <t>ジコ</t>
    </rPh>
    <rPh sb="7" eb="9">
      <t>ヒョウカ</t>
    </rPh>
    <rPh sb="9" eb="10">
      <t>オヨ</t>
    </rPh>
    <rPh sb="11" eb="13">
      <t>ガイブ</t>
    </rPh>
    <rPh sb="13" eb="15">
      <t>ヒョウカ</t>
    </rPh>
    <phoneticPr fontId="25"/>
  </si>
  <si>
    <r>
      <t xml:space="preserve">　年に1回、自ら提供するサービスについて評価・点検（自己評価）を行うとともに、当該自己評価結果について、運営推進会議において、第三者の観点からサービスの評価（外部評価）を行っている。
</t>
    </r>
    <r>
      <rPr>
        <sz val="11"/>
        <rFont val="ＭＳ ゴシック"/>
        <family val="3"/>
        <charset val="128"/>
      </rPr>
      <t>（実　施　日）令和</t>
    </r>
    <r>
      <rPr>
        <sz val="11"/>
        <rFont val="ＭＳ Ｐゴシック"/>
        <family val="3"/>
        <charset val="128"/>
      </rPr>
      <t>　　年　　月　　日</t>
    </r>
    <r>
      <rPr>
        <sz val="11"/>
        <rFont val="ＭＳ ゴシック"/>
        <family val="3"/>
        <charset val="128"/>
      </rPr>
      <t/>
    </r>
    <rPh sb="1" eb="2">
      <t>ネン</t>
    </rPh>
    <rPh sb="4" eb="5">
      <t>カイ</t>
    </rPh>
    <rPh sb="39" eb="41">
      <t>トウガイ</t>
    </rPh>
    <rPh sb="41" eb="43">
      <t>ジコ</t>
    </rPh>
    <rPh sb="43" eb="45">
      <t>ヒョウカ</t>
    </rPh>
    <rPh sb="45" eb="47">
      <t>ケッカ</t>
    </rPh>
    <rPh sb="52" eb="54">
      <t>ウンエイ</t>
    </rPh>
    <rPh sb="54" eb="56">
      <t>スイシン</t>
    </rPh>
    <rPh sb="56" eb="58">
      <t>カイギ</t>
    </rPh>
    <rPh sb="93" eb="94">
      <t>ジツ</t>
    </rPh>
    <rPh sb="95" eb="96">
      <t>シ</t>
    </rPh>
    <rPh sb="97" eb="98">
      <t>ヒ</t>
    </rPh>
    <rPh sb="99" eb="101">
      <t>レイワ</t>
    </rPh>
    <rPh sb="103" eb="104">
      <t>ネン</t>
    </rPh>
    <rPh sb="106" eb="107">
      <t>ツキ</t>
    </rPh>
    <rPh sb="109" eb="110">
      <t>ニチ</t>
    </rPh>
    <phoneticPr fontId="25"/>
  </si>
  <si>
    <t>省令第34号第72条第2項
平成18年老計発第1017001号</t>
    <rPh sb="0" eb="2">
      <t>ショウレイ</t>
    </rPh>
    <rPh sb="2" eb="3">
      <t>ダイ</t>
    </rPh>
    <rPh sb="5" eb="6">
      <t>ゴウ</t>
    </rPh>
    <rPh sb="6" eb="7">
      <t>ダイ</t>
    </rPh>
    <rPh sb="9" eb="10">
      <t>ジョウ</t>
    </rPh>
    <rPh sb="10" eb="11">
      <t>ダイ</t>
    </rPh>
    <rPh sb="12" eb="13">
      <t>コウ</t>
    </rPh>
    <phoneticPr fontId="25"/>
  </si>
  <si>
    <t>運営推進会議を活用した評価の結果の公表について</t>
    <rPh sb="0" eb="2">
      <t>ウンエイ</t>
    </rPh>
    <rPh sb="2" eb="4">
      <t>スイシン</t>
    </rPh>
    <rPh sb="4" eb="6">
      <t>カイギ</t>
    </rPh>
    <rPh sb="7" eb="9">
      <t>カツヨウ</t>
    </rPh>
    <rPh sb="11" eb="13">
      <t>ヒョウカ</t>
    </rPh>
    <rPh sb="14" eb="16">
      <t>ケッカ</t>
    </rPh>
    <rPh sb="17" eb="19">
      <t>コウヒョウ</t>
    </rPh>
    <phoneticPr fontId="25"/>
  </si>
  <si>
    <t>老計発第0331004号2(4)②</t>
    <rPh sb="0" eb="1">
      <t>ロウ</t>
    </rPh>
    <rPh sb="1" eb="2">
      <t>ケイ</t>
    </rPh>
    <rPh sb="2" eb="3">
      <t>ハツ</t>
    </rPh>
    <rPh sb="3" eb="4">
      <t>ダイ</t>
    </rPh>
    <rPh sb="11" eb="12">
      <t>ゴウ</t>
    </rPh>
    <phoneticPr fontId="25"/>
  </si>
  <si>
    <t>利用者及びその家族に対し、事業所自己評価及びサービス評価総括表を公表している。</t>
    <rPh sb="0" eb="2">
      <t>リヨウ</t>
    </rPh>
    <rPh sb="2" eb="3">
      <t>シャ</t>
    </rPh>
    <rPh sb="3" eb="4">
      <t>オヨ</t>
    </rPh>
    <rPh sb="7" eb="9">
      <t>カゾク</t>
    </rPh>
    <rPh sb="10" eb="11">
      <t>タイ</t>
    </rPh>
    <rPh sb="13" eb="15">
      <t>ジギョウ</t>
    </rPh>
    <rPh sb="15" eb="16">
      <t>ショ</t>
    </rPh>
    <rPh sb="16" eb="18">
      <t>ジコ</t>
    </rPh>
    <rPh sb="18" eb="20">
      <t>ヒョウカ</t>
    </rPh>
    <rPh sb="20" eb="21">
      <t>オヨ</t>
    </rPh>
    <rPh sb="26" eb="28">
      <t>ヒョウカ</t>
    </rPh>
    <rPh sb="28" eb="30">
      <t>ソウカツ</t>
    </rPh>
    <rPh sb="30" eb="31">
      <t>ヒョウ</t>
    </rPh>
    <rPh sb="32" eb="34">
      <t>コウヒョウ</t>
    </rPh>
    <phoneticPr fontId="25"/>
  </si>
  <si>
    <t>事業所内の見やすい場所への掲示や自らのホームページへの掲載などにより開示している。</t>
    <rPh sb="0" eb="2">
      <t>ジギョウ</t>
    </rPh>
    <rPh sb="2" eb="3">
      <t>ショ</t>
    </rPh>
    <rPh sb="3" eb="4">
      <t>ナイ</t>
    </rPh>
    <rPh sb="5" eb="6">
      <t>ミ</t>
    </rPh>
    <rPh sb="9" eb="11">
      <t>バショ</t>
    </rPh>
    <rPh sb="13" eb="15">
      <t>ケイジ</t>
    </rPh>
    <rPh sb="16" eb="17">
      <t>ミズカ</t>
    </rPh>
    <rPh sb="27" eb="29">
      <t>ケイサイ</t>
    </rPh>
    <rPh sb="34" eb="36">
      <t>カイジ</t>
    </rPh>
    <phoneticPr fontId="25"/>
  </si>
  <si>
    <t>利用者及びその家族に運営推進会議を活用した評価の結果を交付している。</t>
    <rPh sb="0" eb="2">
      <t>リヨウ</t>
    </rPh>
    <rPh sb="2" eb="3">
      <t>シャ</t>
    </rPh>
    <rPh sb="3" eb="4">
      <t>オヨ</t>
    </rPh>
    <rPh sb="7" eb="9">
      <t>カゾク</t>
    </rPh>
    <rPh sb="10" eb="12">
      <t>ウンエイ</t>
    </rPh>
    <rPh sb="12" eb="14">
      <t>スイシン</t>
    </rPh>
    <rPh sb="14" eb="16">
      <t>カイギ</t>
    </rPh>
    <rPh sb="17" eb="19">
      <t>カツヨウ</t>
    </rPh>
    <rPh sb="21" eb="23">
      <t>ヒョウカ</t>
    </rPh>
    <rPh sb="24" eb="26">
      <t>ケッカ</t>
    </rPh>
    <rPh sb="27" eb="29">
      <t>コウフ</t>
    </rPh>
    <phoneticPr fontId="25"/>
  </si>
  <si>
    <t>長寿介護課及び事業所が所在する地域を管轄する地域包括支援センターへ、写しを提出している。</t>
    <rPh sb="0" eb="2">
      <t>チョウジュ</t>
    </rPh>
    <rPh sb="2" eb="4">
      <t>カイゴ</t>
    </rPh>
    <rPh sb="4" eb="5">
      <t>カ</t>
    </rPh>
    <rPh sb="5" eb="6">
      <t>オヨ</t>
    </rPh>
    <rPh sb="7" eb="10">
      <t>ジギョウショ</t>
    </rPh>
    <rPh sb="11" eb="13">
      <t>ショザイ</t>
    </rPh>
    <rPh sb="15" eb="17">
      <t>チイキ</t>
    </rPh>
    <rPh sb="18" eb="20">
      <t>カンカツ</t>
    </rPh>
    <rPh sb="22" eb="24">
      <t>チイキ</t>
    </rPh>
    <rPh sb="24" eb="26">
      <t>ホウカツ</t>
    </rPh>
    <rPh sb="26" eb="28">
      <t>シエン</t>
    </rPh>
    <rPh sb="34" eb="35">
      <t>ウツ</t>
    </rPh>
    <rPh sb="37" eb="39">
      <t>テイシュツ</t>
    </rPh>
    <phoneticPr fontId="25"/>
  </si>
  <si>
    <t>（12）　身体的拘束の廃止</t>
    <rPh sb="5" eb="8">
      <t>シンタイテキ</t>
    </rPh>
    <rPh sb="8" eb="10">
      <t>コウソク</t>
    </rPh>
    <rPh sb="11" eb="13">
      <t>ハイシ</t>
    </rPh>
    <phoneticPr fontId="25"/>
  </si>
  <si>
    <t>　サービス提供に当たっては、当該利用者又は他の利用者等の生命又は身体を保護するため緊急やむを得ない場合を除き、身体的拘束その他利用者の行動を制限しないようにしている。</t>
    <rPh sb="16" eb="19">
      <t>リヨウシャ</t>
    </rPh>
    <phoneticPr fontId="25"/>
  </si>
  <si>
    <t>　運営規程に「身体的拘束の廃止」及び「身体的拘束その他利用者の行動を制限する行為を行う際の手続き」について定めている。</t>
    <phoneticPr fontId="25"/>
  </si>
  <si>
    <t>　重要事項説明により「身体的拘束の廃止」及び「身体的拘束その他利用者の行動を制限する行為を行う際の手続き」について説明している。</t>
    <phoneticPr fontId="25"/>
  </si>
  <si>
    <t>身体的拘束等の適正化のための対策を検討する委員会（テレビ電話装置等を活用して行うことができるものとする。）を三月に一回以上開催「身体拘束廃止委員会」等の体制を整備している。</t>
    <phoneticPr fontId="25"/>
  </si>
  <si>
    <t>「身体的拘束廃止委員会」の結果について、介護職員その他の従業者に周知徹底を図っている。</t>
    <rPh sb="3" eb="4">
      <t>テキ</t>
    </rPh>
    <rPh sb="37" eb="38">
      <t>ハカ</t>
    </rPh>
    <phoneticPr fontId="25"/>
  </si>
  <si>
    <t>　身体的拘束等の適正化のための指針を整備している。</t>
    <phoneticPr fontId="25"/>
  </si>
  <si>
    <t>　介護職員その他の従業者に対し、身体的拘束等の適正化のための研修を定期的に実施している。</t>
    <phoneticPr fontId="25"/>
  </si>
  <si>
    <t>問8</t>
    <rPh sb="0" eb="1">
      <t>ト</t>
    </rPh>
    <phoneticPr fontId="25"/>
  </si>
  <si>
    <t>　事業所内の研修等を通じて、「身体的拘束による弊害」「やむを得ない場合に身体的拘束その他利用者の行動を制限する行為を行う際の手続き」等を従業者に周知している。</t>
    <rPh sb="1" eb="4">
      <t>ジギョウショ</t>
    </rPh>
    <phoneticPr fontId="25"/>
  </si>
  <si>
    <t>問9</t>
    <rPh sb="0" eb="1">
      <t>ト</t>
    </rPh>
    <phoneticPr fontId="25"/>
  </si>
  <si>
    <t>　やむを得ず身体的拘束を行う場合に備えて、「身体的拘束廃止委員会」等で「切迫性」「非代替性」「一時性」の３つの要件を全て満たしているかを検討した際に、その結果を記録する様式を定めている。かつ、その様式は「切迫性」「非代替性」「一時性」の各要件の検討結果を分けて記載できる様式になっている。</t>
    <rPh sb="24" eb="25">
      <t>テキ</t>
    </rPh>
    <phoneticPr fontId="25"/>
  </si>
  <si>
    <t>問10</t>
    <rPh sb="0" eb="1">
      <t>ト</t>
    </rPh>
    <phoneticPr fontId="25"/>
  </si>
  <si>
    <t>　やむを得ず身体的拘束を行う場合に備えて、利用者や家族に対して「身体的拘束の内容」「目的」「理由」「拘束の時間」「時間帯」「期間」等を説明するための様式、身体拘束を行った場合に、その「態様」及び「時間」その際の「利用者の心身の状況」等を記録するための様式を定めている。</t>
    <rPh sb="21" eb="24">
      <t>リヨウシャ</t>
    </rPh>
    <phoneticPr fontId="25"/>
  </si>
  <si>
    <t>問11</t>
    <rPh sb="0" eb="1">
      <t>ト</t>
    </rPh>
    <phoneticPr fontId="25"/>
  </si>
  <si>
    <t>　やむを得ず身体的拘束を行う場合には、「切迫性」「非代替性」「一時性」のすべてを満たしているかについて「身体拘束廃止委員会」等で検討している。</t>
    <phoneticPr fontId="25"/>
  </si>
  <si>
    <t>問12</t>
    <rPh sb="0" eb="1">
      <t>ト</t>
    </rPh>
    <phoneticPr fontId="25"/>
  </si>
  <si>
    <t>　問10について「切迫性」「非代替性」「一時性」の検討結果を事業所で定めた様式を用いて、各要件の検討結果を第三者でも把握できるよう詳細に記録している。</t>
    <rPh sb="1" eb="2">
      <t>ト</t>
    </rPh>
    <phoneticPr fontId="25"/>
  </si>
  <si>
    <t>問13</t>
    <rPh sb="0" eb="1">
      <t>ト</t>
    </rPh>
    <phoneticPr fontId="25"/>
  </si>
  <si>
    <t>　やむを得ず身体的拘束を行う場合には、利用者や家族に対し、事業所で定めた様式を用いて「身体的拘束の内容」「目的」「理由」「拘束の時間」「時間帯」「期間」等を詳細に説明し、理解を得ている。</t>
    <rPh sb="19" eb="22">
      <t>リヨウシャ</t>
    </rPh>
    <rPh sb="29" eb="32">
      <t>ジギョウショ</t>
    </rPh>
    <phoneticPr fontId="25"/>
  </si>
  <si>
    <t>問14</t>
    <rPh sb="0" eb="1">
      <t>ト</t>
    </rPh>
    <phoneticPr fontId="25"/>
  </si>
  <si>
    <t>　身体的拘束を行った場合には、常に観察し、事業所で定めた様式を用いて、その「態様」及び「時間」、その際の「利用者の心身の状況」等を第三者でも把握できるよう詳細に記録している。</t>
    <rPh sb="17" eb="19">
      <t>カンサツ</t>
    </rPh>
    <rPh sb="21" eb="24">
      <t>ジギョウショ</t>
    </rPh>
    <phoneticPr fontId="25"/>
  </si>
  <si>
    <t>問15</t>
    <rPh sb="0" eb="1">
      <t>ト</t>
    </rPh>
    <phoneticPr fontId="25"/>
  </si>
  <si>
    <t>　身体的拘束を行った場合には、「一時性」で決めた期間の終了前及び利用者の観察の状況に応じて、問11のとおり再検討を行っている。</t>
    <rPh sb="32" eb="35">
      <t>リヨウシャ</t>
    </rPh>
    <rPh sb="46" eb="47">
      <t>トイ</t>
    </rPh>
    <phoneticPr fontId="25"/>
  </si>
  <si>
    <t>問16</t>
    <rPh sb="0" eb="1">
      <t>ト</t>
    </rPh>
    <phoneticPr fontId="25"/>
  </si>
  <si>
    <t>　問15の再検討の結果、身体的拘束を継続することになった場合には、問13のとおり利用者や家族に対して、説明して理解を得ている。</t>
    <rPh sb="1" eb="2">
      <t>トイ</t>
    </rPh>
    <rPh sb="33" eb="34">
      <t>トイ</t>
    </rPh>
    <rPh sb="40" eb="43">
      <t>リヨウシャ</t>
    </rPh>
    <phoneticPr fontId="25"/>
  </si>
  <si>
    <t>問17</t>
    <rPh sb="0" eb="1">
      <t>ト</t>
    </rPh>
    <phoneticPr fontId="25"/>
  </si>
  <si>
    <t>　身体的拘束の必要がなくなった場合、すみやかに拘束を解除している。</t>
    <phoneticPr fontId="25"/>
  </si>
  <si>
    <t>問18</t>
    <rPh sb="0" eb="1">
      <t>ト</t>
    </rPh>
    <phoneticPr fontId="25"/>
  </si>
  <si>
    <t>　身体的拘束が必要とされた利用者について、拘束を廃止し、生活の質を向上させるためのアセスメントの実施、看護小規模多機能型居宅介護計画への位置づけ等が行われている。</t>
    <rPh sb="13" eb="16">
      <t>リヨウシャ</t>
    </rPh>
    <rPh sb="51" eb="53">
      <t>カンゴ</t>
    </rPh>
    <rPh sb="53" eb="56">
      <t>ショウキボ</t>
    </rPh>
    <rPh sb="56" eb="60">
      <t>タキノウガタ</t>
    </rPh>
    <rPh sb="60" eb="62">
      <t>キョタク</t>
    </rPh>
    <rPh sb="62" eb="64">
      <t>カイゴ</t>
    </rPh>
    <rPh sb="64" eb="66">
      <t>ケイカク</t>
    </rPh>
    <phoneticPr fontId="25"/>
  </si>
  <si>
    <t>（13）　主治の医師との関係</t>
    <rPh sb="5" eb="7">
      <t>ヌシハル</t>
    </rPh>
    <rPh sb="8" eb="10">
      <t>イシ</t>
    </rPh>
    <rPh sb="12" eb="14">
      <t>カンケイ</t>
    </rPh>
    <phoneticPr fontId="25"/>
  </si>
  <si>
    <t>　常勤の保健師又は看護師は、主治の医師の指示に基づき適切な看護サービスが提供されるよう管理している。</t>
    <phoneticPr fontId="25"/>
  </si>
  <si>
    <t>　看護サービスの提供の開始に際し、主治の医師（利用申込者の選定により加療している医師）による指示を文書で受けている。また、主治医以外の複数の医師から指示書の交付を受けていない。</t>
    <phoneticPr fontId="25"/>
  </si>
  <si>
    <t>省令第34号第77条第1項</t>
    <rPh sb="0" eb="2">
      <t>ショウレイ</t>
    </rPh>
    <rPh sb="2" eb="3">
      <t>ダイ</t>
    </rPh>
    <rPh sb="5" eb="6">
      <t>ゴウ</t>
    </rPh>
    <rPh sb="6" eb="7">
      <t>ダイ</t>
    </rPh>
    <rPh sb="9" eb="10">
      <t>ジョウ</t>
    </rPh>
    <rPh sb="10" eb="11">
      <t>ダイ</t>
    </rPh>
    <rPh sb="12" eb="13">
      <t>コウ</t>
    </rPh>
    <phoneticPr fontId="25"/>
  </si>
  <si>
    <t>　主冶の医師に看護小規模多機能型居宅介護計画及び看護小規模多機能型居宅介護報告書を提出し、看護サービスの提供に当たって主冶の医師との密接な連携を図っている。</t>
    <rPh sb="1" eb="2">
      <t>シュ</t>
    </rPh>
    <rPh sb="2" eb="3">
      <t>ジ</t>
    </rPh>
    <rPh sb="4" eb="6">
      <t>イシ</t>
    </rPh>
    <rPh sb="22" eb="23">
      <t>オヨ</t>
    </rPh>
    <rPh sb="37" eb="39">
      <t>ホウコク</t>
    </rPh>
    <rPh sb="39" eb="40">
      <t>ショ</t>
    </rPh>
    <rPh sb="41" eb="43">
      <t>テイシュツ</t>
    </rPh>
    <rPh sb="45" eb="47">
      <t>カンゴ</t>
    </rPh>
    <rPh sb="52" eb="54">
      <t>テイキョウ</t>
    </rPh>
    <rPh sb="55" eb="56">
      <t>ア</t>
    </rPh>
    <rPh sb="59" eb="60">
      <t>シュ</t>
    </rPh>
    <rPh sb="60" eb="61">
      <t>ジ</t>
    </rPh>
    <rPh sb="62" eb="64">
      <t>イシ</t>
    </rPh>
    <rPh sb="66" eb="68">
      <t>ミッセツ</t>
    </rPh>
    <rPh sb="69" eb="71">
      <t>レンケイ</t>
    </rPh>
    <rPh sb="72" eb="73">
      <t>ハカ</t>
    </rPh>
    <phoneticPr fontId="25"/>
  </si>
  <si>
    <t>省令第34号第77条第4.5項</t>
    <rPh sb="0" eb="2">
      <t>ショウレイ</t>
    </rPh>
    <rPh sb="2" eb="3">
      <t>ダイ</t>
    </rPh>
    <rPh sb="5" eb="6">
      <t>ゴウ</t>
    </rPh>
    <rPh sb="6" eb="7">
      <t>ダイ</t>
    </rPh>
    <rPh sb="9" eb="10">
      <t>ジョウ</t>
    </rPh>
    <rPh sb="10" eb="11">
      <t>ダイ</t>
    </rPh>
    <rPh sb="14" eb="15">
      <t>コウ</t>
    </rPh>
    <phoneticPr fontId="25"/>
  </si>
  <si>
    <t>（14）　居宅サービス計画の作成</t>
    <rPh sb="5" eb="7">
      <t>キョタク</t>
    </rPh>
    <rPh sb="11" eb="13">
      <t>ケイカク</t>
    </rPh>
    <rPh sb="14" eb="16">
      <t>サクセイ</t>
    </rPh>
    <phoneticPr fontId="25"/>
  </si>
  <si>
    <t>　管理者は、介護支援専門員に居宅サービス計画の作成に関する業務を担当させている。</t>
    <rPh sb="1" eb="4">
      <t>カンリシャ</t>
    </rPh>
    <rPh sb="6" eb="7">
      <t>カイ</t>
    </rPh>
    <phoneticPr fontId="25"/>
  </si>
  <si>
    <t>省令第34号第74条第1項</t>
    <rPh sb="0" eb="2">
      <t>ショウレイ</t>
    </rPh>
    <rPh sb="2" eb="3">
      <t>ダイ</t>
    </rPh>
    <rPh sb="5" eb="6">
      <t>ゴウ</t>
    </rPh>
    <rPh sb="6" eb="7">
      <t>ダイ</t>
    </rPh>
    <rPh sb="9" eb="10">
      <t>ジョウ</t>
    </rPh>
    <rPh sb="10" eb="11">
      <t>ダイ</t>
    </rPh>
    <rPh sb="12" eb="13">
      <t>コウ</t>
    </rPh>
    <phoneticPr fontId="25"/>
  </si>
  <si>
    <t>　利用者全員について居宅サービス計画を作成している。</t>
    <phoneticPr fontId="25"/>
  </si>
  <si>
    <t>　介護支援専門員は、居宅サービス計画の作成に当たっては、利用者について、その有する能力や既に提供を受けている居宅サービス、介護者の状況等の評価を通じて利用者が抱える問題点を明らかにし、利用者が自立した日常生活を営むことができるように支援する上で解決すべき課題を把握している。</t>
    <rPh sb="10" eb="12">
      <t>キョタク</t>
    </rPh>
    <rPh sb="16" eb="18">
      <t>ケイカク</t>
    </rPh>
    <rPh sb="19" eb="21">
      <t>サクセイ</t>
    </rPh>
    <rPh sb="22" eb="23">
      <t>ア</t>
    </rPh>
    <rPh sb="28" eb="30">
      <t>リヨウ</t>
    </rPh>
    <rPh sb="30" eb="31">
      <t>シャ</t>
    </rPh>
    <rPh sb="38" eb="39">
      <t>ユウ</t>
    </rPh>
    <rPh sb="41" eb="43">
      <t>ノウリョク</t>
    </rPh>
    <rPh sb="44" eb="45">
      <t>スデ</t>
    </rPh>
    <rPh sb="46" eb="48">
      <t>テイキョウ</t>
    </rPh>
    <rPh sb="49" eb="50">
      <t>ウ</t>
    </rPh>
    <rPh sb="54" eb="56">
      <t>キョタク</t>
    </rPh>
    <rPh sb="61" eb="63">
      <t>カイゴ</t>
    </rPh>
    <rPh sb="63" eb="64">
      <t>シャ</t>
    </rPh>
    <rPh sb="65" eb="67">
      <t>ジョウキョウ</t>
    </rPh>
    <rPh sb="67" eb="68">
      <t>トウ</t>
    </rPh>
    <rPh sb="69" eb="71">
      <t>ヒョウカ</t>
    </rPh>
    <rPh sb="72" eb="73">
      <t>ツウ</t>
    </rPh>
    <rPh sb="75" eb="78">
      <t>リヨウシャ</t>
    </rPh>
    <rPh sb="79" eb="80">
      <t>カカ</t>
    </rPh>
    <rPh sb="82" eb="85">
      <t>モンダイテン</t>
    </rPh>
    <rPh sb="86" eb="87">
      <t>アキ</t>
    </rPh>
    <rPh sb="92" eb="95">
      <t>リヨウシャ</t>
    </rPh>
    <rPh sb="96" eb="98">
      <t>ジリツ</t>
    </rPh>
    <rPh sb="100" eb="102">
      <t>ニチジョウ</t>
    </rPh>
    <rPh sb="102" eb="104">
      <t>セイカツ</t>
    </rPh>
    <rPh sb="105" eb="106">
      <t>イトナ</t>
    </rPh>
    <rPh sb="116" eb="118">
      <t>シエン</t>
    </rPh>
    <rPh sb="120" eb="121">
      <t>ウエ</t>
    </rPh>
    <rPh sb="122" eb="124">
      <t>カイケツ</t>
    </rPh>
    <rPh sb="127" eb="129">
      <t>カダイ</t>
    </rPh>
    <rPh sb="130" eb="132">
      <t>ハアク</t>
    </rPh>
    <phoneticPr fontId="25"/>
  </si>
  <si>
    <t>平成11年省令第38号第13条第6項</t>
    <rPh sb="0" eb="2">
      <t>ヘイセイ</t>
    </rPh>
    <rPh sb="4" eb="5">
      <t>ネン</t>
    </rPh>
    <rPh sb="5" eb="7">
      <t>ショウレイ</t>
    </rPh>
    <rPh sb="7" eb="8">
      <t>ダイ</t>
    </rPh>
    <rPh sb="10" eb="11">
      <t>ゴウ</t>
    </rPh>
    <rPh sb="11" eb="12">
      <t>ダイ</t>
    </rPh>
    <rPh sb="14" eb="15">
      <t>ジョウ</t>
    </rPh>
    <rPh sb="15" eb="16">
      <t>ダイ</t>
    </rPh>
    <rPh sb="17" eb="18">
      <t>コウ</t>
    </rPh>
    <phoneticPr fontId="25"/>
  </si>
  <si>
    <t>平成11年老企第22号3(7)⑥</t>
    <rPh sb="0" eb="2">
      <t>ヘイセイ</t>
    </rPh>
    <rPh sb="4" eb="5">
      <t>ネン</t>
    </rPh>
    <rPh sb="5" eb="6">
      <t>ロウ</t>
    </rPh>
    <rPh sb="6" eb="7">
      <t>クワダ</t>
    </rPh>
    <rPh sb="7" eb="8">
      <t>ダイ</t>
    </rPh>
    <rPh sb="10" eb="11">
      <t>ゴウ</t>
    </rPh>
    <phoneticPr fontId="25"/>
  </si>
  <si>
    <t>　介護支援専門員は、解決すべき課題の把握（アセスメント）にあたっては、利用者及びその家族に面接して行っている。</t>
    <rPh sb="35" eb="38">
      <t>リヨウシャ</t>
    </rPh>
    <phoneticPr fontId="25"/>
  </si>
  <si>
    <t>平成11年省令第38号第13条第7項</t>
    <rPh sb="0" eb="2">
      <t>ヘイセイ</t>
    </rPh>
    <rPh sb="4" eb="5">
      <t>ネン</t>
    </rPh>
    <rPh sb="5" eb="7">
      <t>ショウレイ</t>
    </rPh>
    <rPh sb="7" eb="8">
      <t>ダイ</t>
    </rPh>
    <rPh sb="10" eb="11">
      <t>ゴウ</t>
    </rPh>
    <rPh sb="11" eb="12">
      <t>ダイ</t>
    </rPh>
    <rPh sb="14" eb="15">
      <t>ジョウ</t>
    </rPh>
    <rPh sb="15" eb="16">
      <t>ダイ</t>
    </rPh>
    <rPh sb="17" eb="18">
      <t>コウ</t>
    </rPh>
    <phoneticPr fontId="25"/>
  </si>
  <si>
    <t>　居宅サービス計画の作成にあたり、利用者の抱える解決すべき課題に対応するための最も適切なサービスの組合せについて検討している。</t>
    <phoneticPr fontId="25"/>
  </si>
  <si>
    <t>平成11年省令第38号第13条第8項</t>
    <rPh sb="5" eb="7">
      <t>ショウレイ</t>
    </rPh>
    <rPh sb="7" eb="8">
      <t>ダイ</t>
    </rPh>
    <rPh sb="10" eb="11">
      <t>ゴウ</t>
    </rPh>
    <rPh sb="11" eb="12">
      <t>ダイ</t>
    </rPh>
    <rPh sb="14" eb="15">
      <t>ジョウ</t>
    </rPh>
    <rPh sb="15" eb="16">
      <t>ダイ</t>
    </rPh>
    <rPh sb="17" eb="18">
      <t>コウ</t>
    </rPh>
    <phoneticPr fontId="25"/>
  </si>
  <si>
    <t>　居宅サービス計画には以下の項目を記載している。</t>
    <phoneticPr fontId="25"/>
  </si>
  <si>
    <t>ⅰ　利用者及びその家族の生活に対する意向を踏まえた課題分析の結果</t>
    <rPh sb="21" eb="22">
      <t>フ</t>
    </rPh>
    <rPh sb="25" eb="27">
      <t>カダイ</t>
    </rPh>
    <rPh sb="27" eb="29">
      <t>ブンセキ</t>
    </rPh>
    <rPh sb="30" eb="32">
      <t>ケッカ</t>
    </rPh>
    <phoneticPr fontId="25"/>
  </si>
  <si>
    <t>ⅱ　総合的な援助の方針</t>
  </si>
  <si>
    <t>ⅲ　生活全般の解決すべき課題</t>
  </si>
  <si>
    <t>ⅳ　提供されるサービスの目標及びその期間</t>
  </si>
  <si>
    <t>ⅴ　サービスの種類、内容・種別及び利用料</t>
  </si>
  <si>
    <t>ⅵ　サービスを提供する上での留意事項等</t>
  </si>
  <si>
    <t>　居宅サービス計画原案に位置付けた指定居宅サービス等の担当者からなるサービス担当者会議の開催により、利用者の状況に関する情報を共有するとともに専門的な見地からの意見を求めている。</t>
    <rPh sb="1" eb="3">
      <t>キョタク</t>
    </rPh>
    <rPh sb="7" eb="9">
      <t>ケイカク</t>
    </rPh>
    <rPh sb="9" eb="11">
      <t>ゲンアン</t>
    </rPh>
    <rPh sb="12" eb="15">
      <t>イチヅ</t>
    </rPh>
    <rPh sb="17" eb="21">
      <t>シテイキョタク</t>
    </rPh>
    <rPh sb="25" eb="26">
      <t>トウ</t>
    </rPh>
    <rPh sb="27" eb="29">
      <t>タントウ</t>
    </rPh>
    <rPh sb="29" eb="30">
      <t>シャ</t>
    </rPh>
    <rPh sb="38" eb="40">
      <t>タントウ</t>
    </rPh>
    <rPh sb="40" eb="41">
      <t>シャ</t>
    </rPh>
    <rPh sb="41" eb="43">
      <t>カイギ</t>
    </rPh>
    <rPh sb="44" eb="46">
      <t>カイサイ</t>
    </rPh>
    <rPh sb="50" eb="53">
      <t>リヨウシャ</t>
    </rPh>
    <rPh sb="54" eb="56">
      <t>ジョウキョウ</t>
    </rPh>
    <rPh sb="57" eb="58">
      <t>カン</t>
    </rPh>
    <rPh sb="60" eb="62">
      <t>ジョウホウ</t>
    </rPh>
    <rPh sb="63" eb="65">
      <t>キョウユウ</t>
    </rPh>
    <rPh sb="71" eb="74">
      <t>センモンテキ</t>
    </rPh>
    <rPh sb="75" eb="77">
      <t>ケンチ</t>
    </rPh>
    <rPh sb="80" eb="82">
      <t>イケン</t>
    </rPh>
    <rPh sb="83" eb="84">
      <t>モト</t>
    </rPh>
    <phoneticPr fontId="25"/>
  </si>
  <si>
    <t>平成11年省令第38号第13条第9項</t>
    <rPh sb="5" eb="7">
      <t>ショウレイ</t>
    </rPh>
    <rPh sb="7" eb="8">
      <t>ダイ</t>
    </rPh>
    <rPh sb="10" eb="11">
      <t>ゴウ</t>
    </rPh>
    <rPh sb="11" eb="12">
      <t>ダイ</t>
    </rPh>
    <rPh sb="14" eb="15">
      <t>ジョウ</t>
    </rPh>
    <rPh sb="15" eb="16">
      <t>ダイ</t>
    </rPh>
    <rPh sb="17" eb="18">
      <t>コウ</t>
    </rPh>
    <phoneticPr fontId="25"/>
  </si>
  <si>
    <t>　居宅サービス計画は全表（１～３表及び６，７表）作成している。</t>
    <phoneticPr fontId="25"/>
  </si>
  <si>
    <t>平成11年老企第22号3(7)⑩</t>
    <rPh sb="0" eb="2">
      <t>ヘイセイ</t>
    </rPh>
    <rPh sb="4" eb="5">
      <t>ネン</t>
    </rPh>
    <rPh sb="5" eb="6">
      <t>ロウ</t>
    </rPh>
    <rPh sb="6" eb="7">
      <t>クワダ</t>
    </rPh>
    <rPh sb="7" eb="8">
      <t>ダイ</t>
    </rPh>
    <rPh sb="10" eb="11">
      <t>ゴウ</t>
    </rPh>
    <phoneticPr fontId="25"/>
  </si>
  <si>
    <t>　居宅サービス計画の原案の内容について利用者又はその家族に対して説明し、文書により利用者の同意を得ている。また、居宅サービス計画を利用者及び担当者に交付している。</t>
    <rPh sb="19" eb="21">
      <t>リヨウ</t>
    </rPh>
    <rPh sb="36" eb="38">
      <t>ブンショ</t>
    </rPh>
    <rPh sb="41" eb="44">
      <t>リヨウシャ</t>
    </rPh>
    <rPh sb="65" eb="67">
      <t>リヨウ</t>
    </rPh>
    <rPh sb="68" eb="69">
      <t>オヨ</t>
    </rPh>
    <rPh sb="70" eb="73">
      <t>タントウシャ</t>
    </rPh>
    <phoneticPr fontId="25"/>
  </si>
  <si>
    <t>平成11年省令第38号第13条第10・11項</t>
    <rPh sb="5" eb="7">
      <t>ショウレイ</t>
    </rPh>
    <rPh sb="7" eb="8">
      <t>ダイ</t>
    </rPh>
    <rPh sb="10" eb="11">
      <t>ゴウ</t>
    </rPh>
    <rPh sb="11" eb="12">
      <t>ダイ</t>
    </rPh>
    <rPh sb="14" eb="15">
      <t>ジョウ</t>
    </rPh>
    <rPh sb="15" eb="16">
      <t>ダイ</t>
    </rPh>
    <rPh sb="21" eb="22">
      <t>コウ</t>
    </rPh>
    <phoneticPr fontId="25"/>
  </si>
  <si>
    <t>問10</t>
    <rPh sb="0" eb="1">
      <t>トイ</t>
    </rPh>
    <phoneticPr fontId="25"/>
  </si>
  <si>
    <t>　居宅サービス計画に位置付けた居宅サービス事業者に対して、訪問介護計画等の提出を求めている。</t>
    <rPh sb="1" eb="3">
      <t>キョタク</t>
    </rPh>
    <rPh sb="7" eb="9">
      <t>ケイカク</t>
    </rPh>
    <rPh sb="10" eb="12">
      <t>イチ</t>
    </rPh>
    <rPh sb="12" eb="13">
      <t>ツ</t>
    </rPh>
    <rPh sb="15" eb="17">
      <t>キョタク</t>
    </rPh>
    <rPh sb="21" eb="24">
      <t>ジギョウシャ</t>
    </rPh>
    <rPh sb="25" eb="26">
      <t>タイ</t>
    </rPh>
    <rPh sb="29" eb="31">
      <t>ホウモン</t>
    </rPh>
    <rPh sb="31" eb="33">
      <t>カイゴ</t>
    </rPh>
    <rPh sb="33" eb="36">
      <t>ケイカクトウ</t>
    </rPh>
    <rPh sb="37" eb="39">
      <t>テイシュツ</t>
    </rPh>
    <rPh sb="40" eb="41">
      <t>モト</t>
    </rPh>
    <phoneticPr fontId="25"/>
  </si>
  <si>
    <t>問11</t>
    <rPh sb="0" eb="1">
      <t>トイ</t>
    </rPh>
    <phoneticPr fontId="25"/>
  </si>
  <si>
    <t>　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又は薬剤師に提供している。</t>
    <rPh sb="1" eb="3">
      <t>シテイ</t>
    </rPh>
    <rPh sb="3" eb="5">
      <t>キョタク</t>
    </rPh>
    <rPh sb="9" eb="13">
      <t>ジギョウシャトウ</t>
    </rPh>
    <rPh sb="15" eb="18">
      <t>リヨウシャ</t>
    </rPh>
    <rPh sb="19" eb="20">
      <t>カカ</t>
    </rPh>
    <rPh sb="21" eb="23">
      <t>ジョウホウ</t>
    </rPh>
    <rPh sb="24" eb="26">
      <t>テイキョウ</t>
    </rPh>
    <rPh sb="27" eb="28">
      <t>ウ</t>
    </rPh>
    <rPh sb="34" eb="35">
      <t>タ</t>
    </rPh>
    <rPh sb="35" eb="37">
      <t>ヒツヨウ</t>
    </rPh>
    <rPh sb="38" eb="39">
      <t>ミト</t>
    </rPh>
    <rPh sb="45" eb="48">
      <t>リヨウシャ</t>
    </rPh>
    <rPh sb="49" eb="51">
      <t>フクヤク</t>
    </rPh>
    <rPh sb="51" eb="53">
      <t>ジョウキョウ</t>
    </rPh>
    <rPh sb="54" eb="56">
      <t>コウクウ</t>
    </rPh>
    <rPh sb="56" eb="58">
      <t>キノウ</t>
    </rPh>
    <rPh sb="60" eb="61">
      <t>タ</t>
    </rPh>
    <rPh sb="62" eb="65">
      <t>リヨウシャ</t>
    </rPh>
    <rPh sb="66" eb="68">
      <t>シンシン</t>
    </rPh>
    <rPh sb="68" eb="69">
      <t>マタ</t>
    </rPh>
    <rPh sb="70" eb="72">
      <t>セイカツ</t>
    </rPh>
    <rPh sb="73" eb="75">
      <t>ジョウキョウ</t>
    </rPh>
    <rPh sb="76" eb="77">
      <t>カカ</t>
    </rPh>
    <rPh sb="78" eb="80">
      <t>ジョウホウ</t>
    </rPh>
    <rPh sb="83" eb="85">
      <t>ヒツヨウ</t>
    </rPh>
    <rPh sb="86" eb="87">
      <t>ミト</t>
    </rPh>
    <rPh sb="93" eb="96">
      <t>リヨウシャ</t>
    </rPh>
    <rPh sb="97" eb="99">
      <t>ドウイ</t>
    </rPh>
    <rPh sb="100" eb="101">
      <t>エ</t>
    </rPh>
    <rPh sb="102" eb="104">
      <t>シュジ</t>
    </rPh>
    <rPh sb="105" eb="106">
      <t>イ</t>
    </rPh>
    <rPh sb="106" eb="107">
      <t>シ</t>
    </rPh>
    <rPh sb="107" eb="108">
      <t>マタ</t>
    </rPh>
    <rPh sb="109" eb="112">
      <t>ヤクザイシ</t>
    </rPh>
    <rPh sb="113" eb="115">
      <t>テイキョウ</t>
    </rPh>
    <phoneticPr fontId="25"/>
  </si>
  <si>
    <t>　モニタリングに当たっては、利用者及びその家族、指定居宅サービス事業者等との連絡を以下の方法にて継続的に行っている。
　イ　少なくとも１月に１回、利用者の居宅を訪問し、利用者に面接すること。
　ロ　少なくとも１月に１回、モニタリングの結果を記録すること</t>
    <phoneticPr fontId="25"/>
  </si>
  <si>
    <t>平成11年省令第38号第13条第13項</t>
    <rPh sb="5" eb="7">
      <t>ショウレイ</t>
    </rPh>
    <rPh sb="7" eb="8">
      <t>ダイ</t>
    </rPh>
    <rPh sb="10" eb="11">
      <t>ゴウ</t>
    </rPh>
    <rPh sb="11" eb="12">
      <t>ダイ</t>
    </rPh>
    <rPh sb="14" eb="15">
      <t>ジョウ</t>
    </rPh>
    <rPh sb="15" eb="16">
      <t>ダイ</t>
    </rPh>
    <rPh sb="18" eb="19">
      <t>コウ</t>
    </rPh>
    <phoneticPr fontId="25"/>
  </si>
  <si>
    <t>平成11年老企第22号3(7)⑬</t>
    <phoneticPr fontId="25"/>
  </si>
  <si>
    <t>　要介護認定を受けている利用者が要介護更新認定を受けた場合又は要介護状態区分の変更の認定を受けた場合には、サービス担当者会議の開催により、居宅サービス計画の変更の必要性について、担当者に対し、専門的な見地からの意見を求めている。ただし、やむを得ない理由がある場合には、担当者に対する照会等により意見を求めている。</t>
    <rPh sb="1" eb="2">
      <t>ヨウ</t>
    </rPh>
    <rPh sb="2" eb="4">
      <t>カイゴ</t>
    </rPh>
    <rPh sb="4" eb="6">
      <t>ニンテイ</t>
    </rPh>
    <rPh sb="7" eb="8">
      <t>ウ</t>
    </rPh>
    <rPh sb="12" eb="15">
      <t>リヨウシャ</t>
    </rPh>
    <rPh sb="16" eb="19">
      <t>ヨウカイゴ</t>
    </rPh>
    <rPh sb="19" eb="21">
      <t>コウシン</t>
    </rPh>
    <rPh sb="21" eb="23">
      <t>ニンテイ</t>
    </rPh>
    <rPh sb="24" eb="25">
      <t>ウ</t>
    </rPh>
    <rPh sb="27" eb="29">
      <t>バアイ</t>
    </rPh>
    <rPh sb="29" eb="30">
      <t>マタ</t>
    </rPh>
    <rPh sb="31" eb="34">
      <t>ヨウカイゴ</t>
    </rPh>
    <rPh sb="34" eb="36">
      <t>ジョウタイ</t>
    </rPh>
    <rPh sb="36" eb="38">
      <t>クブン</t>
    </rPh>
    <rPh sb="39" eb="41">
      <t>ヘンコウ</t>
    </rPh>
    <rPh sb="42" eb="44">
      <t>ニンテイ</t>
    </rPh>
    <rPh sb="45" eb="46">
      <t>ウ</t>
    </rPh>
    <rPh sb="48" eb="50">
      <t>バアイ</t>
    </rPh>
    <rPh sb="57" eb="60">
      <t>タントウシャ</t>
    </rPh>
    <rPh sb="60" eb="62">
      <t>カイギ</t>
    </rPh>
    <rPh sb="63" eb="65">
      <t>カイサイ</t>
    </rPh>
    <rPh sb="69" eb="71">
      <t>キョタク</t>
    </rPh>
    <rPh sb="75" eb="77">
      <t>ケイカク</t>
    </rPh>
    <rPh sb="78" eb="80">
      <t>ヘンコウ</t>
    </rPh>
    <rPh sb="81" eb="84">
      <t>ヒツヨウセイ</t>
    </rPh>
    <rPh sb="89" eb="92">
      <t>タントウシャ</t>
    </rPh>
    <rPh sb="93" eb="94">
      <t>タイ</t>
    </rPh>
    <rPh sb="96" eb="99">
      <t>センモンテキ</t>
    </rPh>
    <rPh sb="100" eb="102">
      <t>ケンチ</t>
    </rPh>
    <rPh sb="105" eb="107">
      <t>イケン</t>
    </rPh>
    <rPh sb="108" eb="109">
      <t>モト</t>
    </rPh>
    <rPh sb="121" eb="122">
      <t>エ</t>
    </rPh>
    <rPh sb="124" eb="126">
      <t>リユウ</t>
    </rPh>
    <rPh sb="129" eb="131">
      <t>バアイ</t>
    </rPh>
    <rPh sb="134" eb="137">
      <t>タントウシャ</t>
    </rPh>
    <rPh sb="138" eb="139">
      <t>タイ</t>
    </rPh>
    <rPh sb="141" eb="143">
      <t>ショウカイ</t>
    </rPh>
    <rPh sb="143" eb="144">
      <t>トウ</t>
    </rPh>
    <rPh sb="147" eb="149">
      <t>イケン</t>
    </rPh>
    <rPh sb="150" eb="151">
      <t>モト</t>
    </rPh>
    <phoneticPr fontId="25"/>
  </si>
  <si>
    <t>平成11年省令第38号第13条第15項</t>
    <rPh sb="5" eb="7">
      <t>ショウレイ</t>
    </rPh>
    <rPh sb="7" eb="8">
      <t>ダイ</t>
    </rPh>
    <rPh sb="10" eb="11">
      <t>ゴウ</t>
    </rPh>
    <rPh sb="11" eb="12">
      <t>ダイ</t>
    </rPh>
    <rPh sb="14" eb="15">
      <t>ジョウ</t>
    </rPh>
    <rPh sb="15" eb="16">
      <t>ダイ</t>
    </rPh>
    <rPh sb="18" eb="19">
      <t>コウ</t>
    </rPh>
    <phoneticPr fontId="25"/>
  </si>
  <si>
    <t>平成11年老企第22号3(7)⑮</t>
    <phoneticPr fontId="25"/>
  </si>
  <si>
    <r>
      <t xml:space="preserve">　居宅サービス計画を変更した場合、全表（１～３表及び６，７表）について作成し直している。
</t>
    </r>
    <r>
      <rPr>
        <sz val="10"/>
        <rFont val="ＭＳ Ｐゴシック"/>
        <family val="3"/>
        <charset val="128"/>
      </rPr>
      <t>※サービス内容への具体的な影響がほとんど認められないような軽微な変更（例えば時間帯の変更など）の場合については、全て作成し直すのではなく、当該変更記録の箇所の冒頭に変更時点を明記しつつ同一用紙に継続して記載することができます。</t>
    </r>
    <phoneticPr fontId="25"/>
  </si>
  <si>
    <t>平成11年老企第22号3(7)⑮</t>
    <rPh sb="0" eb="2">
      <t>ヘイセイ</t>
    </rPh>
    <rPh sb="4" eb="5">
      <t>ネン</t>
    </rPh>
    <rPh sb="5" eb="6">
      <t>ロウ</t>
    </rPh>
    <rPh sb="6" eb="7">
      <t>クワダ</t>
    </rPh>
    <rPh sb="7" eb="8">
      <t>ダイ</t>
    </rPh>
    <rPh sb="10" eb="11">
      <t>ゴウ</t>
    </rPh>
    <phoneticPr fontId="25"/>
  </si>
  <si>
    <r>
      <t xml:space="preserve">　利用者がその居宅において日常生活を営むことが困難となったと認める場合又は利用者が介護保険施設への入院又は入所を希望する場合には、介護保険施設への紹介その他の便宜の提供を行っている。
</t>
    </r>
    <r>
      <rPr>
        <sz val="10"/>
        <rFont val="ＭＳ Ｐゴシック"/>
        <family val="3"/>
        <charset val="128"/>
      </rPr>
      <t>※該当者がいない場合については、当該内容を承知していたら○</t>
    </r>
    <phoneticPr fontId="25"/>
  </si>
  <si>
    <t>平成11年省令第38号第13条第16項</t>
    <rPh sb="5" eb="7">
      <t>ショウレイ</t>
    </rPh>
    <rPh sb="7" eb="8">
      <t>ダイ</t>
    </rPh>
    <rPh sb="10" eb="11">
      <t>ゴウ</t>
    </rPh>
    <rPh sb="11" eb="12">
      <t>ダイ</t>
    </rPh>
    <rPh sb="14" eb="15">
      <t>ジョウ</t>
    </rPh>
    <rPh sb="15" eb="16">
      <t>ダイ</t>
    </rPh>
    <rPh sb="18" eb="19">
      <t>コウ</t>
    </rPh>
    <phoneticPr fontId="25"/>
  </si>
  <si>
    <t>問16</t>
    <rPh sb="0" eb="1">
      <t>トイ</t>
    </rPh>
    <phoneticPr fontId="25"/>
  </si>
  <si>
    <t>　居宅サービス計画に厚生労働大臣が定める回数以上の訪問介護を位置づける場合は、その妥当性を検討し、当該居宅サービス計画に訪問介護が必要な理由を記載するとともに、当該居宅サービス計画を市に届け出ている。</t>
    <rPh sb="1" eb="3">
      <t>キョタク</t>
    </rPh>
    <rPh sb="7" eb="9">
      <t>ケイカク</t>
    </rPh>
    <rPh sb="10" eb="12">
      <t>コウセイ</t>
    </rPh>
    <rPh sb="12" eb="14">
      <t>ロウドウ</t>
    </rPh>
    <rPh sb="14" eb="16">
      <t>ダイジン</t>
    </rPh>
    <rPh sb="17" eb="18">
      <t>サダ</t>
    </rPh>
    <rPh sb="20" eb="22">
      <t>カイスウ</t>
    </rPh>
    <rPh sb="22" eb="24">
      <t>イジョウ</t>
    </rPh>
    <rPh sb="25" eb="27">
      <t>ホウモン</t>
    </rPh>
    <rPh sb="27" eb="29">
      <t>カイゴ</t>
    </rPh>
    <rPh sb="30" eb="32">
      <t>イチ</t>
    </rPh>
    <rPh sb="35" eb="37">
      <t>バアイ</t>
    </rPh>
    <rPh sb="41" eb="44">
      <t>ダトウセイ</t>
    </rPh>
    <rPh sb="45" eb="47">
      <t>ケントウ</t>
    </rPh>
    <rPh sb="49" eb="51">
      <t>トウガイ</t>
    </rPh>
    <rPh sb="51" eb="53">
      <t>キョタク</t>
    </rPh>
    <rPh sb="57" eb="59">
      <t>ケイカク</t>
    </rPh>
    <rPh sb="60" eb="62">
      <t>ホウモン</t>
    </rPh>
    <rPh sb="62" eb="64">
      <t>カイゴ</t>
    </rPh>
    <rPh sb="65" eb="67">
      <t>ヒツヨウ</t>
    </rPh>
    <rPh sb="68" eb="70">
      <t>リユウ</t>
    </rPh>
    <rPh sb="71" eb="73">
      <t>キサイ</t>
    </rPh>
    <rPh sb="80" eb="82">
      <t>トウガイ</t>
    </rPh>
    <rPh sb="82" eb="84">
      <t>キョタク</t>
    </rPh>
    <rPh sb="88" eb="90">
      <t>ケイカク</t>
    </rPh>
    <rPh sb="91" eb="92">
      <t>シ</t>
    </rPh>
    <rPh sb="93" eb="94">
      <t>トド</t>
    </rPh>
    <rPh sb="95" eb="96">
      <t>デ</t>
    </rPh>
    <phoneticPr fontId="25"/>
  </si>
  <si>
    <r>
      <t xml:space="preserve">　介護支援専門員は、利用者が訪問看護、通所リハビリテーション等の医療サービスの利用を希望している場合その他必要な場合には、利用者の同意を得て主治の医師又は歯科医師(以下「主治の医師等」という。)の意見を求めている。
</t>
    </r>
    <r>
      <rPr>
        <sz val="10"/>
        <rFont val="ＭＳ Ｐゴシック"/>
        <family val="3"/>
        <charset val="128"/>
      </rPr>
      <t>※該当者がいない場合については、当該内容を承知していたら○</t>
    </r>
    <phoneticPr fontId="25"/>
  </si>
  <si>
    <t>　問17の場合において、居宅サービス計画を作成した際には、当該居宅サービス計画を主治の医師等に交付している。</t>
    <rPh sb="1" eb="2">
      <t>トイ</t>
    </rPh>
    <rPh sb="5" eb="7">
      <t>バアイ</t>
    </rPh>
    <rPh sb="12" eb="14">
      <t>キョタク</t>
    </rPh>
    <rPh sb="18" eb="20">
      <t>ケイカク</t>
    </rPh>
    <rPh sb="21" eb="23">
      <t>サクセイ</t>
    </rPh>
    <rPh sb="25" eb="26">
      <t>サイ</t>
    </rPh>
    <rPh sb="29" eb="31">
      <t>トウガイ</t>
    </rPh>
    <rPh sb="31" eb="33">
      <t>キョタク</t>
    </rPh>
    <rPh sb="37" eb="39">
      <t>ケイカク</t>
    </rPh>
    <rPh sb="40" eb="42">
      <t>シュジ</t>
    </rPh>
    <rPh sb="43" eb="44">
      <t>イ</t>
    </rPh>
    <rPh sb="44" eb="45">
      <t>シ</t>
    </rPh>
    <rPh sb="45" eb="46">
      <t>トウ</t>
    </rPh>
    <rPh sb="47" eb="49">
      <t>コウフ</t>
    </rPh>
    <phoneticPr fontId="25"/>
  </si>
  <si>
    <t>平成11年省令第38号第13条第18項</t>
    <rPh sb="5" eb="7">
      <t>ショウレイ</t>
    </rPh>
    <rPh sb="7" eb="8">
      <t>ダイ</t>
    </rPh>
    <rPh sb="10" eb="11">
      <t>ゴウ</t>
    </rPh>
    <rPh sb="11" eb="12">
      <t>ダイ</t>
    </rPh>
    <rPh sb="14" eb="15">
      <t>ジョウ</t>
    </rPh>
    <rPh sb="15" eb="16">
      <t>ダイ</t>
    </rPh>
    <rPh sb="18" eb="19">
      <t>コウ</t>
    </rPh>
    <phoneticPr fontId="25"/>
  </si>
  <si>
    <t>問19</t>
    <rPh sb="0" eb="1">
      <t>ト</t>
    </rPh>
    <phoneticPr fontId="25"/>
  </si>
  <si>
    <t>　主治の医師等の指示や医学的観点からの留意事項が示されているときは、次の点を確認している。</t>
    <phoneticPr fontId="25"/>
  </si>
  <si>
    <t>平成11年省令第38号第13条第19項</t>
    <rPh sb="5" eb="7">
      <t>ショウレイ</t>
    </rPh>
    <rPh sb="7" eb="8">
      <t>ダイ</t>
    </rPh>
    <rPh sb="10" eb="11">
      <t>ゴウ</t>
    </rPh>
    <rPh sb="11" eb="12">
      <t>ダイ</t>
    </rPh>
    <rPh sb="14" eb="15">
      <t>ジョウ</t>
    </rPh>
    <rPh sb="15" eb="16">
      <t>ダイ</t>
    </rPh>
    <rPh sb="18" eb="19">
      <t>コウ</t>
    </rPh>
    <phoneticPr fontId="25"/>
  </si>
  <si>
    <t>ⅰ　確認をした日時</t>
    <phoneticPr fontId="25"/>
  </si>
  <si>
    <t>ⅱ　確認をした相手（担当者） ※医師本人でなくて可</t>
    <phoneticPr fontId="25"/>
  </si>
  <si>
    <t>ⅲ　指示を出している主治の医師名及び医療機関名</t>
    <phoneticPr fontId="25"/>
  </si>
  <si>
    <t>ⅳ　指示の出ている期間</t>
    <phoneticPr fontId="25"/>
  </si>
  <si>
    <t>ⅴ　指示の内容</t>
    <phoneticPr fontId="25"/>
  </si>
  <si>
    <t>※医師又は歯科医師の指示の確認方法は必ずしも医師本人からの直接の聞き取りや医師の出す指示書である必要はありませんが、上記の確認事項について、利用者の受診時の同行など（医師の指示内容を当該医療機関職員に聞いておいてもらい、それを伝えてもらうことでも可）により確認してください。</t>
    <phoneticPr fontId="25"/>
  </si>
  <si>
    <t>問20</t>
    <rPh sb="0" eb="1">
      <t>ト</t>
    </rPh>
    <phoneticPr fontId="25"/>
  </si>
  <si>
    <r>
      <t xml:space="preserve">　居宅サービス計画に福祉用具貸与を位置付ける場合に、その利用の妥当性を検討し、当該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居宅サービス計画に記載している。
</t>
    </r>
    <r>
      <rPr>
        <sz val="10"/>
        <rFont val="ＭＳ Ｐゴシック"/>
        <family val="3"/>
        <charset val="128"/>
      </rPr>
      <t>※該当者がいない場合については、当該内容を承知していたら○</t>
    </r>
    <phoneticPr fontId="25"/>
  </si>
  <si>
    <t>平成11年省令第38号第13条第21項</t>
    <rPh sb="5" eb="7">
      <t>ショウレイ</t>
    </rPh>
    <rPh sb="7" eb="8">
      <t>ダイ</t>
    </rPh>
    <rPh sb="10" eb="11">
      <t>ゴウ</t>
    </rPh>
    <rPh sb="11" eb="12">
      <t>ダイ</t>
    </rPh>
    <rPh sb="14" eb="15">
      <t>ジョウ</t>
    </rPh>
    <rPh sb="15" eb="16">
      <t>ダイ</t>
    </rPh>
    <rPh sb="18" eb="19">
      <t>コウ</t>
    </rPh>
    <phoneticPr fontId="25"/>
  </si>
  <si>
    <t>問21</t>
    <rPh sb="0" eb="1">
      <t>ト</t>
    </rPh>
    <phoneticPr fontId="25"/>
  </si>
  <si>
    <t>　軽度者に対象外種目の福祉用具貸与を位置付ける場合は、認定調査の調査票の必要な部分の写しを入手している。また、その写しを指定福祉用具貸与事業者へ送付している。</t>
    <phoneticPr fontId="25"/>
  </si>
  <si>
    <t>平成11年老企第22号3(7)⑳</t>
    <rPh sb="0" eb="2">
      <t>ヘイセイ</t>
    </rPh>
    <rPh sb="4" eb="5">
      <t>ネン</t>
    </rPh>
    <rPh sb="5" eb="6">
      <t>ロウ</t>
    </rPh>
    <rPh sb="6" eb="7">
      <t>クワダ</t>
    </rPh>
    <rPh sb="7" eb="8">
      <t>ダイ</t>
    </rPh>
    <rPh sb="10" eb="11">
      <t>ゴウ</t>
    </rPh>
    <phoneticPr fontId="25"/>
  </si>
  <si>
    <t>問22</t>
    <rPh sb="0" eb="1">
      <t>ト</t>
    </rPh>
    <phoneticPr fontId="25"/>
  </si>
  <si>
    <r>
      <t xml:space="preserve">　軽度者の福祉用具貸与については、
　①　医師の医学的な所見に基づき判断され、
　②　サービス担当者会議等を通じた適切なマネジメントにより
　③　福祉用具貸与が特に必要であることを市に書面等確実な方法で確認している。
</t>
    </r>
    <r>
      <rPr>
        <sz val="10"/>
        <rFont val="ＭＳ Ｐゴシック"/>
        <family val="3"/>
        <charset val="128"/>
      </rPr>
      <t>※医師の医学的な所見については、主治医意見書による確認のほか、医師の診断書又は担当の介護支援専門員が聴取した居宅サービス計画に記載する医師の所見により確認する方法で差し支えありません。</t>
    </r>
    <phoneticPr fontId="25"/>
  </si>
  <si>
    <t>問23</t>
    <rPh sb="0" eb="1">
      <t>ト</t>
    </rPh>
    <phoneticPr fontId="25"/>
  </si>
  <si>
    <r>
      <t xml:space="preserve">　居宅サービス計画に特定福祉用具販売を位置付ける場合、その利用の妥当性を検討し、当該計画に特定福祉用具販売が必要な理由を記載している。
</t>
    </r>
    <r>
      <rPr>
        <sz val="10"/>
        <rFont val="ＭＳ Ｐゴシック"/>
        <family val="3"/>
        <charset val="128"/>
      </rPr>
      <t>※該当者がいない場合については、当該内容を承知していたら○</t>
    </r>
    <phoneticPr fontId="25"/>
  </si>
  <si>
    <t>平成11年省令第38号第13条第22項</t>
    <rPh sb="5" eb="7">
      <t>ショウレイ</t>
    </rPh>
    <rPh sb="7" eb="8">
      <t>ダイ</t>
    </rPh>
    <rPh sb="10" eb="11">
      <t>ゴウ</t>
    </rPh>
    <rPh sb="11" eb="12">
      <t>ダイ</t>
    </rPh>
    <rPh sb="14" eb="15">
      <t>ジョウ</t>
    </rPh>
    <rPh sb="15" eb="16">
      <t>ダイ</t>
    </rPh>
    <rPh sb="18" eb="19">
      <t>コウ</t>
    </rPh>
    <phoneticPr fontId="25"/>
  </si>
  <si>
    <t>問24</t>
    <rPh sb="0" eb="1">
      <t>ト</t>
    </rPh>
    <phoneticPr fontId="25"/>
  </si>
  <si>
    <r>
      <t xml:space="preserve">　居宅サービス計画に特定福祉用具販売を位置付ける場合は、サービス担当者会議を開催して、専門的意見の聴取をしている。
</t>
    </r>
    <r>
      <rPr>
        <sz val="10"/>
        <rFont val="ＭＳ Ｐゴシック"/>
        <family val="3"/>
        <charset val="128"/>
      </rPr>
      <t>※該当者がいない場合については、当該内容を承知していたら○</t>
    </r>
    <phoneticPr fontId="25"/>
  </si>
  <si>
    <t>（15）　看護小規模多機能型居宅介護計画及び報告書の作成</t>
    <rPh sb="14" eb="16">
      <t>キョタク</t>
    </rPh>
    <rPh sb="16" eb="18">
      <t>カイゴ</t>
    </rPh>
    <rPh sb="18" eb="20">
      <t>ケイカク</t>
    </rPh>
    <rPh sb="20" eb="21">
      <t>オヨ</t>
    </rPh>
    <rPh sb="22" eb="24">
      <t>ホウコク</t>
    </rPh>
    <rPh sb="24" eb="25">
      <t>ショ</t>
    </rPh>
    <rPh sb="26" eb="28">
      <t>サクセイ</t>
    </rPh>
    <phoneticPr fontId="25"/>
  </si>
  <si>
    <t>　管理者は、介護支援専門員に看護小規模多機能型居宅介護計画の作成に関する業務を担当させている。</t>
    <rPh sb="1" eb="4">
      <t>カンリシャ</t>
    </rPh>
    <rPh sb="6" eb="7">
      <t>カイ</t>
    </rPh>
    <phoneticPr fontId="25"/>
  </si>
  <si>
    <t>省令第34号第78条第2項</t>
    <rPh sb="0" eb="2">
      <t>ショウレイ</t>
    </rPh>
    <rPh sb="2" eb="3">
      <t>ダイ</t>
    </rPh>
    <rPh sb="5" eb="6">
      <t>ゴウ</t>
    </rPh>
    <rPh sb="6" eb="7">
      <t>ダイ</t>
    </rPh>
    <rPh sb="9" eb="10">
      <t>ジョウ</t>
    </rPh>
    <rPh sb="10" eb="11">
      <t>ダイ</t>
    </rPh>
    <rPh sb="12" eb="13">
      <t>コウ</t>
    </rPh>
    <phoneticPr fontId="25"/>
  </si>
  <si>
    <t>　介護支援専門員は、看護師等（准看護師を除く）と密接な連携を図りつつ、看護小規模多機能型居宅介護計画の作成に当たっている。</t>
    <rPh sb="15" eb="19">
      <t>ジュンカンゴシ</t>
    </rPh>
    <rPh sb="20" eb="21">
      <t>ノゾ</t>
    </rPh>
    <phoneticPr fontId="25"/>
  </si>
  <si>
    <t>省令第34号第78条第3項</t>
    <rPh sb="0" eb="2">
      <t>ショウレイ</t>
    </rPh>
    <rPh sb="2" eb="3">
      <t>ダイ</t>
    </rPh>
    <rPh sb="5" eb="6">
      <t>ゴウ</t>
    </rPh>
    <rPh sb="6" eb="7">
      <t>ダイ</t>
    </rPh>
    <rPh sb="9" eb="10">
      <t>ジョウ</t>
    </rPh>
    <rPh sb="10" eb="11">
      <t>ダイ</t>
    </rPh>
    <rPh sb="12" eb="13">
      <t>コウ</t>
    </rPh>
    <phoneticPr fontId="25"/>
  </si>
  <si>
    <t>　看護小規模多機能型居宅介護計画の作成に当たっては、地域における活動への参加の機会の提供等により、利用者の多様な活動の確保に努めるようにしている。</t>
    <rPh sb="9" eb="10">
      <t>カタ</t>
    </rPh>
    <rPh sb="10" eb="12">
      <t>キョタク</t>
    </rPh>
    <rPh sb="12" eb="14">
      <t>カイゴ</t>
    </rPh>
    <rPh sb="14" eb="16">
      <t>ケイカク</t>
    </rPh>
    <rPh sb="17" eb="19">
      <t>サクセイ</t>
    </rPh>
    <rPh sb="20" eb="21">
      <t>ア</t>
    </rPh>
    <rPh sb="26" eb="28">
      <t>チイキ</t>
    </rPh>
    <rPh sb="32" eb="34">
      <t>カツドウ</t>
    </rPh>
    <rPh sb="36" eb="38">
      <t>サンカ</t>
    </rPh>
    <rPh sb="39" eb="41">
      <t>キカイ</t>
    </rPh>
    <rPh sb="42" eb="44">
      <t>テイキョウ</t>
    </rPh>
    <rPh sb="44" eb="45">
      <t>トウ</t>
    </rPh>
    <rPh sb="49" eb="52">
      <t>リヨウシャ</t>
    </rPh>
    <rPh sb="53" eb="55">
      <t>タヨウ</t>
    </rPh>
    <rPh sb="56" eb="58">
      <t>カツドウ</t>
    </rPh>
    <rPh sb="59" eb="61">
      <t>カクホ</t>
    </rPh>
    <rPh sb="62" eb="63">
      <t>ツト</t>
    </rPh>
    <phoneticPr fontId="25"/>
  </si>
  <si>
    <t>　介護支援専門員は、利用者の心身の状況、希望及びその置かれている環境を踏まえて、介護従業者と協議の上、援助の目標、当該目標を達成するための具体的なサービスの内容等を記載した看護小規模多機能型居宅介護計画を作成している。</t>
    <rPh sb="1" eb="3">
      <t>カイゴ</t>
    </rPh>
    <rPh sb="3" eb="5">
      <t>シエン</t>
    </rPh>
    <rPh sb="5" eb="8">
      <t>センモンイン</t>
    </rPh>
    <rPh sb="10" eb="13">
      <t>リヨウシャ</t>
    </rPh>
    <rPh sb="14" eb="16">
      <t>シンシン</t>
    </rPh>
    <rPh sb="17" eb="19">
      <t>ジョウキョウ</t>
    </rPh>
    <rPh sb="20" eb="22">
      <t>キボウ</t>
    </rPh>
    <rPh sb="22" eb="23">
      <t>オヨ</t>
    </rPh>
    <rPh sb="26" eb="27">
      <t>オ</t>
    </rPh>
    <rPh sb="32" eb="34">
      <t>カンキョウ</t>
    </rPh>
    <rPh sb="35" eb="36">
      <t>フ</t>
    </rPh>
    <rPh sb="40" eb="42">
      <t>カイゴ</t>
    </rPh>
    <rPh sb="42" eb="45">
      <t>ジュウギョウシャ</t>
    </rPh>
    <rPh sb="46" eb="48">
      <t>キョウギ</t>
    </rPh>
    <rPh sb="49" eb="50">
      <t>ウエ</t>
    </rPh>
    <rPh sb="51" eb="53">
      <t>エンジョ</t>
    </rPh>
    <rPh sb="54" eb="56">
      <t>モクヒョウ</t>
    </rPh>
    <rPh sb="57" eb="59">
      <t>トウガイ</t>
    </rPh>
    <rPh sb="59" eb="61">
      <t>モクヒョウ</t>
    </rPh>
    <rPh sb="62" eb="64">
      <t>タッセイ</t>
    </rPh>
    <rPh sb="69" eb="72">
      <t>グタイテキ</t>
    </rPh>
    <rPh sb="78" eb="80">
      <t>ナイヨウ</t>
    </rPh>
    <rPh sb="80" eb="81">
      <t>トウ</t>
    </rPh>
    <rPh sb="82" eb="84">
      <t>キサイ</t>
    </rPh>
    <rPh sb="102" eb="104">
      <t>サクセイ</t>
    </rPh>
    <phoneticPr fontId="25"/>
  </si>
  <si>
    <t>省令第34号第79条第1項</t>
    <rPh sb="0" eb="2">
      <t>ショウレイ</t>
    </rPh>
    <rPh sb="2" eb="3">
      <t>ダイ</t>
    </rPh>
    <rPh sb="5" eb="6">
      <t>ゴウ</t>
    </rPh>
    <rPh sb="6" eb="7">
      <t>ダイ</t>
    </rPh>
    <rPh sb="9" eb="10">
      <t>ジョウ</t>
    </rPh>
    <rPh sb="10" eb="11">
      <t>ダイ</t>
    </rPh>
    <rPh sb="12" eb="13">
      <t>コウ</t>
    </rPh>
    <phoneticPr fontId="25"/>
  </si>
  <si>
    <t>　看護小規模多機能型居宅介護計画の作成に当たっては、利用者又はその家族に対しその内容等について説明し、文書により利用者の同意を得ている。また、看護小規模多機能型居宅介護計画を利用者に交付している。</t>
    <rPh sb="14" eb="16">
      <t>ケイカク</t>
    </rPh>
    <rPh sb="17" eb="19">
      <t>サクセイ</t>
    </rPh>
    <rPh sb="20" eb="21">
      <t>ア</t>
    </rPh>
    <rPh sb="26" eb="29">
      <t>リヨウシャ</t>
    </rPh>
    <rPh sb="29" eb="30">
      <t>マタ</t>
    </rPh>
    <rPh sb="33" eb="35">
      <t>カゾク</t>
    </rPh>
    <rPh sb="36" eb="37">
      <t>タイ</t>
    </rPh>
    <rPh sb="40" eb="42">
      <t>ナイヨウ</t>
    </rPh>
    <rPh sb="42" eb="43">
      <t>トウ</t>
    </rPh>
    <rPh sb="47" eb="49">
      <t>セツメイ</t>
    </rPh>
    <rPh sb="51" eb="53">
      <t>ブンショ</t>
    </rPh>
    <rPh sb="56" eb="59">
      <t>リヨウシャ</t>
    </rPh>
    <rPh sb="60" eb="62">
      <t>ドウイ</t>
    </rPh>
    <rPh sb="63" eb="64">
      <t>エ</t>
    </rPh>
    <rPh sb="84" eb="86">
      <t>ケイカク</t>
    </rPh>
    <rPh sb="87" eb="90">
      <t>リヨウシャ</t>
    </rPh>
    <rPh sb="91" eb="93">
      <t>コウフ</t>
    </rPh>
    <phoneticPr fontId="25"/>
  </si>
  <si>
    <t>省令第34号第79条第2項</t>
    <rPh sb="0" eb="2">
      <t>ショウレイ</t>
    </rPh>
    <rPh sb="2" eb="3">
      <t>ダイ</t>
    </rPh>
    <rPh sb="5" eb="6">
      <t>ゴウ</t>
    </rPh>
    <rPh sb="6" eb="7">
      <t>ダイ</t>
    </rPh>
    <rPh sb="9" eb="10">
      <t>ジョウ</t>
    </rPh>
    <rPh sb="10" eb="11">
      <t>ダイ</t>
    </rPh>
    <rPh sb="12" eb="13">
      <t>コウ</t>
    </rPh>
    <phoneticPr fontId="25"/>
  </si>
  <si>
    <t>　介護支援専門員は、計画作成後においても看護小規模多機能型居宅介護計画の実施状況及び利用者の様態の変化等の把握を行い、必要に応じて看護小規模多機能型居宅介護計画の変更をしている。</t>
    <rPh sb="1" eb="3">
      <t>カイゴ</t>
    </rPh>
    <rPh sb="3" eb="5">
      <t>シエン</t>
    </rPh>
    <rPh sb="5" eb="7">
      <t>センモン</t>
    </rPh>
    <rPh sb="7" eb="8">
      <t>イン</t>
    </rPh>
    <rPh sb="40" eb="41">
      <t>オヨ</t>
    </rPh>
    <rPh sb="42" eb="45">
      <t>リヨウシャ</t>
    </rPh>
    <rPh sb="46" eb="48">
      <t>ヨウタイ</t>
    </rPh>
    <rPh sb="49" eb="51">
      <t>ヘンカ</t>
    </rPh>
    <rPh sb="51" eb="52">
      <t>トウ</t>
    </rPh>
    <phoneticPr fontId="25"/>
  </si>
  <si>
    <t>省令第34号第79条第3項</t>
    <rPh sb="0" eb="2">
      <t>ショウレイ</t>
    </rPh>
    <rPh sb="2" eb="3">
      <t>ダイ</t>
    </rPh>
    <rPh sb="5" eb="6">
      <t>ゴウ</t>
    </rPh>
    <rPh sb="6" eb="7">
      <t>ダイ</t>
    </rPh>
    <rPh sb="9" eb="10">
      <t>ジョウ</t>
    </rPh>
    <rPh sb="10" eb="11">
      <t>ダイ</t>
    </rPh>
    <rPh sb="12" eb="13">
      <t>コウ</t>
    </rPh>
    <phoneticPr fontId="25"/>
  </si>
  <si>
    <t>問7</t>
    <rPh sb="0" eb="1">
      <t>トイ</t>
    </rPh>
    <phoneticPr fontId="25"/>
  </si>
  <si>
    <t>　短期利用居宅介護費を算定した場合、看護小規模多機能型居宅介護計画を作成している。</t>
    <rPh sb="1" eb="3">
      <t>タンキ</t>
    </rPh>
    <rPh sb="3" eb="5">
      <t>リヨウ</t>
    </rPh>
    <rPh sb="5" eb="6">
      <t>キョ</t>
    </rPh>
    <rPh sb="6" eb="7">
      <t>タク</t>
    </rPh>
    <rPh sb="7" eb="9">
      <t>カイゴ</t>
    </rPh>
    <rPh sb="9" eb="10">
      <t>ヒ</t>
    </rPh>
    <rPh sb="11" eb="13">
      <t>サンテイ</t>
    </rPh>
    <rPh sb="15" eb="17">
      <t>バアイ</t>
    </rPh>
    <rPh sb="27" eb="28">
      <t>キョ</t>
    </rPh>
    <rPh sb="28" eb="29">
      <t>タク</t>
    </rPh>
    <rPh sb="29" eb="31">
      <t>カイゴ</t>
    </rPh>
    <rPh sb="31" eb="33">
      <t>ケイカク</t>
    </rPh>
    <rPh sb="34" eb="36">
      <t>サクセイ</t>
    </rPh>
    <phoneticPr fontId="25"/>
  </si>
  <si>
    <t>問8</t>
    <rPh sb="0" eb="1">
      <t>トイ</t>
    </rPh>
    <phoneticPr fontId="25"/>
  </si>
  <si>
    <t>問9</t>
    <rPh sb="0" eb="1">
      <t>トイ</t>
    </rPh>
    <phoneticPr fontId="25"/>
  </si>
  <si>
    <r>
      <t>　</t>
    </r>
    <r>
      <rPr>
        <sz val="11"/>
        <rFont val="ＭＳ Ｐゴシック"/>
        <family val="3"/>
        <charset val="128"/>
      </rPr>
      <t xml:space="preserve">看護師等（准看護師を除く）が、訪問日、提供した看護内容、サービス提供結果等を記載した看護小規模多機能型居宅介護報告書を作成している。
</t>
    </r>
    <r>
      <rPr>
        <sz val="10"/>
        <rFont val="ＭＳ Ｐゴシック"/>
        <family val="3"/>
        <charset val="128"/>
      </rPr>
      <t>※当該指定看護小規模多機能型居宅介護事業者が病院又は診療所である場合にあっては、主治の医師の文書による指示及び看護小規模多機能型居宅介護報告書の提出は、診療記録の記載をもって代えることができます。</t>
    </r>
    <rPh sb="6" eb="10">
      <t>ジュンカンゴシ</t>
    </rPh>
    <rPh sb="11" eb="12">
      <t>ノゾ</t>
    </rPh>
    <phoneticPr fontId="25"/>
  </si>
  <si>
    <t>　常勤の保健師又は看護師は、看護小規模多機能型居宅介護計画に沿った看護サービスの実施状況を把握し、看護小規模多機能型居宅介護計画及び看護小規模多機能型居宅介護報告書に関し、助言、指導等必要な管理を行っている。</t>
    <phoneticPr fontId="25"/>
  </si>
  <si>
    <t>省令第34号第80条</t>
    <rPh sb="0" eb="2">
      <t>ショウレイ</t>
    </rPh>
    <rPh sb="2" eb="3">
      <t>ダイ</t>
    </rPh>
    <rPh sb="5" eb="6">
      <t>ゴウ</t>
    </rPh>
    <rPh sb="6" eb="7">
      <t>ダイ</t>
    </rPh>
    <rPh sb="9" eb="10">
      <t>ジョウ</t>
    </rPh>
    <phoneticPr fontId="25"/>
  </si>
  <si>
    <t>　指定看護小規模多機能型居宅介護事業者は、主治医との連携を図り、適切な看護サービスを提供するため、看護小規模多機能型居宅介護計画及び看護小規模多機能型居宅介護報告書を定期的に主治医に提出している。</t>
    <phoneticPr fontId="25"/>
  </si>
  <si>
    <t>（16）　介護等</t>
    <rPh sb="5" eb="7">
      <t>カイゴ</t>
    </rPh>
    <rPh sb="7" eb="8">
      <t>トウ</t>
    </rPh>
    <phoneticPr fontId="25"/>
  </si>
  <si>
    <t>　利用者の負担により、利用者の居宅又は当該サービスの拠点における看護小規模多機能型介護従業者以外の者による介護を受けさせていない。</t>
    <rPh sb="1" eb="4">
      <t>リヨウシャ</t>
    </rPh>
    <rPh sb="5" eb="7">
      <t>フタン</t>
    </rPh>
    <rPh sb="11" eb="14">
      <t>リヨウシャ</t>
    </rPh>
    <rPh sb="15" eb="17">
      <t>キョタク</t>
    </rPh>
    <rPh sb="17" eb="18">
      <t>マタ</t>
    </rPh>
    <rPh sb="19" eb="21">
      <t>トウガイ</t>
    </rPh>
    <rPh sb="26" eb="28">
      <t>キョテン</t>
    </rPh>
    <rPh sb="41" eb="43">
      <t>カイゴ</t>
    </rPh>
    <rPh sb="43" eb="46">
      <t>ジュウギョウシャ</t>
    </rPh>
    <rPh sb="46" eb="48">
      <t>イガイ</t>
    </rPh>
    <rPh sb="49" eb="50">
      <t>モノ</t>
    </rPh>
    <rPh sb="53" eb="55">
      <t>カイゴ</t>
    </rPh>
    <rPh sb="56" eb="57">
      <t>ウ</t>
    </rPh>
    <phoneticPr fontId="25"/>
  </si>
  <si>
    <t>　利用者の食事その他の家事等は、可能な限り利用者と介護従業者が共同で行うよう努めている。</t>
    <rPh sb="1" eb="4">
      <t>リヨウシャ</t>
    </rPh>
    <rPh sb="5" eb="7">
      <t>ショクジ</t>
    </rPh>
    <rPh sb="9" eb="10">
      <t>タ</t>
    </rPh>
    <rPh sb="11" eb="13">
      <t>カジ</t>
    </rPh>
    <rPh sb="13" eb="14">
      <t>トウ</t>
    </rPh>
    <rPh sb="16" eb="18">
      <t>カノウ</t>
    </rPh>
    <rPh sb="19" eb="20">
      <t>カギ</t>
    </rPh>
    <rPh sb="21" eb="24">
      <t>リヨウシャ</t>
    </rPh>
    <rPh sb="25" eb="27">
      <t>カイゴ</t>
    </rPh>
    <rPh sb="27" eb="30">
      <t>ジュウギョウシャ</t>
    </rPh>
    <rPh sb="31" eb="33">
      <t>キョウドウ</t>
    </rPh>
    <rPh sb="34" eb="35">
      <t>オコナ</t>
    </rPh>
    <rPh sb="38" eb="39">
      <t>ツト</t>
    </rPh>
    <phoneticPr fontId="25"/>
  </si>
  <si>
    <t>省令第34号第53条第1項</t>
    <rPh sb="0" eb="2">
      <t>ショウレイ</t>
    </rPh>
    <rPh sb="2" eb="3">
      <t>ダイ</t>
    </rPh>
    <rPh sb="5" eb="6">
      <t>ゴウ</t>
    </rPh>
    <rPh sb="6" eb="7">
      <t>ダイ</t>
    </rPh>
    <rPh sb="9" eb="10">
      <t>ジョウ</t>
    </rPh>
    <rPh sb="10" eb="11">
      <t>ダイ</t>
    </rPh>
    <rPh sb="12" eb="13">
      <t>コウ</t>
    </rPh>
    <phoneticPr fontId="25"/>
  </si>
  <si>
    <t>省令第34号第53条第2項</t>
    <rPh sb="0" eb="2">
      <t>ショウレイ</t>
    </rPh>
    <rPh sb="2" eb="3">
      <t>ダイ</t>
    </rPh>
    <rPh sb="5" eb="6">
      <t>ゴウ</t>
    </rPh>
    <rPh sb="6" eb="7">
      <t>ダイ</t>
    </rPh>
    <rPh sb="9" eb="10">
      <t>ジョウ</t>
    </rPh>
    <rPh sb="10" eb="11">
      <t>ダイ</t>
    </rPh>
    <rPh sb="12" eb="13">
      <t>コウ</t>
    </rPh>
    <phoneticPr fontId="25"/>
  </si>
  <si>
    <t>（17）　社会生活上の便宜の提供等</t>
    <phoneticPr fontId="25"/>
  </si>
  <si>
    <t>　利用者の外出の機会の確保等利用者の意向を踏まえた社会生活の継続のための支援に努めている。</t>
    <rPh sb="1" eb="3">
      <t>リヨウ</t>
    </rPh>
    <rPh sb="13" eb="14">
      <t>トウ</t>
    </rPh>
    <rPh sb="14" eb="17">
      <t>リヨウシャ</t>
    </rPh>
    <rPh sb="18" eb="20">
      <t>イコウ</t>
    </rPh>
    <rPh sb="21" eb="22">
      <t>フ</t>
    </rPh>
    <rPh sb="25" eb="27">
      <t>シャカイ</t>
    </rPh>
    <rPh sb="27" eb="29">
      <t>セイカツ</t>
    </rPh>
    <rPh sb="30" eb="32">
      <t>ケイゾク</t>
    </rPh>
    <rPh sb="36" eb="38">
      <t>シエン</t>
    </rPh>
    <phoneticPr fontId="25"/>
  </si>
  <si>
    <t>　利用者が日常生活を営むのに必要な行政機関等に対する手続について、その者又はその家族において行うことが困難である場合は、その者の同意を得て代行している。</t>
    <rPh sb="1" eb="3">
      <t>リヨウ</t>
    </rPh>
    <phoneticPr fontId="25"/>
  </si>
  <si>
    <t>省令第34号第81条</t>
    <rPh sb="0" eb="2">
      <t>ショウレイ</t>
    </rPh>
    <rPh sb="2" eb="3">
      <t>ダイ</t>
    </rPh>
    <rPh sb="5" eb="6">
      <t>ゴウ</t>
    </rPh>
    <rPh sb="6" eb="7">
      <t>ダイ</t>
    </rPh>
    <rPh sb="9" eb="10">
      <t>ジョウ</t>
    </rPh>
    <phoneticPr fontId="25"/>
  </si>
  <si>
    <t>　常に利用者の家族との連携を図るとともに、利用者とその家族との交流等の機会を確保するよう努めている。</t>
    <phoneticPr fontId="25"/>
  </si>
  <si>
    <t>（18）　緊急時等の対応</t>
    <rPh sb="5" eb="7">
      <t>キンキュウ</t>
    </rPh>
    <rPh sb="7" eb="8">
      <t>ジ</t>
    </rPh>
    <rPh sb="8" eb="9">
      <t>トウ</t>
    </rPh>
    <rPh sb="10" eb="12">
      <t>タイオウ</t>
    </rPh>
    <phoneticPr fontId="25"/>
  </si>
  <si>
    <t>　利用者に病状の急変等が生じた場合等は、速やかに主治の医師又は協力医療機関への連絡を行う等の必要な措置を講じている。</t>
    <rPh sb="1" eb="3">
      <t>リヨウ</t>
    </rPh>
    <rPh sb="3" eb="4">
      <t>シャ</t>
    </rPh>
    <rPh sb="5" eb="7">
      <t>ビョウジョウ</t>
    </rPh>
    <rPh sb="8" eb="10">
      <t>キュウヘン</t>
    </rPh>
    <rPh sb="10" eb="11">
      <t>トウ</t>
    </rPh>
    <rPh sb="12" eb="13">
      <t>ショウ</t>
    </rPh>
    <rPh sb="15" eb="17">
      <t>バアイ</t>
    </rPh>
    <rPh sb="17" eb="18">
      <t>トウ</t>
    </rPh>
    <rPh sb="24" eb="26">
      <t>ヌシハル</t>
    </rPh>
    <rPh sb="27" eb="29">
      <t>イシ</t>
    </rPh>
    <rPh sb="29" eb="30">
      <t>マタ</t>
    </rPh>
    <rPh sb="31" eb="33">
      <t>キョウリョク</t>
    </rPh>
    <rPh sb="33" eb="35">
      <t>イリョウ</t>
    </rPh>
    <rPh sb="35" eb="37">
      <t>キカン</t>
    </rPh>
    <rPh sb="39" eb="41">
      <t>レンラク</t>
    </rPh>
    <rPh sb="42" eb="43">
      <t>オコナ</t>
    </rPh>
    <rPh sb="44" eb="45">
      <t>トウ</t>
    </rPh>
    <rPh sb="46" eb="48">
      <t>ヒツヨウ</t>
    </rPh>
    <rPh sb="49" eb="51">
      <t>ソチ</t>
    </rPh>
    <rPh sb="52" eb="53">
      <t>コウ</t>
    </rPh>
    <phoneticPr fontId="25"/>
  </si>
  <si>
    <t>　看護職員がサービスの提供を行っているときに、利用者に病状の急変等が生じた場合等にあっては、必要に応じて臨時応急の手当てを行っている。</t>
    <rPh sb="39" eb="40">
      <t>ナド</t>
    </rPh>
    <phoneticPr fontId="25"/>
  </si>
  <si>
    <t>（19）　管理者の責務</t>
    <rPh sb="5" eb="8">
      <t>カンリシャ</t>
    </rPh>
    <rPh sb="9" eb="11">
      <t>セキム</t>
    </rPh>
    <phoneticPr fontId="25"/>
  </si>
  <si>
    <t>　事業所の従業者の管理、サービスの利用の申込みに係る調整、業務の実施状況の把握その他の管理を一元的に行っている。</t>
    <rPh sb="1" eb="4">
      <t>ジギョウショ</t>
    </rPh>
    <rPh sb="17" eb="19">
      <t>リヨウ</t>
    </rPh>
    <rPh sb="20" eb="22">
      <t>モウシコ</t>
    </rPh>
    <rPh sb="24" eb="25">
      <t>カカ</t>
    </rPh>
    <rPh sb="26" eb="28">
      <t>チョウセイ</t>
    </rPh>
    <phoneticPr fontId="25"/>
  </si>
  <si>
    <t>　従業者に運営基準等の法令を遵守させるために必要な指揮命令を行っている。</t>
    <rPh sb="5" eb="7">
      <t>ウンエイ</t>
    </rPh>
    <rPh sb="7" eb="9">
      <t>キジュン</t>
    </rPh>
    <rPh sb="9" eb="10">
      <t>トウ</t>
    </rPh>
    <rPh sb="11" eb="13">
      <t>ホウレイ</t>
    </rPh>
    <phoneticPr fontId="25"/>
  </si>
  <si>
    <t>（20）　運営規程</t>
    <rPh sb="5" eb="7">
      <t>ウンエイ</t>
    </rPh>
    <rPh sb="7" eb="9">
      <t>キテイ</t>
    </rPh>
    <phoneticPr fontId="25"/>
  </si>
  <si>
    <t>　指定看護小規模多機能型居宅介護事業所ごとに、次に掲げる事業の運営についての重要事項に関する規程を定めている。</t>
    <rPh sb="12" eb="14">
      <t>キョタク</t>
    </rPh>
    <rPh sb="14" eb="16">
      <t>カイゴ</t>
    </rPh>
    <phoneticPr fontId="25"/>
  </si>
  <si>
    <t>省令第34号第55条第1項</t>
    <rPh sb="0" eb="2">
      <t>ショウレイ</t>
    </rPh>
    <rPh sb="2" eb="3">
      <t>ダイ</t>
    </rPh>
    <rPh sb="5" eb="6">
      <t>ゴウ</t>
    </rPh>
    <rPh sb="6" eb="7">
      <t>ダイ</t>
    </rPh>
    <rPh sb="9" eb="10">
      <t>ジョウ</t>
    </rPh>
    <rPh sb="10" eb="11">
      <t>ダイ</t>
    </rPh>
    <rPh sb="12" eb="13">
      <t>コウ</t>
    </rPh>
    <phoneticPr fontId="25"/>
  </si>
  <si>
    <t>１　事業の目的及び運営の方針</t>
    <rPh sb="2" eb="4">
      <t>ジギョウ</t>
    </rPh>
    <rPh sb="5" eb="7">
      <t>モクテキ</t>
    </rPh>
    <rPh sb="7" eb="8">
      <t>オヨ</t>
    </rPh>
    <rPh sb="9" eb="11">
      <t>ウンエイ</t>
    </rPh>
    <rPh sb="12" eb="14">
      <t>ホウシン</t>
    </rPh>
    <phoneticPr fontId="25"/>
  </si>
  <si>
    <t>老計発第0331004号第3の二の3(6)①</t>
    <rPh sb="0" eb="1">
      <t>ロウ</t>
    </rPh>
    <rPh sb="1" eb="2">
      <t>ケイ</t>
    </rPh>
    <rPh sb="2" eb="3">
      <t>ハツ</t>
    </rPh>
    <rPh sb="3" eb="4">
      <t>ダイ</t>
    </rPh>
    <rPh sb="11" eb="12">
      <t>ゴウ</t>
    </rPh>
    <rPh sb="12" eb="13">
      <t>ダイ</t>
    </rPh>
    <rPh sb="15" eb="16">
      <t>2</t>
    </rPh>
    <phoneticPr fontId="25"/>
  </si>
  <si>
    <t>２　従業者の職種、員数及び職務の内容</t>
    <phoneticPr fontId="25"/>
  </si>
  <si>
    <t>３　営業日及び営業時間</t>
    <phoneticPr fontId="25"/>
  </si>
  <si>
    <t>４　登録定員並びに通いサービス及び宿泊サービスの利用定員</t>
    <rPh sb="2" eb="4">
      <t>トウロク</t>
    </rPh>
    <rPh sb="4" eb="6">
      <t>テイイン</t>
    </rPh>
    <rPh sb="6" eb="7">
      <t>ナラ</t>
    </rPh>
    <rPh sb="9" eb="10">
      <t>カヨ</t>
    </rPh>
    <rPh sb="15" eb="16">
      <t>オヨ</t>
    </rPh>
    <rPh sb="17" eb="19">
      <t>シュクハク</t>
    </rPh>
    <rPh sb="24" eb="26">
      <t>リヨウ</t>
    </rPh>
    <rPh sb="26" eb="28">
      <t>テイイン</t>
    </rPh>
    <phoneticPr fontId="25"/>
  </si>
  <si>
    <t>省令第34号第55条第3項</t>
    <rPh sb="0" eb="2">
      <t>ショウレイ</t>
    </rPh>
    <rPh sb="2" eb="3">
      <t>ダイ</t>
    </rPh>
    <rPh sb="5" eb="6">
      <t>ゴウ</t>
    </rPh>
    <rPh sb="6" eb="7">
      <t>ダイ</t>
    </rPh>
    <rPh sb="9" eb="10">
      <t>ジョウ</t>
    </rPh>
    <rPh sb="10" eb="11">
      <t>ダイ</t>
    </rPh>
    <rPh sb="12" eb="13">
      <t>コウ</t>
    </rPh>
    <phoneticPr fontId="25"/>
  </si>
  <si>
    <t>５　指定看護小規模多機能型居宅介護の内容及び利用料その他の費用の額（別紙料金表含む）</t>
    <rPh sb="13" eb="15">
      <t>キョタク</t>
    </rPh>
    <rPh sb="15" eb="17">
      <t>カイゴ</t>
    </rPh>
    <rPh sb="34" eb="36">
      <t>ベッシ</t>
    </rPh>
    <rPh sb="36" eb="38">
      <t>リョウキン</t>
    </rPh>
    <rPh sb="38" eb="39">
      <t>ヒョウ</t>
    </rPh>
    <rPh sb="39" eb="40">
      <t>フク</t>
    </rPh>
    <phoneticPr fontId="25"/>
  </si>
  <si>
    <t>６　通常の事業の実施地域</t>
    <phoneticPr fontId="25"/>
  </si>
  <si>
    <t>７　サービス利用に当たっての留意事項</t>
    <rPh sb="6" eb="8">
      <t>リヨウ</t>
    </rPh>
    <rPh sb="9" eb="10">
      <t>ア</t>
    </rPh>
    <rPh sb="14" eb="16">
      <t>リュウイ</t>
    </rPh>
    <rPh sb="16" eb="18">
      <t>ジコウ</t>
    </rPh>
    <phoneticPr fontId="25"/>
  </si>
  <si>
    <t>８　緊急時等における対応方法</t>
    <phoneticPr fontId="25"/>
  </si>
  <si>
    <t>省令第34号第82条</t>
    <rPh sb="0" eb="2">
      <t>ショウレイ</t>
    </rPh>
    <rPh sb="2" eb="3">
      <t>ダイ</t>
    </rPh>
    <rPh sb="5" eb="6">
      <t>ゴウ</t>
    </rPh>
    <rPh sb="6" eb="7">
      <t>ダイ</t>
    </rPh>
    <rPh sb="9" eb="10">
      <t>ジョウ</t>
    </rPh>
    <phoneticPr fontId="25"/>
  </si>
  <si>
    <t>９　非常災害対策</t>
    <rPh sb="2" eb="4">
      <t>ヒジョウ</t>
    </rPh>
    <rPh sb="4" eb="6">
      <t>サイガイ</t>
    </rPh>
    <rPh sb="6" eb="8">
      <t>タイサク</t>
    </rPh>
    <phoneticPr fontId="25"/>
  </si>
  <si>
    <t>10　虐待の防止のための措置に関する事項</t>
    <rPh sb="3" eb="5">
      <t>ギャクタイ</t>
    </rPh>
    <rPh sb="6" eb="8">
      <t>ボウシ</t>
    </rPh>
    <rPh sb="12" eb="14">
      <t>ソチ</t>
    </rPh>
    <rPh sb="15" eb="16">
      <t>カン</t>
    </rPh>
    <rPh sb="18" eb="20">
      <t>ジコウ</t>
    </rPh>
    <phoneticPr fontId="25"/>
  </si>
  <si>
    <t>11　その他</t>
    <phoneticPr fontId="25"/>
  </si>
  <si>
    <t>ア　身体的拘束その他利用者の行動を制限する行為を行う際の手続き</t>
    <rPh sb="2" eb="5">
      <t>シンタイテキ</t>
    </rPh>
    <rPh sb="5" eb="7">
      <t>コウソク</t>
    </rPh>
    <rPh sb="9" eb="10">
      <t>タ</t>
    </rPh>
    <rPh sb="10" eb="13">
      <t>リヨウシャ</t>
    </rPh>
    <rPh sb="14" eb="16">
      <t>コウドウ</t>
    </rPh>
    <rPh sb="17" eb="19">
      <t>セイゲン</t>
    </rPh>
    <rPh sb="21" eb="23">
      <t>コウイ</t>
    </rPh>
    <rPh sb="24" eb="25">
      <t>オコナ</t>
    </rPh>
    <rPh sb="26" eb="27">
      <t>サイ</t>
    </rPh>
    <rPh sb="28" eb="30">
      <t>テツヅ</t>
    </rPh>
    <phoneticPr fontId="25"/>
  </si>
  <si>
    <t>イ　事故発生時の対応</t>
    <rPh sb="2" eb="4">
      <t>ジコ</t>
    </rPh>
    <rPh sb="4" eb="6">
      <t>ハッセイ</t>
    </rPh>
    <rPh sb="6" eb="7">
      <t>ジ</t>
    </rPh>
    <rPh sb="8" eb="10">
      <t>タイオウ</t>
    </rPh>
    <phoneticPr fontId="25"/>
  </si>
  <si>
    <t>ウ　業務に関して知り得た秘密の保持に関する事項</t>
    <rPh sb="2" eb="4">
      <t>ギョウム</t>
    </rPh>
    <rPh sb="5" eb="6">
      <t>カン</t>
    </rPh>
    <rPh sb="8" eb="9">
      <t>シ</t>
    </rPh>
    <rPh sb="10" eb="11">
      <t>エ</t>
    </rPh>
    <rPh sb="12" eb="14">
      <t>ヒミツ</t>
    </rPh>
    <rPh sb="15" eb="17">
      <t>ホジ</t>
    </rPh>
    <rPh sb="18" eb="19">
      <t>カン</t>
    </rPh>
    <rPh sb="21" eb="23">
      <t>ジコウ</t>
    </rPh>
    <phoneticPr fontId="25"/>
  </si>
  <si>
    <t>エ　苦情及び相談に対する体制</t>
    <rPh sb="2" eb="4">
      <t>クジョウ</t>
    </rPh>
    <rPh sb="4" eb="5">
      <t>オヨ</t>
    </rPh>
    <rPh sb="6" eb="8">
      <t>ソウダン</t>
    </rPh>
    <rPh sb="9" eb="10">
      <t>タイ</t>
    </rPh>
    <rPh sb="12" eb="14">
      <t>タイセイ</t>
    </rPh>
    <phoneticPr fontId="25"/>
  </si>
  <si>
    <t>老計発第0331004号第3の三の3(14)</t>
    <rPh sb="0" eb="1">
      <t>ロウ</t>
    </rPh>
    <rPh sb="1" eb="2">
      <t>ケイ</t>
    </rPh>
    <rPh sb="2" eb="3">
      <t>ハツ</t>
    </rPh>
    <rPh sb="3" eb="4">
      <t>ダイ</t>
    </rPh>
    <rPh sb="11" eb="12">
      <t>ゴウ</t>
    </rPh>
    <rPh sb="12" eb="13">
      <t>ダイ</t>
    </rPh>
    <rPh sb="15" eb="16">
      <t>サン</t>
    </rPh>
    <phoneticPr fontId="25"/>
  </si>
  <si>
    <t>オ　従業者の研修の実施に関する事項</t>
    <rPh sb="2" eb="5">
      <t>ジュウギョウシャ</t>
    </rPh>
    <rPh sb="6" eb="8">
      <t>ケンシュウ</t>
    </rPh>
    <rPh sb="9" eb="11">
      <t>ジッシ</t>
    </rPh>
    <rPh sb="12" eb="13">
      <t>カン</t>
    </rPh>
    <rPh sb="15" eb="17">
      <t>ジコウ</t>
    </rPh>
    <phoneticPr fontId="25"/>
  </si>
  <si>
    <t>省令第34号第73条第7項</t>
    <rPh sb="0" eb="2">
      <t>ショウレイ</t>
    </rPh>
    <rPh sb="2" eb="3">
      <t>ダイ</t>
    </rPh>
    <rPh sb="5" eb="6">
      <t>ゴウ</t>
    </rPh>
    <rPh sb="6" eb="7">
      <t>ダイ</t>
    </rPh>
    <rPh sb="9" eb="10">
      <t>ジョウ</t>
    </rPh>
    <rPh sb="10" eb="11">
      <t>ダイ</t>
    </rPh>
    <rPh sb="12" eb="13">
      <t>コウ</t>
    </rPh>
    <phoneticPr fontId="25"/>
  </si>
  <si>
    <t>老計発第0331004号2(5)④</t>
    <rPh sb="0" eb="1">
      <t>ロウ</t>
    </rPh>
    <rPh sb="1" eb="2">
      <t>ケイ</t>
    </rPh>
    <rPh sb="2" eb="3">
      <t>ハツ</t>
    </rPh>
    <rPh sb="3" eb="4">
      <t>ダイ</t>
    </rPh>
    <rPh sb="11" eb="12">
      <t>ゴウ</t>
    </rPh>
    <phoneticPr fontId="25"/>
  </si>
  <si>
    <t>（21）　勤務体制の確保等</t>
    <rPh sb="5" eb="7">
      <t>キンム</t>
    </rPh>
    <rPh sb="7" eb="9">
      <t>タイセイ</t>
    </rPh>
    <rPh sb="10" eb="12">
      <t>カクホ</t>
    </rPh>
    <rPh sb="12" eb="13">
      <t>トウ</t>
    </rPh>
    <phoneticPr fontId="25"/>
  </si>
  <si>
    <t>問1</t>
    <rPh sb="0" eb="1">
      <t>トイ</t>
    </rPh>
    <phoneticPr fontId="25"/>
  </si>
  <si>
    <t>　従業者の勤務体制表(ローテーション表)を作成している。</t>
    <rPh sb="1" eb="4">
      <t>ジュウギョウシャ</t>
    </rPh>
    <rPh sb="5" eb="7">
      <t>キンム</t>
    </rPh>
    <rPh sb="7" eb="9">
      <t>タイセイ</t>
    </rPh>
    <rPh sb="9" eb="10">
      <t>ヒョウ</t>
    </rPh>
    <rPh sb="18" eb="19">
      <t>ヒョウ</t>
    </rPh>
    <rPh sb="21" eb="23">
      <t>サクセイ</t>
    </rPh>
    <phoneticPr fontId="25"/>
  </si>
  <si>
    <t>省令第34号第82条の2第1項</t>
    <rPh sb="0" eb="2">
      <t>ショウレイ</t>
    </rPh>
    <rPh sb="2" eb="3">
      <t>ダイ</t>
    </rPh>
    <rPh sb="5" eb="6">
      <t>ゴウ</t>
    </rPh>
    <rPh sb="6" eb="7">
      <t>ダイ</t>
    </rPh>
    <rPh sb="9" eb="10">
      <t>ジョウ</t>
    </rPh>
    <rPh sb="12" eb="13">
      <t>ダイ</t>
    </rPh>
    <rPh sb="14" eb="15">
      <t>コウ</t>
    </rPh>
    <phoneticPr fontId="25"/>
  </si>
  <si>
    <t>問2</t>
    <rPh sb="0" eb="1">
      <t>トイ</t>
    </rPh>
    <phoneticPr fontId="25"/>
  </si>
  <si>
    <t>　全職員について、タイムカード等により勤務実績が分かるようにしている。</t>
    <rPh sb="1" eb="2">
      <t>ゼン</t>
    </rPh>
    <rPh sb="2" eb="4">
      <t>ショクイン</t>
    </rPh>
    <rPh sb="15" eb="16">
      <t>トウ</t>
    </rPh>
    <rPh sb="19" eb="21">
      <t>キンム</t>
    </rPh>
    <rPh sb="21" eb="23">
      <t>ジッセキ</t>
    </rPh>
    <rPh sb="24" eb="25">
      <t>ワ</t>
    </rPh>
    <phoneticPr fontId="25"/>
  </si>
  <si>
    <t>老計発第0331004号第3の三の3(15)</t>
    <rPh sb="0" eb="1">
      <t>ロウ</t>
    </rPh>
    <rPh sb="1" eb="2">
      <t>ケイ</t>
    </rPh>
    <rPh sb="2" eb="3">
      <t>ハツ</t>
    </rPh>
    <rPh sb="3" eb="4">
      <t>ダイ</t>
    </rPh>
    <rPh sb="11" eb="12">
      <t>ゴウ</t>
    </rPh>
    <rPh sb="12" eb="13">
      <t>ダイ</t>
    </rPh>
    <rPh sb="15" eb="16">
      <t>サン</t>
    </rPh>
    <phoneticPr fontId="25"/>
  </si>
  <si>
    <t>省令第34号第82条の2第2項</t>
    <rPh sb="0" eb="2">
      <t>ショウレイ</t>
    </rPh>
    <rPh sb="2" eb="3">
      <t>ダイ</t>
    </rPh>
    <rPh sb="5" eb="6">
      <t>ゴウ</t>
    </rPh>
    <rPh sb="6" eb="7">
      <t>ダイ</t>
    </rPh>
    <rPh sb="9" eb="10">
      <t>ジョウ</t>
    </rPh>
    <rPh sb="12" eb="13">
      <t>ダイ</t>
    </rPh>
    <rPh sb="14" eb="15">
      <t>コウ</t>
    </rPh>
    <phoneticPr fontId="25"/>
  </si>
  <si>
    <t>　従業者の資質の向上のために、研修の機会を確保している。</t>
    <rPh sb="1" eb="4">
      <t>ジュウギョウシャ</t>
    </rPh>
    <rPh sb="5" eb="7">
      <t>シシツ</t>
    </rPh>
    <rPh sb="8" eb="10">
      <t>コウジョウ</t>
    </rPh>
    <rPh sb="15" eb="17">
      <t>ケンシュウ</t>
    </rPh>
    <rPh sb="18" eb="20">
      <t>キカイ</t>
    </rPh>
    <rPh sb="21" eb="23">
      <t>カクホ</t>
    </rPh>
    <phoneticPr fontId="25"/>
  </si>
  <si>
    <t>問4</t>
    <rPh sb="0" eb="1">
      <t>トイ</t>
    </rPh>
    <phoneticPr fontId="25"/>
  </si>
  <si>
    <t>　介護に直接携わる職員のうち、医療・福祉関係の資格を有さない者に、認知症介護基礎研修を受講させるために必要な措置を講じている。</t>
    <rPh sb="1" eb="3">
      <t>カイゴ</t>
    </rPh>
    <rPh sb="4" eb="7">
      <t>チョクセツタズサ</t>
    </rPh>
    <rPh sb="9" eb="11">
      <t>ショクイン</t>
    </rPh>
    <rPh sb="15" eb="17">
      <t>イリョウ</t>
    </rPh>
    <rPh sb="33" eb="42">
      <t>ニンチショウカイゴキソケンシュウ</t>
    </rPh>
    <rPh sb="43" eb="45">
      <t>ジュコウ</t>
    </rPh>
    <rPh sb="51" eb="53">
      <t>ヒツヨウ</t>
    </rPh>
    <rPh sb="54" eb="56">
      <t>ソチ</t>
    </rPh>
    <rPh sb="57" eb="58">
      <t>コウ</t>
    </rPh>
    <phoneticPr fontId="25"/>
  </si>
  <si>
    <t>問5</t>
    <rPh sb="0" eb="1">
      <t>トイ</t>
    </rPh>
    <phoneticPr fontId="25"/>
  </si>
  <si>
    <t>　適切な指定看護小規模多機能型居宅介護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t>
    <rPh sb="1" eb="3">
      <t>テキセツ</t>
    </rPh>
    <phoneticPr fontId="25"/>
  </si>
  <si>
    <t>（22）　定員の遵守</t>
    <rPh sb="5" eb="7">
      <t>テイイン</t>
    </rPh>
    <rPh sb="8" eb="10">
      <t>ジュンシュ</t>
    </rPh>
    <phoneticPr fontId="25"/>
  </si>
  <si>
    <t>省令第34号第83条第1項</t>
    <rPh sb="0" eb="2">
      <t>ショウレイ</t>
    </rPh>
    <rPh sb="2" eb="3">
      <t>ダイ</t>
    </rPh>
    <rPh sb="5" eb="6">
      <t>ゴウ</t>
    </rPh>
    <rPh sb="6" eb="7">
      <t>ダイ</t>
    </rPh>
    <rPh sb="9" eb="10">
      <t>ジョウ</t>
    </rPh>
    <rPh sb="10" eb="11">
      <t>ダイ</t>
    </rPh>
    <rPh sb="12" eb="13">
      <t>コウ</t>
    </rPh>
    <phoneticPr fontId="25"/>
  </si>
  <si>
    <t>　利用者の様態や希望等により特に必要と認められる場合（※）や災害その他のやむを得ない事情等がある場合を除き、登録定員並びに通いサービス及び宿泊サービスの利用定員を超えてサービス提供を行っていない。</t>
    <rPh sb="1" eb="4">
      <t>リヨウシャ</t>
    </rPh>
    <rPh sb="5" eb="7">
      <t>ヨウタイ</t>
    </rPh>
    <rPh sb="8" eb="10">
      <t>キボウ</t>
    </rPh>
    <rPh sb="10" eb="11">
      <t>トウ</t>
    </rPh>
    <rPh sb="14" eb="15">
      <t>トク</t>
    </rPh>
    <rPh sb="16" eb="18">
      <t>ヒツヨウ</t>
    </rPh>
    <rPh sb="19" eb="20">
      <t>ミト</t>
    </rPh>
    <rPh sb="24" eb="26">
      <t>バアイ</t>
    </rPh>
    <rPh sb="30" eb="32">
      <t>サイガイ</t>
    </rPh>
    <rPh sb="34" eb="35">
      <t>ホカ</t>
    </rPh>
    <rPh sb="39" eb="40">
      <t>エ</t>
    </rPh>
    <rPh sb="42" eb="44">
      <t>ジジョウ</t>
    </rPh>
    <rPh sb="44" eb="45">
      <t>トウ</t>
    </rPh>
    <rPh sb="48" eb="50">
      <t>バアイ</t>
    </rPh>
    <rPh sb="51" eb="52">
      <t>ノゾ</t>
    </rPh>
    <rPh sb="54" eb="56">
      <t>トウロク</t>
    </rPh>
    <rPh sb="56" eb="58">
      <t>テイイン</t>
    </rPh>
    <rPh sb="58" eb="59">
      <t>ナラ</t>
    </rPh>
    <rPh sb="61" eb="62">
      <t>カヨ</t>
    </rPh>
    <rPh sb="67" eb="68">
      <t>オヨ</t>
    </rPh>
    <rPh sb="69" eb="71">
      <t>シュクハク</t>
    </rPh>
    <rPh sb="76" eb="78">
      <t>リヨウ</t>
    </rPh>
    <rPh sb="78" eb="80">
      <t>テイイン</t>
    </rPh>
    <rPh sb="81" eb="82">
      <t>コ</t>
    </rPh>
    <rPh sb="88" eb="90">
      <t>テイキョウ</t>
    </rPh>
    <rPh sb="91" eb="92">
      <t>オコナ</t>
    </rPh>
    <phoneticPr fontId="25"/>
  </si>
  <si>
    <t>※特に必要と認められる場合とは…</t>
    <rPh sb="1" eb="2">
      <t>トク</t>
    </rPh>
    <rPh sb="3" eb="5">
      <t>ヒツヨウ</t>
    </rPh>
    <rPh sb="6" eb="7">
      <t>ミト</t>
    </rPh>
    <rPh sb="11" eb="13">
      <t>バアイ</t>
    </rPh>
    <phoneticPr fontId="25"/>
  </si>
  <si>
    <t>省令第34号第83条第2項</t>
    <rPh sb="0" eb="2">
      <t>ショウレイ</t>
    </rPh>
    <rPh sb="2" eb="3">
      <t>ダイ</t>
    </rPh>
    <rPh sb="5" eb="6">
      <t>ゴウ</t>
    </rPh>
    <rPh sb="6" eb="7">
      <t>ダイ</t>
    </rPh>
    <rPh sb="9" eb="10">
      <t>ジョウ</t>
    </rPh>
    <rPh sb="10" eb="11">
      <t>ダイ</t>
    </rPh>
    <rPh sb="12" eb="13">
      <t>コウ</t>
    </rPh>
    <phoneticPr fontId="25"/>
  </si>
  <si>
    <t>①登録者の介護者が急病のため、急遽、事業所において通いサービスを提供したことにより、当該登録者が利用した時間帯における利用者数が定員を超える場合。</t>
    <phoneticPr fontId="25"/>
  </si>
  <si>
    <t>②事業所において看取りを希望する登録者に対し、宿泊室においてサービスを提供したことにより通いサービスの提供時間帯における利用者数が定員を超える場合。</t>
    <phoneticPr fontId="25"/>
  </si>
  <si>
    <t>省令第34号第83条第3項</t>
    <rPh sb="0" eb="2">
      <t>ショウレイ</t>
    </rPh>
    <rPh sb="2" eb="3">
      <t>ダイ</t>
    </rPh>
    <rPh sb="5" eb="6">
      <t>ゴウ</t>
    </rPh>
    <rPh sb="6" eb="7">
      <t>ダイ</t>
    </rPh>
    <rPh sb="9" eb="10">
      <t>ジョウ</t>
    </rPh>
    <rPh sb="10" eb="11">
      <t>ダイ</t>
    </rPh>
    <rPh sb="12" eb="13">
      <t>コウ</t>
    </rPh>
    <phoneticPr fontId="25"/>
  </si>
  <si>
    <t>③登録者全員を集めて催しを兼ねたサービスを提供するため、通いサービスの利用者数が定員を超える場合。</t>
    <rPh sb="1" eb="4">
      <t>トウロクシャ</t>
    </rPh>
    <rPh sb="4" eb="6">
      <t>ゼンイン</t>
    </rPh>
    <rPh sb="7" eb="8">
      <t>アツ</t>
    </rPh>
    <rPh sb="10" eb="11">
      <t>モヨオ</t>
    </rPh>
    <rPh sb="13" eb="14">
      <t>カ</t>
    </rPh>
    <rPh sb="21" eb="23">
      <t>テイキョウ</t>
    </rPh>
    <rPh sb="28" eb="29">
      <t>カヨ</t>
    </rPh>
    <rPh sb="35" eb="38">
      <t>リヨウシャ</t>
    </rPh>
    <rPh sb="38" eb="39">
      <t>スウ</t>
    </rPh>
    <rPh sb="40" eb="42">
      <t>テイイン</t>
    </rPh>
    <rPh sb="43" eb="44">
      <t>コ</t>
    </rPh>
    <rPh sb="46" eb="48">
      <t>バアイ</t>
    </rPh>
    <phoneticPr fontId="25"/>
  </si>
  <si>
    <t>④上記に準ずる状況により特に必要と認められる場合。</t>
    <phoneticPr fontId="25"/>
  </si>
  <si>
    <r>
      <t xml:space="preserve">（通いサービス利用）
　通いサービスの利用者が登録定員に比べて著しく少ない状態が続いていない。
</t>
    </r>
    <r>
      <rPr>
        <sz val="10"/>
        <rFont val="ＭＳ Ｐゴシック"/>
        <family val="3"/>
        <charset val="128"/>
      </rPr>
      <t>※「著しく少ない状態｣とは、登録定員のおおむね３分の1以下であること。</t>
    </r>
    <rPh sb="1" eb="2">
      <t>カヨ</t>
    </rPh>
    <rPh sb="7" eb="9">
      <t>リヨウ</t>
    </rPh>
    <rPh sb="12" eb="13">
      <t>カヨ</t>
    </rPh>
    <rPh sb="19" eb="21">
      <t>リヨウ</t>
    </rPh>
    <rPh sb="21" eb="22">
      <t>シャ</t>
    </rPh>
    <rPh sb="23" eb="25">
      <t>トウロク</t>
    </rPh>
    <rPh sb="25" eb="27">
      <t>テイイン</t>
    </rPh>
    <rPh sb="28" eb="29">
      <t>クラ</t>
    </rPh>
    <rPh sb="31" eb="32">
      <t>イチジル</t>
    </rPh>
    <rPh sb="34" eb="35">
      <t>スク</t>
    </rPh>
    <rPh sb="37" eb="39">
      <t>ジョウタイ</t>
    </rPh>
    <rPh sb="40" eb="41">
      <t>ツヅ</t>
    </rPh>
    <rPh sb="51" eb="52">
      <t>イチジル</t>
    </rPh>
    <rPh sb="54" eb="55">
      <t>スク</t>
    </rPh>
    <rPh sb="57" eb="59">
      <t>ジョウタイ</t>
    </rPh>
    <rPh sb="63" eb="65">
      <t>トウロク</t>
    </rPh>
    <rPh sb="65" eb="67">
      <t>テイイン</t>
    </rPh>
    <rPh sb="73" eb="74">
      <t>ブン</t>
    </rPh>
    <rPh sb="76" eb="78">
      <t>イカ</t>
    </rPh>
    <phoneticPr fontId="25"/>
  </si>
  <si>
    <t>省令第34号第58条第1項</t>
    <rPh sb="0" eb="2">
      <t>ショウレイ</t>
    </rPh>
    <rPh sb="2" eb="3">
      <t>ダイ</t>
    </rPh>
    <rPh sb="5" eb="6">
      <t>ゴウ</t>
    </rPh>
    <rPh sb="6" eb="7">
      <t>ダイ</t>
    </rPh>
    <rPh sb="9" eb="10">
      <t>ジョウ</t>
    </rPh>
    <rPh sb="10" eb="11">
      <t>ダイ</t>
    </rPh>
    <rPh sb="12" eb="13">
      <t>コウ</t>
    </rPh>
    <phoneticPr fontId="25"/>
  </si>
  <si>
    <t>（２３）　業務継続計画の策定</t>
    <rPh sb="5" eb="11">
      <t>ギョウムケイゾクケイカク</t>
    </rPh>
    <rPh sb="12" eb="14">
      <t>サクテイ</t>
    </rPh>
    <phoneticPr fontId="25"/>
  </si>
  <si>
    <t>　感染症や非常災害の発生時において、利用者に対する指定看護小規模多機能型居宅介護の提供を継続的に実施するための、及び非常時の体制で早期の業務再開を図るための計画（以下「業務継続計画」という。）を策定し、当該業務継続計画に従い必要な措置を講じなけれならない。</t>
    <rPh sb="1" eb="4">
      <t>カンセンショウ</t>
    </rPh>
    <rPh sb="5" eb="9">
      <t>ヒジョウサイガイ</t>
    </rPh>
    <rPh sb="10" eb="13">
      <t>ハッセイジ</t>
    </rPh>
    <rPh sb="18" eb="21">
      <t>リヨウシャ</t>
    </rPh>
    <rPh sb="22" eb="23">
      <t>タイ</t>
    </rPh>
    <rPh sb="25" eb="27">
      <t>シテイ</t>
    </rPh>
    <rPh sb="27" eb="32">
      <t>カンゴショウキボ</t>
    </rPh>
    <rPh sb="32" eb="40">
      <t>タキノウガタキョタクカイゴ</t>
    </rPh>
    <rPh sb="41" eb="43">
      <t>テイキョウ</t>
    </rPh>
    <rPh sb="44" eb="47">
      <t>ケイゾクテキ</t>
    </rPh>
    <rPh sb="48" eb="50">
      <t>ジッシ</t>
    </rPh>
    <rPh sb="56" eb="57">
      <t>オヨ</t>
    </rPh>
    <rPh sb="58" eb="60">
      <t>ヒジョウジ</t>
    </rPh>
    <rPh sb="60" eb="61">
      <t>ノタイセイデソウキ</t>
    </rPh>
    <rPh sb="62" eb="74">
      <t>ギョウムサイカイヲハカ</t>
    </rPh>
    <rPh sb="78" eb="80">
      <t>ケイカク</t>
    </rPh>
    <rPh sb="81" eb="83">
      <t>イカ</t>
    </rPh>
    <rPh sb="84" eb="90">
      <t>ギョウムケイゾクケイカク</t>
    </rPh>
    <rPh sb="97" eb="99">
      <t>サクテイ</t>
    </rPh>
    <rPh sb="101" eb="109">
      <t>トウガイギョウムケイゾクケイカク</t>
    </rPh>
    <rPh sb="110" eb="111">
      <t>シタガ</t>
    </rPh>
    <rPh sb="112" eb="114">
      <t>ヒツヨウ</t>
    </rPh>
    <rPh sb="115" eb="117">
      <t>ソチ</t>
    </rPh>
    <rPh sb="118" eb="119">
      <t>コウ</t>
    </rPh>
    <phoneticPr fontId="25"/>
  </si>
  <si>
    <t>　従業者に対し、業務継続計画について周知するとともに、必要な研修及び訓練を定期的に実施している。</t>
    <rPh sb="1" eb="4">
      <t>ジュウギョウシャ</t>
    </rPh>
    <rPh sb="5" eb="6">
      <t>タイ</t>
    </rPh>
    <rPh sb="8" eb="14">
      <t>ギョウムケイゾクケイカク</t>
    </rPh>
    <rPh sb="18" eb="20">
      <t>シュウチ</t>
    </rPh>
    <rPh sb="27" eb="29">
      <t>ヒツヨウ</t>
    </rPh>
    <rPh sb="30" eb="33">
      <t>ケンシュウオヨ</t>
    </rPh>
    <rPh sb="34" eb="36">
      <t>クンレン</t>
    </rPh>
    <rPh sb="37" eb="40">
      <t>テイキテキ</t>
    </rPh>
    <rPh sb="41" eb="43">
      <t>ジッシ</t>
    </rPh>
    <phoneticPr fontId="25"/>
  </si>
  <si>
    <t>　定期的に業務継続計画の見直しを行い、必要に応じて業務改善計画の変更を行っている。</t>
    <rPh sb="1" eb="4">
      <t>テイキテキ</t>
    </rPh>
    <rPh sb="5" eb="11">
      <t>ギョウムケイゾクケイカク</t>
    </rPh>
    <rPh sb="12" eb="14">
      <t>ミナオ</t>
    </rPh>
    <rPh sb="16" eb="17">
      <t>オコナ</t>
    </rPh>
    <rPh sb="19" eb="21">
      <t>ヒツヨウ</t>
    </rPh>
    <rPh sb="22" eb="23">
      <t>オウ</t>
    </rPh>
    <rPh sb="25" eb="31">
      <t>ギョウムカイゼンケイカク</t>
    </rPh>
    <rPh sb="32" eb="34">
      <t>ヘンコウ</t>
    </rPh>
    <rPh sb="35" eb="36">
      <t>オコナ</t>
    </rPh>
    <phoneticPr fontId="25"/>
  </si>
  <si>
    <t>省令第34号第58条第2項</t>
    <rPh sb="0" eb="2">
      <t>ショウレイ</t>
    </rPh>
    <rPh sb="2" eb="3">
      <t>ダイ</t>
    </rPh>
    <rPh sb="5" eb="6">
      <t>ゴウ</t>
    </rPh>
    <rPh sb="6" eb="7">
      <t>ダイ</t>
    </rPh>
    <rPh sb="9" eb="10">
      <t>ジョウ</t>
    </rPh>
    <rPh sb="10" eb="11">
      <t>ダイ</t>
    </rPh>
    <rPh sb="12" eb="13">
      <t>コウ</t>
    </rPh>
    <phoneticPr fontId="25"/>
  </si>
  <si>
    <t>（24）　非常災害対策</t>
    <rPh sb="5" eb="7">
      <t>ヒジョウ</t>
    </rPh>
    <rPh sb="7" eb="9">
      <t>サイガイ</t>
    </rPh>
    <rPh sb="9" eb="11">
      <t>タイサク</t>
    </rPh>
    <phoneticPr fontId="25"/>
  </si>
  <si>
    <t>　非常災害に関する具体的計画（消防計画及び風水害、地震等の災害に対処するための計画）を立て、非常災害時の関係機関への通報及び連携体制を整備し、それらを定期的に従業者に周知するとともに、定期的に避難、救出その他の必要な訓練を定期的に行っている。</t>
    <rPh sb="111" eb="114">
      <t>テイキテキ</t>
    </rPh>
    <phoneticPr fontId="25"/>
  </si>
  <si>
    <t>　運営推進会議を活用し、地域住民との密接な連携体制を確保するなど、訓練時や火災等の際に消火･避難等に協力を得られる体制作りに努めている。</t>
    <phoneticPr fontId="25"/>
  </si>
  <si>
    <t>省令第34号第3条の32</t>
    <rPh sb="0" eb="2">
      <t>ショウレイ</t>
    </rPh>
    <rPh sb="2" eb="3">
      <t>ダイ</t>
    </rPh>
    <rPh sb="5" eb="6">
      <t>ゴウ</t>
    </rPh>
    <rPh sb="6" eb="7">
      <t>ダイ</t>
    </rPh>
    <rPh sb="8" eb="9">
      <t>ジョウ</t>
    </rPh>
    <phoneticPr fontId="25"/>
  </si>
  <si>
    <t>（25）　衛生管理等</t>
    <rPh sb="5" eb="7">
      <t>エイセイ</t>
    </rPh>
    <rPh sb="7" eb="9">
      <t>カンリ</t>
    </rPh>
    <rPh sb="9" eb="10">
      <t>トウ</t>
    </rPh>
    <phoneticPr fontId="25"/>
  </si>
  <si>
    <t>老計発第0331004号第3の一の4(21)③</t>
    <rPh sb="0" eb="1">
      <t>ロウ</t>
    </rPh>
    <rPh sb="1" eb="2">
      <t>ケイ</t>
    </rPh>
    <rPh sb="2" eb="3">
      <t>ハツ</t>
    </rPh>
    <rPh sb="3" eb="4">
      <t>ダイ</t>
    </rPh>
    <rPh sb="11" eb="12">
      <t>ゴウ</t>
    </rPh>
    <rPh sb="12" eb="13">
      <t>ダイ</t>
    </rPh>
    <rPh sb="15" eb="16">
      <t>イチ</t>
    </rPh>
    <phoneticPr fontId="25"/>
  </si>
  <si>
    <t>　利用者の使用する施設、食器その他の設備又は飲用に供する水について、衛生的な管理に努め、又は衛生上必要な措置を講じている。</t>
    <rPh sb="1" eb="3">
      <t>リヨウ</t>
    </rPh>
    <rPh sb="9" eb="11">
      <t>シセツ</t>
    </rPh>
    <phoneticPr fontId="25"/>
  </si>
  <si>
    <t>　看護小規模多機能型居宅介護事業所における感染症の予防及びまん延の防止のための対策を検討する委員会（テレビ電話装置等を活用して行うことができる。）をおおむね6月に１回以上開催するとともに、その結果について、従業者に周知徹底を図ること。</t>
    <rPh sb="1" eb="14">
      <t>カンゴショウキボタキノウガタキョタクカイゴ</t>
    </rPh>
    <rPh sb="14" eb="17">
      <t>ジギョウショ</t>
    </rPh>
    <rPh sb="21" eb="24">
      <t>カンセンショウ</t>
    </rPh>
    <rPh sb="25" eb="28">
      <t>ヨボウオヨ</t>
    </rPh>
    <rPh sb="31" eb="32">
      <t>エン</t>
    </rPh>
    <rPh sb="33" eb="35">
      <t>ボウシ</t>
    </rPh>
    <rPh sb="39" eb="41">
      <t>タイサク</t>
    </rPh>
    <rPh sb="42" eb="44">
      <t>ケントウ</t>
    </rPh>
    <rPh sb="46" eb="49">
      <t>イインカイ</t>
    </rPh>
    <rPh sb="53" eb="58">
      <t>デンワソウチトウ</t>
    </rPh>
    <rPh sb="59" eb="61">
      <t>カツヨウ</t>
    </rPh>
    <rPh sb="63" eb="64">
      <t>オコナ</t>
    </rPh>
    <rPh sb="79" eb="80">
      <t>ツキ</t>
    </rPh>
    <rPh sb="82" eb="87">
      <t>カイイジョウカイサイ</t>
    </rPh>
    <rPh sb="96" eb="98">
      <t>ケッカ</t>
    </rPh>
    <rPh sb="103" eb="106">
      <t>ジュウギョウシャ</t>
    </rPh>
    <rPh sb="107" eb="111">
      <t>シュウチテッテイ</t>
    </rPh>
    <rPh sb="112" eb="113">
      <t>ハカ</t>
    </rPh>
    <phoneticPr fontId="25"/>
  </si>
  <si>
    <t>　看護小規模多機能型居宅介護事業所における感染症の予防及びまん延の防止のための指針を整備している。</t>
    <rPh sb="1" eb="6">
      <t>カンゴショウキボ</t>
    </rPh>
    <rPh sb="6" eb="14">
      <t>タキノウガタキョタクカイゴ</t>
    </rPh>
    <rPh sb="14" eb="17">
      <t>ジギョウショ</t>
    </rPh>
    <rPh sb="21" eb="24">
      <t>カンセンショウ</t>
    </rPh>
    <rPh sb="25" eb="28">
      <t>ヨボウオヨ</t>
    </rPh>
    <rPh sb="31" eb="32">
      <t>エン</t>
    </rPh>
    <rPh sb="33" eb="35">
      <t>ボウシ</t>
    </rPh>
    <rPh sb="39" eb="41">
      <t>シシン</t>
    </rPh>
    <rPh sb="42" eb="44">
      <t>セイビ</t>
    </rPh>
    <phoneticPr fontId="25"/>
  </si>
  <si>
    <t>　看護小規模多機能型居宅介護事業所において､従業者に対し、感染症の予防及びまん延の防止のための研修及び訓練を定期的に実施している。</t>
    <rPh sb="22" eb="25">
      <t>ジュウギョウシャ</t>
    </rPh>
    <rPh sb="26" eb="27">
      <t>タイ</t>
    </rPh>
    <rPh sb="29" eb="32">
      <t>カンセンショウ</t>
    </rPh>
    <rPh sb="33" eb="36">
      <t>ヨボウオヨ</t>
    </rPh>
    <rPh sb="39" eb="40">
      <t>エン</t>
    </rPh>
    <rPh sb="41" eb="43">
      <t>ボウシ</t>
    </rPh>
    <rPh sb="47" eb="50">
      <t>ケンシュウオヨ</t>
    </rPh>
    <rPh sb="51" eb="53">
      <t>クンレン</t>
    </rPh>
    <rPh sb="54" eb="57">
      <t>テイキテキ</t>
    </rPh>
    <rPh sb="58" eb="60">
      <t>ジッシ</t>
    </rPh>
    <phoneticPr fontId="25"/>
  </si>
  <si>
    <r>
      <t xml:space="preserve"> 　「循環式浴槽のレジオネラ症防止対策マニュアル」の管理概要に従い、適切に循環式浴槽を管理している。
</t>
    </r>
    <r>
      <rPr>
        <sz val="10"/>
        <rFont val="ＭＳ Ｐゴシック"/>
        <family val="3"/>
        <charset val="128"/>
      </rPr>
      <t>※循環式浴槽を設置している施設のみ回答。</t>
    </r>
    <phoneticPr fontId="25"/>
  </si>
  <si>
    <t>省令第34号第37条第1項</t>
    <rPh sb="0" eb="2">
      <t>ショウレイ</t>
    </rPh>
    <rPh sb="2" eb="3">
      <t>ダイ</t>
    </rPh>
    <rPh sb="5" eb="6">
      <t>ゴウ</t>
    </rPh>
    <rPh sb="6" eb="7">
      <t>ダイ</t>
    </rPh>
    <rPh sb="9" eb="10">
      <t>ジョウ</t>
    </rPh>
    <rPh sb="10" eb="11">
      <t>ダイ</t>
    </rPh>
    <rPh sb="12" eb="13">
      <t>コウ</t>
    </rPh>
    <phoneticPr fontId="25"/>
  </si>
  <si>
    <t>（26）　協力医療機関等</t>
    <rPh sb="5" eb="7">
      <t>キョウリョク</t>
    </rPh>
    <rPh sb="7" eb="9">
      <t>イリョウ</t>
    </rPh>
    <rPh sb="9" eb="11">
      <t>キカン</t>
    </rPh>
    <rPh sb="11" eb="12">
      <t>トウ</t>
    </rPh>
    <phoneticPr fontId="25"/>
  </si>
  <si>
    <t>　協力医療機関を定めている。</t>
    <rPh sb="1" eb="3">
      <t>キョウリョク</t>
    </rPh>
    <rPh sb="3" eb="5">
      <t>イリョウ</t>
    </rPh>
    <rPh sb="5" eb="7">
      <t>キカン</t>
    </rPh>
    <rPh sb="8" eb="9">
      <t>サダ</t>
    </rPh>
    <phoneticPr fontId="25"/>
  </si>
  <si>
    <r>
      <t xml:space="preserve">　協力歯科医療機関を定めている。
</t>
    </r>
    <r>
      <rPr>
        <sz val="10"/>
        <rFont val="ＭＳ Ｐゴシック"/>
        <family val="3"/>
        <charset val="128"/>
      </rPr>
      <t>※あらかじめ定めておくよう努めてください。</t>
    </r>
    <rPh sb="3" eb="5">
      <t>シカ</t>
    </rPh>
    <rPh sb="24" eb="25">
      <t>サダ</t>
    </rPh>
    <rPh sb="31" eb="32">
      <t>ツト</t>
    </rPh>
    <phoneticPr fontId="25"/>
  </si>
  <si>
    <t>省令第34号第3条の33第1項</t>
    <rPh sb="0" eb="2">
      <t>ショウレイ</t>
    </rPh>
    <rPh sb="2" eb="3">
      <t>ダイ</t>
    </rPh>
    <rPh sb="5" eb="6">
      <t>ゴウ</t>
    </rPh>
    <rPh sb="6" eb="7">
      <t>ダイ</t>
    </rPh>
    <rPh sb="8" eb="9">
      <t>ジョウ</t>
    </rPh>
    <rPh sb="12" eb="13">
      <t>ダイ</t>
    </rPh>
    <rPh sb="14" eb="15">
      <t>コウ</t>
    </rPh>
    <phoneticPr fontId="25"/>
  </si>
  <si>
    <t>　サービス提供体制の確保、夜間における緊急時の対応等のため、介護老人福祉施設、介護老人保健施設、介護医療院、病院等との連携及び支援の体制を整えている。</t>
    <rPh sb="30" eb="32">
      <t>カイゴ</t>
    </rPh>
    <rPh sb="32" eb="34">
      <t>ロウジン</t>
    </rPh>
    <rPh sb="34" eb="36">
      <t>フクシ</t>
    </rPh>
    <rPh sb="36" eb="38">
      <t>シセツ</t>
    </rPh>
    <rPh sb="39" eb="41">
      <t>カイゴ</t>
    </rPh>
    <rPh sb="41" eb="43">
      <t>ロウジン</t>
    </rPh>
    <rPh sb="43" eb="45">
      <t>ホケン</t>
    </rPh>
    <rPh sb="45" eb="47">
      <t>シセツ</t>
    </rPh>
    <rPh sb="48" eb="50">
      <t>カイゴ</t>
    </rPh>
    <rPh sb="50" eb="52">
      <t>イリョウ</t>
    </rPh>
    <rPh sb="52" eb="53">
      <t>イン</t>
    </rPh>
    <rPh sb="54" eb="56">
      <t>ビョウイン</t>
    </rPh>
    <rPh sb="56" eb="57">
      <t>トウ</t>
    </rPh>
    <rPh sb="59" eb="61">
      <t>レンケイ</t>
    </rPh>
    <rPh sb="61" eb="62">
      <t>オヨ</t>
    </rPh>
    <rPh sb="63" eb="65">
      <t>シエン</t>
    </rPh>
    <rPh sb="66" eb="68">
      <t>タイセイ</t>
    </rPh>
    <rPh sb="69" eb="70">
      <t>トトノ</t>
    </rPh>
    <phoneticPr fontId="25"/>
  </si>
  <si>
    <t>省令第34号第3条の33第2項</t>
    <rPh sb="0" eb="2">
      <t>ショウレイ</t>
    </rPh>
    <rPh sb="2" eb="3">
      <t>ダイ</t>
    </rPh>
    <rPh sb="5" eb="6">
      <t>ゴウ</t>
    </rPh>
    <rPh sb="6" eb="7">
      <t>ダイ</t>
    </rPh>
    <rPh sb="8" eb="9">
      <t>ジョウ</t>
    </rPh>
    <rPh sb="12" eb="13">
      <t>ダイ</t>
    </rPh>
    <rPh sb="14" eb="15">
      <t>コウ</t>
    </rPh>
    <phoneticPr fontId="25"/>
  </si>
  <si>
    <t>老計発第0331004号第3の一の4(21)②</t>
    <rPh sb="0" eb="1">
      <t>ロウ</t>
    </rPh>
    <rPh sb="1" eb="2">
      <t>ケイ</t>
    </rPh>
    <rPh sb="2" eb="3">
      <t>ハツ</t>
    </rPh>
    <rPh sb="3" eb="4">
      <t>ダイ</t>
    </rPh>
    <rPh sb="11" eb="12">
      <t>ゴウ</t>
    </rPh>
    <rPh sb="12" eb="13">
      <t>ダイ</t>
    </rPh>
    <rPh sb="15" eb="16">
      <t>イチ</t>
    </rPh>
    <phoneticPr fontId="25"/>
  </si>
  <si>
    <t>省令第34号第34条第3項</t>
    <rPh sb="0" eb="2">
      <t>ショウレイ</t>
    </rPh>
    <rPh sb="2" eb="3">
      <t>ダイ</t>
    </rPh>
    <rPh sb="5" eb="6">
      <t>ゴウ</t>
    </rPh>
    <rPh sb="6" eb="7">
      <t>ダイ</t>
    </rPh>
    <rPh sb="9" eb="10">
      <t>ジョウ</t>
    </rPh>
    <rPh sb="10" eb="11">
      <t>ダイ</t>
    </rPh>
    <rPh sb="12" eb="13">
      <t>コウ</t>
    </rPh>
    <phoneticPr fontId="25"/>
  </si>
  <si>
    <t>（27）　掲示</t>
    <rPh sb="5" eb="7">
      <t>ケイジ</t>
    </rPh>
    <phoneticPr fontId="25"/>
  </si>
  <si>
    <t>　事業所の見やすい場所に、運営規程の概要、従業者の勤務の体制、その他のサービスの選択に資すると認められる重要事項を掲示している。</t>
    <rPh sb="1" eb="4">
      <t>ジギョウショ</t>
    </rPh>
    <phoneticPr fontId="25"/>
  </si>
  <si>
    <t>省令第34号第37条第2項</t>
    <rPh sb="0" eb="2">
      <t>ショウレイ</t>
    </rPh>
    <rPh sb="2" eb="3">
      <t>ダイ</t>
    </rPh>
    <rPh sb="5" eb="6">
      <t>ゴウ</t>
    </rPh>
    <rPh sb="6" eb="7">
      <t>ダイ</t>
    </rPh>
    <rPh sb="9" eb="10">
      <t>ジョウ</t>
    </rPh>
    <rPh sb="10" eb="11">
      <t>ダイ</t>
    </rPh>
    <rPh sb="12" eb="13">
      <t>コウ</t>
    </rPh>
    <phoneticPr fontId="25"/>
  </si>
  <si>
    <t>（28）　秘密保持</t>
    <rPh sb="5" eb="7">
      <t>ヒミツ</t>
    </rPh>
    <rPh sb="7" eb="9">
      <t>ホジ</t>
    </rPh>
    <phoneticPr fontId="25"/>
  </si>
  <si>
    <t>　従業者は正当な理由がなく、その業務上知り得た利用者又はその家族の秘密を漏らしていない。</t>
    <rPh sb="1" eb="4">
      <t>ジュウギョウシャ</t>
    </rPh>
    <rPh sb="23" eb="25">
      <t>リヨウ</t>
    </rPh>
    <phoneticPr fontId="25"/>
  </si>
  <si>
    <t>省令第34号第85条第1項</t>
    <rPh sb="0" eb="2">
      <t>ショウレイ</t>
    </rPh>
    <rPh sb="2" eb="3">
      <t>ダイ</t>
    </rPh>
    <rPh sb="5" eb="6">
      <t>ゴウ</t>
    </rPh>
    <rPh sb="6" eb="7">
      <t>ダイ</t>
    </rPh>
    <rPh sb="9" eb="10">
      <t>ジョウ</t>
    </rPh>
    <rPh sb="10" eb="11">
      <t>ダイ</t>
    </rPh>
    <rPh sb="12" eb="13">
      <t>コウ</t>
    </rPh>
    <phoneticPr fontId="25"/>
  </si>
  <si>
    <t>　従業者であった者が、正当な理由がなく、その業務上知り得た利用者又はその家族の秘密を漏らすことがないよう、必要な措置を講じている。</t>
    <phoneticPr fontId="25"/>
  </si>
  <si>
    <t>　サービス担当者会議等において、利用者及び利用者の家族の個人情報を用いる場合は同意をあらかじめ文書により得ている。</t>
    <rPh sb="5" eb="8">
      <t>タントウシャ</t>
    </rPh>
    <rPh sb="8" eb="11">
      <t>カイギトウ</t>
    </rPh>
    <rPh sb="16" eb="18">
      <t>リヨウ</t>
    </rPh>
    <rPh sb="19" eb="20">
      <t>オヨ</t>
    </rPh>
    <rPh sb="28" eb="30">
      <t>コジン</t>
    </rPh>
    <rPh sb="30" eb="32">
      <t>ジョウホウ</t>
    </rPh>
    <rPh sb="33" eb="34">
      <t>モチ</t>
    </rPh>
    <rPh sb="36" eb="38">
      <t>バアイ</t>
    </rPh>
    <rPh sb="39" eb="41">
      <t>ドウイ</t>
    </rPh>
    <phoneticPr fontId="25"/>
  </si>
  <si>
    <t>（29）　居宅介護支援事業者に対する利益供与の禁止</t>
    <rPh sb="5" eb="7">
      <t>キョタク</t>
    </rPh>
    <rPh sb="7" eb="9">
      <t>カイゴ</t>
    </rPh>
    <rPh sb="9" eb="11">
      <t>シエン</t>
    </rPh>
    <rPh sb="11" eb="14">
      <t>ジギョウシャ</t>
    </rPh>
    <rPh sb="15" eb="16">
      <t>タイ</t>
    </rPh>
    <rPh sb="18" eb="20">
      <t>リエキ</t>
    </rPh>
    <rPh sb="20" eb="22">
      <t>キョウヨ</t>
    </rPh>
    <rPh sb="23" eb="25">
      <t>キンシ</t>
    </rPh>
    <phoneticPr fontId="25"/>
  </si>
  <si>
    <t>　指定居宅介護支援事業者又はその従業者に対し、利用者に特定の事業者によるサービスを利用させることの対償として、金品その他の財産上の利益を供与していない。</t>
    <rPh sb="1" eb="3">
      <t>シテイ</t>
    </rPh>
    <rPh sb="3" eb="5">
      <t>キョタク</t>
    </rPh>
    <rPh sb="5" eb="7">
      <t>カイゴ</t>
    </rPh>
    <rPh sb="7" eb="9">
      <t>シエン</t>
    </rPh>
    <rPh sb="9" eb="12">
      <t>ジギョウシャ</t>
    </rPh>
    <rPh sb="12" eb="13">
      <t>マタ</t>
    </rPh>
    <rPh sb="16" eb="19">
      <t>ジュウギョウシャ</t>
    </rPh>
    <rPh sb="20" eb="21">
      <t>タイ</t>
    </rPh>
    <rPh sb="23" eb="26">
      <t>リヨウシャ</t>
    </rPh>
    <rPh sb="27" eb="29">
      <t>トクテイ</t>
    </rPh>
    <rPh sb="30" eb="33">
      <t>ジギョウシャ</t>
    </rPh>
    <rPh sb="41" eb="43">
      <t>リヨウ</t>
    </rPh>
    <rPh sb="49" eb="51">
      <t>タイショウ</t>
    </rPh>
    <rPh sb="55" eb="57">
      <t>キンピン</t>
    </rPh>
    <rPh sb="59" eb="60">
      <t>タ</t>
    </rPh>
    <rPh sb="61" eb="63">
      <t>ザイサン</t>
    </rPh>
    <rPh sb="63" eb="64">
      <t>ジョウ</t>
    </rPh>
    <rPh sb="65" eb="67">
      <t>リエキ</t>
    </rPh>
    <rPh sb="68" eb="70">
      <t>キョウヨ</t>
    </rPh>
    <phoneticPr fontId="25"/>
  </si>
  <si>
    <t>（30）　苦情処理</t>
    <rPh sb="5" eb="7">
      <t>クジョウ</t>
    </rPh>
    <rPh sb="7" eb="9">
      <t>ショリ</t>
    </rPh>
    <phoneticPr fontId="25"/>
  </si>
  <si>
    <t>　苦情を受け付けるための窓口を設置する等の必要な措置を講じている。</t>
    <phoneticPr fontId="25"/>
  </si>
  <si>
    <t>省令第34号第85条第2項</t>
    <rPh sb="0" eb="2">
      <t>ショウレイ</t>
    </rPh>
    <rPh sb="2" eb="3">
      <t>ダイ</t>
    </rPh>
    <rPh sb="5" eb="6">
      <t>ゴウ</t>
    </rPh>
    <rPh sb="6" eb="7">
      <t>ダイ</t>
    </rPh>
    <rPh sb="9" eb="10">
      <t>ジョウ</t>
    </rPh>
    <rPh sb="10" eb="11">
      <t>ダイ</t>
    </rPh>
    <rPh sb="12" eb="13">
      <t>コウ</t>
    </rPh>
    <phoneticPr fontId="25"/>
  </si>
  <si>
    <t>　苦情を受け付けた場合には、当該苦情の内容等を記録している。</t>
    <rPh sb="1" eb="3">
      <t>クジョウ</t>
    </rPh>
    <rPh sb="4" eb="5">
      <t>ウ</t>
    </rPh>
    <rPh sb="6" eb="7">
      <t>ツ</t>
    </rPh>
    <rPh sb="9" eb="11">
      <t>バアイ</t>
    </rPh>
    <rPh sb="14" eb="16">
      <t>トウガイ</t>
    </rPh>
    <rPh sb="16" eb="18">
      <t>クジョウ</t>
    </rPh>
    <rPh sb="19" eb="21">
      <t>ナイヨウ</t>
    </rPh>
    <rPh sb="21" eb="22">
      <t>トウ</t>
    </rPh>
    <rPh sb="23" eb="25">
      <t>キロク</t>
    </rPh>
    <phoneticPr fontId="25"/>
  </si>
  <si>
    <t>省令第34号第85条第3項</t>
    <rPh sb="0" eb="2">
      <t>ショウレイ</t>
    </rPh>
    <rPh sb="2" eb="3">
      <t>ダイ</t>
    </rPh>
    <rPh sb="5" eb="6">
      <t>ゴウ</t>
    </rPh>
    <rPh sb="6" eb="7">
      <t>ダイ</t>
    </rPh>
    <rPh sb="9" eb="10">
      <t>ジョウ</t>
    </rPh>
    <rPh sb="10" eb="11">
      <t>ダイ</t>
    </rPh>
    <rPh sb="12" eb="13">
      <t>コウ</t>
    </rPh>
    <phoneticPr fontId="25"/>
  </si>
  <si>
    <t>省令第34号第85条第4項</t>
    <rPh sb="0" eb="2">
      <t>ショウレイ</t>
    </rPh>
    <rPh sb="2" eb="3">
      <t>ダイ</t>
    </rPh>
    <rPh sb="5" eb="6">
      <t>ゴウ</t>
    </rPh>
    <rPh sb="6" eb="7">
      <t>ダイ</t>
    </rPh>
    <rPh sb="9" eb="10">
      <t>ジョウ</t>
    </rPh>
    <rPh sb="10" eb="11">
      <t>ダイ</t>
    </rPh>
    <rPh sb="12" eb="13">
      <t>コウ</t>
    </rPh>
    <phoneticPr fontId="25"/>
  </si>
  <si>
    <t>（31）　地域との連携</t>
    <rPh sb="5" eb="7">
      <t>チイキ</t>
    </rPh>
    <rPh sb="9" eb="11">
      <t>レンケイ</t>
    </rPh>
    <phoneticPr fontId="25"/>
  </si>
  <si>
    <t>　利用者、利用者の家族、市職員又は事業所が所在する地域を管轄する地域包括支援センター職員、地域住民の代表者等で構成される協議会（運営推進会議）を設置している。</t>
    <rPh sb="1" eb="4">
      <t>リヨウシャ</t>
    </rPh>
    <rPh sb="5" eb="8">
      <t>リヨウシャ</t>
    </rPh>
    <rPh sb="9" eb="11">
      <t>カゾク</t>
    </rPh>
    <rPh sb="12" eb="15">
      <t>シショクイン</t>
    </rPh>
    <rPh sb="13" eb="15">
      <t>ショクイン</t>
    </rPh>
    <rPh sb="15" eb="16">
      <t>マタ</t>
    </rPh>
    <rPh sb="17" eb="20">
      <t>ジギョウショ</t>
    </rPh>
    <rPh sb="21" eb="23">
      <t>ショザイ</t>
    </rPh>
    <rPh sb="25" eb="27">
      <t>チイキ</t>
    </rPh>
    <rPh sb="28" eb="30">
      <t>カンカツ</t>
    </rPh>
    <rPh sb="32" eb="34">
      <t>チイキ</t>
    </rPh>
    <rPh sb="34" eb="36">
      <t>ホウカツ</t>
    </rPh>
    <rPh sb="36" eb="38">
      <t>シエン</t>
    </rPh>
    <rPh sb="42" eb="44">
      <t>ショクイン</t>
    </rPh>
    <rPh sb="55" eb="57">
      <t>コウセイ</t>
    </rPh>
    <rPh sb="60" eb="63">
      <t>キョウギカイ</t>
    </rPh>
    <rPh sb="64" eb="66">
      <t>ウンエイ</t>
    </rPh>
    <rPh sb="66" eb="68">
      <t>スイシン</t>
    </rPh>
    <rPh sb="68" eb="70">
      <t>カイギ</t>
    </rPh>
    <rPh sb="72" eb="74">
      <t>セッチ</t>
    </rPh>
    <phoneticPr fontId="25"/>
  </si>
  <si>
    <t>省令第34号第85条第5項</t>
    <rPh sb="0" eb="2">
      <t>ショウレイ</t>
    </rPh>
    <rPh sb="2" eb="3">
      <t>ダイ</t>
    </rPh>
    <rPh sb="5" eb="6">
      <t>ゴウ</t>
    </rPh>
    <rPh sb="6" eb="7">
      <t>ダイ</t>
    </rPh>
    <rPh sb="9" eb="10">
      <t>ジョウ</t>
    </rPh>
    <rPh sb="10" eb="11">
      <t>ダイ</t>
    </rPh>
    <rPh sb="12" eb="13">
      <t>コウ</t>
    </rPh>
    <phoneticPr fontId="25"/>
  </si>
  <si>
    <t>　概ね２か月に１回以上、協議会（運営推進会議）に対し通いサービス及び宿泊サービスの提供回数等の活動状況を報告し、その評価を受けるとともに、必要な要望、助言等を聴く機会を設けている。</t>
    <rPh sb="1" eb="2">
      <t>オオム</t>
    </rPh>
    <rPh sb="5" eb="6">
      <t>ツキ</t>
    </rPh>
    <rPh sb="8" eb="9">
      <t>カイ</t>
    </rPh>
    <rPh sb="9" eb="11">
      <t>イジョウ</t>
    </rPh>
    <rPh sb="24" eb="25">
      <t>タイ</t>
    </rPh>
    <rPh sb="26" eb="27">
      <t>カヨ</t>
    </rPh>
    <rPh sb="32" eb="33">
      <t>オヨ</t>
    </rPh>
    <rPh sb="34" eb="36">
      <t>シュクハク</t>
    </rPh>
    <rPh sb="41" eb="43">
      <t>テイキョウ</t>
    </rPh>
    <rPh sb="43" eb="45">
      <t>カイスウ</t>
    </rPh>
    <rPh sb="45" eb="46">
      <t>トウ</t>
    </rPh>
    <rPh sb="47" eb="49">
      <t>カツドウ</t>
    </rPh>
    <rPh sb="49" eb="51">
      <t>ジョウキョウ</t>
    </rPh>
    <rPh sb="52" eb="54">
      <t>ホウコク</t>
    </rPh>
    <rPh sb="58" eb="60">
      <t>ヒョウカ</t>
    </rPh>
    <rPh sb="61" eb="62">
      <t>ウ</t>
    </rPh>
    <rPh sb="69" eb="71">
      <t>ヒツヨウ</t>
    </rPh>
    <rPh sb="72" eb="74">
      <t>ヨウボウ</t>
    </rPh>
    <rPh sb="75" eb="77">
      <t>ジョゲン</t>
    </rPh>
    <rPh sb="77" eb="78">
      <t>トウ</t>
    </rPh>
    <rPh sb="79" eb="80">
      <t>キ</t>
    </rPh>
    <rPh sb="81" eb="83">
      <t>キカイ</t>
    </rPh>
    <rPh sb="84" eb="85">
      <t>モウ</t>
    </rPh>
    <phoneticPr fontId="25"/>
  </si>
  <si>
    <t>※前年度4月～3月の間の開催回数（　　　　回)</t>
    <rPh sb="1" eb="4">
      <t>ゼンネンド</t>
    </rPh>
    <rPh sb="5" eb="6">
      <t>ガツ</t>
    </rPh>
    <rPh sb="8" eb="9">
      <t>ガツ</t>
    </rPh>
    <rPh sb="10" eb="11">
      <t>カン</t>
    </rPh>
    <rPh sb="12" eb="14">
      <t>カイサイ</t>
    </rPh>
    <rPh sb="14" eb="16">
      <t>カイスウ</t>
    </rPh>
    <rPh sb="21" eb="22">
      <t>カイ</t>
    </rPh>
    <phoneticPr fontId="25"/>
  </si>
  <si>
    <t>　複数の事業所の運営推進会議を合同で開催したことがある。（該当する場合のみ、問4･5・6に回答。ただし、併設している他の地域密着型サービスと合同で行う場合は該当なしとする。)</t>
    <rPh sb="1" eb="3">
      <t>フクスウ</t>
    </rPh>
    <rPh sb="29" eb="31">
      <t>ガイトウ</t>
    </rPh>
    <rPh sb="33" eb="35">
      <t>バアイ</t>
    </rPh>
    <rPh sb="38" eb="39">
      <t>トイ</t>
    </rPh>
    <rPh sb="45" eb="47">
      <t>カイトウ</t>
    </rPh>
    <rPh sb="52" eb="54">
      <t>ヘイセツ</t>
    </rPh>
    <rPh sb="58" eb="59">
      <t>ホカ</t>
    </rPh>
    <rPh sb="60" eb="62">
      <t>チイキ</t>
    </rPh>
    <rPh sb="62" eb="65">
      <t>ミッチャクガタ</t>
    </rPh>
    <rPh sb="70" eb="72">
      <t>ゴウドウ</t>
    </rPh>
    <rPh sb="73" eb="74">
      <t>オコナ</t>
    </rPh>
    <rPh sb="75" eb="77">
      <t>バアイ</t>
    </rPh>
    <rPh sb="78" eb="80">
      <t>ガイトウ</t>
    </rPh>
    <phoneticPr fontId="25"/>
  </si>
  <si>
    <t>省令第34号第3条の38第1項</t>
    <rPh sb="0" eb="2">
      <t>ショウレイ</t>
    </rPh>
    <rPh sb="2" eb="3">
      <t>ダイ</t>
    </rPh>
    <rPh sb="5" eb="6">
      <t>ゴウ</t>
    </rPh>
    <rPh sb="6" eb="7">
      <t>ダイ</t>
    </rPh>
    <rPh sb="8" eb="9">
      <t>ジョウ</t>
    </rPh>
    <rPh sb="12" eb="13">
      <t>ダイ</t>
    </rPh>
    <rPh sb="14" eb="15">
      <t>コウ</t>
    </rPh>
    <phoneticPr fontId="25"/>
  </si>
  <si>
    <t>　（問3に該当する場合）次の条件を満たしている。
　ア　利用者及び利用者家族については匿名とするなど、個人情報・プライバシーを保護すること。
　イ　同一の日常生活圏内に所在する事業所であること。ただし、事業所間のネットワーク形成の促進が図られる範囲で、地域の実情に合わせて、市区域の単位等内に所在する事業所であっても差し支えない。</t>
    <rPh sb="2" eb="3">
      <t>トイ</t>
    </rPh>
    <rPh sb="5" eb="7">
      <t>ガイトウ</t>
    </rPh>
    <rPh sb="9" eb="11">
      <t>バアイ</t>
    </rPh>
    <rPh sb="28" eb="31">
      <t>リヨウシャ</t>
    </rPh>
    <rPh sb="31" eb="32">
      <t>オヨ</t>
    </rPh>
    <rPh sb="33" eb="36">
      <t>リヨウシャ</t>
    </rPh>
    <rPh sb="36" eb="38">
      <t>カゾク</t>
    </rPh>
    <rPh sb="43" eb="45">
      <t>トクメイ</t>
    </rPh>
    <rPh sb="51" eb="53">
      <t>コジン</t>
    </rPh>
    <rPh sb="53" eb="55">
      <t>ジョウホウ</t>
    </rPh>
    <rPh sb="63" eb="65">
      <t>ホゴ</t>
    </rPh>
    <rPh sb="74" eb="76">
      <t>ドウイツ</t>
    </rPh>
    <rPh sb="77" eb="79">
      <t>ニチジョウ</t>
    </rPh>
    <rPh sb="79" eb="81">
      <t>セイカツ</t>
    </rPh>
    <rPh sb="81" eb="83">
      <t>ケンナイ</t>
    </rPh>
    <rPh sb="84" eb="86">
      <t>ショザイ</t>
    </rPh>
    <rPh sb="88" eb="91">
      <t>ジギョウショ</t>
    </rPh>
    <rPh sb="101" eb="104">
      <t>ジギョウショ</t>
    </rPh>
    <rPh sb="104" eb="105">
      <t>カン</t>
    </rPh>
    <rPh sb="112" eb="114">
      <t>ケイセイ</t>
    </rPh>
    <rPh sb="115" eb="117">
      <t>ソクシン</t>
    </rPh>
    <rPh sb="118" eb="119">
      <t>ハカ</t>
    </rPh>
    <rPh sb="122" eb="124">
      <t>ハンイ</t>
    </rPh>
    <rPh sb="126" eb="128">
      <t>チイキ</t>
    </rPh>
    <rPh sb="129" eb="131">
      <t>ジツジョウ</t>
    </rPh>
    <rPh sb="132" eb="133">
      <t>ア</t>
    </rPh>
    <rPh sb="137" eb="138">
      <t>シ</t>
    </rPh>
    <rPh sb="138" eb="140">
      <t>クイキ</t>
    </rPh>
    <rPh sb="141" eb="143">
      <t>タンイ</t>
    </rPh>
    <rPh sb="143" eb="144">
      <t>トウ</t>
    </rPh>
    <rPh sb="146" eb="148">
      <t>ショザイ</t>
    </rPh>
    <rPh sb="150" eb="153">
      <t>ジギョウショ</t>
    </rPh>
    <rPh sb="158" eb="159">
      <t>サ</t>
    </rPh>
    <rPh sb="160" eb="161">
      <t>ツカ</t>
    </rPh>
    <phoneticPr fontId="25"/>
  </si>
  <si>
    <t>省令第34号第3条の38第2項</t>
    <rPh sb="0" eb="2">
      <t>ショウレイ</t>
    </rPh>
    <rPh sb="2" eb="3">
      <t>ダイ</t>
    </rPh>
    <rPh sb="5" eb="6">
      <t>ゴウ</t>
    </rPh>
    <rPh sb="6" eb="7">
      <t>ダイ</t>
    </rPh>
    <rPh sb="8" eb="9">
      <t>ジョウ</t>
    </rPh>
    <rPh sb="12" eb="13">
      <t>ダイ</t>
    </rPh>
    <rPh sb="14" eb="15">
      <t>コウ</t>
    </rPh>
    <phoneticPr fontId="25"/>
  </si>
  <si>
    <t>　（問3に該当する場合）
　合同開催の回数は、問2の開催回数の半数を超えていない。</t>
    <rPh sb="14" eb="16">
      <t>ゴウドウ</t>
    </rPh>
    <rPh sb="16" eb="18">
      <t>カイサイ</t>
    </rPh>
    <rPh sb="19" eb="21">
      <t>カイスウ</t>
    </rPh>
    <rPh sb="23" eb="24">
      <t>トイ</t>
    </rPh>
    <rPh sb="26" eb="28">
      <t>カイサイ</t>
    </rPh>
    <rPh sb="28" eb="30">
      <t>カイスウ</t>
    </rPh>
    <rPh sb="31" eb="33">
      <t>ハンスウ</t>
    </rPh>
    <rPh sb="34" eb="35">
      <t>コ</t>
    </rPh>
    <phoneticPr fontId="25"/>
  </si>
  <si>
    <t>省令第34号第3条の38第3項</t>
    <rPh sb="0" eb="2">
      <t>ショウレイ</t>
    </rPh>
    <rPh sb="2" eb="3">
      <t>ダイ</t>
    </rPh>
    <rPh sb="5" eb="6">
      <t>ゴウ</t>
    </rPh>
    <rPh sb="6" eb="7">
      <t>ダイ</t>
    </rPh>
    <rPh sb="8" eb="9">
      <t>ジョウ</t>
    </rPh>
    <rPh sb="12" eb="13">
      <t>ダイ</t>
    </rPh>
    <rPh sb="14" eb="15">
      <t>コウ</t>
    </rPh>
    <phoneticPr fontId="25"/>
  </si>
  <si>
    <t>問6</t>
    <rPh sb="0" eb="1">
      <t>トイ</t>
    </rPh>
    <phoneticPr fontId="25"/>
  </si>
  <si>
    <t>　（問3に該当する場合）
　外部評価を行う運営推進会議は単独開催で行っている。</t>
    <rPh sb="14" eb="16">
      <t>ガイブ</t>
    </rPh>
    <rPh sb="16" eb="18">
      <t>ヒョウカ</t>
    </rPh>
    <rPh sb="19" eb="20">
      <t>オコナ</t>
    </rPh>
    <rPh sb="21" eb="23">
      <t>ウンエイ</t>
    </rPh>
    <rPh sb="23" eb="25">
      <t>スイシン</t>
    </rPh>
    <rPh sb="25" eb="27">
      <t>カイギ</t>
    </rPh>
    <rPh sb="28" eb="30">
      <t>タンドク</t>
    </rPh>
    <rPh sb="30" eb="32">
      <t>カイサイ</t>
    </rPh>
    <rPh sb="33" eb="34">
      <t>オコナ</t>
    </rPh>
    <phoneticPr fontId="25"/>
  </si>
  <si>
    <t>　長寿介護課及び事業所が所在する地域を管轄する地域包括支援センターへ、運営推進会議の議事録等の写しを提出している。</t>
    <rPh sb="16" eb="18">
      <t>チイキ</t>
    </rPh>
    <rPh sb="23" eb="25">
      <t>チイキ</t>
    </rPh>
    <rPh sb="25" eb="27">
      <t>ホウカツ</t>
    </rPh>
    <phoneticPr fontId="25"/>
  </si>
  <si>
    <t>　地域住民又はボランティア団体等との連携や協力を行うなど、地域交流を図っている。</t>
    <rPh sb="1" eb="3">
      <t>チイキ</t>
    </rPh>
    <rPh sb="3" eb="5">
      <t>ジュウミン</t>
    </rPh>
    <rPh sb="5" eb="6">
      <t>マタ</t>
    </rPh>
    <rPh sb="13" eb="15">
      <t>ダンタイ</t>
    </rPh>
    <rPh sb="15" eb="16">
      <t>トウ</t>
    </rPh>
    <rPh sb="18" eb="20">
      <t>レンケイ</t>
    </rPh>
    <rPh sb="21" eb="23">
      <t>キョウリョク</t>
    </rPh>
    <rPh sb="24" eb="25">
      <t>オコナ</t>
    </rPh>
    <rPh sb="29" eb="31">
      <t>チイキ</t>
    </rPh>
    <rPh sb="31" eb="33">
      <t>コウリュウ</t>
    </rPh>
    <rPh sb="34" eb="35">
      <t>ハカ</t>
    </rPh>
    <phoneticPr fontId="25"/>
  </si>
  <si>
    <t>　利用者からの苦情に関して、市等が派遣する者が相談及び援助を行う事業その他の事業に協力するよう努めている。</t>
    <rPh sb="1" eb="4">
      <t>リヨウシャ</t>
    </rPh>
    <rPh sb="7" eb="9">
      <t>クジョウ</t>
    </rPh>
    <rPh sb="10" eb="11">
      <t>カン</t>
    </rPh>
    <rPh sb="15" eb="16">
      <t>トウ</t>
    </rPh>
    <rPh sb="17" eb="19">
      <t>ハケン</t>
    </rPh>
    <rPh sb="21" eb="22">
      <t>モノ</t>
    </rPh>
    <rPh sb="23" eb="25">
      <t>ソウダン</t>
    </rPh>
    <rPh sb="25" eb="26">
      <t>オヨ</t>
    </rPh>
    <rPh sb="27" eb="29">
      <t>エンジョ</t>
    </rPh>
    <rPh sb="30" eb="31">
      <t>オコナ</t>
    </rPh>
    <rPh sb="32" eb="34">
      <t>ジギョウ</t>
    </rPh>
    <rPh sb="36" eb="37">
      <t>タ</t>
    </rPh>
    <rPh sb="38" eb="40">
      <t>ジギョウ</t>
    </rPh>
    <rPh sb="41" eb="43">
      <t>キョウリョク</t>
    </rPh>
    <rPh sb="47" eb="48">
      <t>ツト</t>
    </rPh>
    <phoneticPr fontId="25"/>
  </si>
  <si>
    <t>　事業所の所在する建物と同一の建物に居住する利用者に対してサービスを提供する場合には、当該建物に居住する利用者以外の者に対してもサービスを提供するよう努めている。</t>
    <rPh sb="1" eb="4">
      <t>ジギョウショ</t>
    </rPh>
    <rPh sb="5" eb="7">
      <t>ショザイ</t>
    </rPh>
    <rPh sb="9" eb="11">
      <t>タテモノ</t>
    </rPh>
    <rPh sb="12" eb="14">
      <t>ドウイツ</t>
    </rPh>
    <rPh sb="15" eb="17">
      <t>タテモノ</t>
    </rPh>
    <rPh sb="18" eb="20">
      <t>キョジュウ</t>
    </rPh>
    <rPh sb="22" eb="24">
      <t>リヨウ</t>
    </rPh>
    <rPh sb="24" eb="25">
      <t>シャ</t>
    </rPh>
    <rPh sb="26" eb="27">
      <t>タイ</t>
    </rPh>
    <rPh sb="34" eb="36">
      <t>テイキョウ</t>
    </rPh>
    <rPh sb="38" eb="40">
      <t>バアイ</t>
    </rPh>
    <rPh sb="43" eb="45">
      <t>トウガイ</t>
    </rPh>
    <rPh sb="45" eb="47">
      <t>タテモノ</t>
    </rPh>
    <rPh sb="48" eb="50">
      <t>キョジュウ</t>
    </rPh>
    <rPh sb="52" eb="54">
      <t>リヨウ</t>
    </rPh>
    <rPh sb="54" eb="55">
      <t>モノ</t>
    </rPh>
    <rPh sb="55" eb="57">
      <t>イガイ</t>
    </rPh>
    <rPh sb="58" eb="59">
      <t>モノ</t>
    </rPh>
    <rPh sb="60" eb="61">
      <t>タイ</t>
    </rPh>
    <rPh sb="69" eb="71">
      <t>テイキョウ</t>
    </rPh>
    <rPh sb="75" eb="76">
      <t>ツト</t>
    </rPh>
    <phoneticPr fontId="25"/>
  </si>
  <si>
    <t>（32）　事故発生時の対応</t>
    <rPh sb="5" eb="7">
      <t>ジコ</t>
    </rPh>
    <rPh sb="7" eb="9">
      <t>ハッセイ</t>
    </rPh>
    <rPh sb="9" eb="10">
      <t>ジ</t>
    </rPh>
    <rPh sb="11" eb="13">
      <t>タイオウ</t>
    </rPh>
    <phoneticPr fontId="25"/>
  </si>
  <si>
    <t>　サービスの提供により事故が発生した場合は、速やかに市、利用者の家族等に連絡を行うとともに、必要な措置を講じている。</t>
    <rPh sb="28" eb="30">
      <t>リヨウ</t>
    </rPh>
    <phoneticPr fontId="25"/>
  </si>
  <si>
    <t>　サービスの提供により事故が発生した場合は、事故の状況及び事故に際して採った処置について記録している。</t>
    <phoneticPr fontId="25"/>
  </si>
  <si>
    <t>　サービスの提供により賠償すべき事故が発生した場合は、損害賠償を速やかに行っている。</t>
    <phoneticPr fontId="25"/>
  </si>
  <si>
    <t>（33）　虐待の防止</t>
    <rPh sb="5" eb="7">
      <t>ギャクタイ</t>
    </rPh>
    <rPh sb="8" eb="10">
      <t>ボウシ</t>
    </rPh>
    <phoneticPr fontId="25"/>
  </si>
  <si>
    <t>　事業所における虐待の防止のための対策を検討する委員会（テレビ電話装置等を活用して行うことができる。）を定期的に開催するとともに、その結果について、従業者に周知徹底を図ること。</t>
    <rPh sb="1" eb="4">
      <t>ジギョウショ</t>
    </rPh>
    <rPh sb="8" eb="10">
      <t>ギャクタイ</t>
    </rPh>
    <rPh sb="11" eb="13">
      <t>ボウシ</t>
    </rPh>
    <rPh sb="17" eb="19">
      <t>タイサク</t>
    </rPh>
    <rPh sb="20" eb="22">
      <t>ケントウ</t>
    </rPh>
    <rPh sb="24" eb="27">
      <t>イインカイ</t>
    </rPh>
    <rPh sb="31" eb="36">
      <t>デンワソウチトウ</t>
    </rPh>
    <rPh sb="37" eb="39">
      <t>カツヨウ</t>
    </rPh>
    <rPh sb="41" eb="42">
      <t>オコナ</t>
    </rPh>
    <rPh sb="52" eb="55">
      <t>テイキテキ</t>
    </rPh>
    <rPh sb="56" eb="58">
      <t>カイサイ</t>
    </rPh>
    <rPh sb="67" eb="69">
      <t>ケッカ</t>
    </rPh>
    <rPh sb="74" eb="77">
      <t>ジュウギョウシャ</t>
    </rPh>
    <rPh sb="78" eb="82">
      <t>シュウチテッテイ</t>
    </rPh>
    <rPh sb="83" eb="84">
      <t>ハカ</t>
    </rPh>
    <phoneticPr fontId="25"/>
  </si>
  <si>
    <t>　事業所における虐待の防止のための指針を整備している。</t>
    <rPh sb="1" eb="4">
      <t>ジギョウショ</t>
    </rPh>
    <rPh sb="8" eb="10">
      <t>ギャクタイ</t>
    </rPh>
    <rPh sb="11" eb="13">
      <t>ボウシ</t>
    </rPh>
    <rPh sb="17" eb="19">
      <t>シシン</t>
    </rPh>
    <rPh sb="20" eb="22">
      <t>セイビ</t>
    </rPh>
    <phoneticPr fontId="25"/>
  </si>
  <si>
    <t>　従業者に対し、虐待の防止のための研修を定期的に実施している。</t>
    <rPh sb="1" eb="4">
      <t>ジュウギョウシャ</t>
    </rPh>
    <rPh sb="5" eb="6">
      <t>タイ</t>
    </rPh>
    <rPh sb="8" eb="10">
      <t>ギャクタイ</t>
    </rPh>
    <rPh sb="11" eb="13">
      <t>ボウシ</t>
    </rPh>
    <rPh sb="17" eb="19">
      <t>ケンシュウ</t>
    </rPh>
    <rPh sb="20" eb="23">
      <t>テイキテキ</t>
    </rPh>
    <rPh sb="24" eb="26">
      <t>ジッシ</t>
    </rPh>
    <phoneticPr fontId="25"/>
  </si>
  <si>
    <t>　虐待の防止に関する措置を適切に実施するため担当者を置いている。</t>
    <rPh sb="1" eb="3">
      <t>ギャクタイ</t>
    </rPh>
    <rPh sb="22" eb="25">
      <t>タントウシャ</t>
    </rPh>
    <rPh sb="26" eb="27">
      <t>オ</t>
    </rPh>
    <phoneticPr fontId="25"/>
  </si>
  <si>
    <t>(34)　安全・質の確保・負担軽減委員会設置</t>
    <rPh sb="5" eb="7">
      <t>アンゼン</t>
    </rPh>
    <rPh sb="8" eb="9">
      <t>シツ</t>
    </rPh>
    <rPh sb="10" eb="12">
      <t>カクホ</t>
    </rPh>
    <rPh sb="13" eb="15">
      <t>フタン</t>
    </rPh>
    <rPh sb="15" eb="17">
      <t>ケイゲン</t>
    </rPh>
    <rPh sb="17" eb="20">
      <t>イインカイ</t>
    </rPh>
    <rPh sb="20" eb="22">
      <t>セッチ</t>
    </rPh>
    <phoneticPr fontId="25"/>
  </si>
  <si>
    <r>
      <t xml:space="preserve">　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に開催している。
</t>
    </r>
    <r>
      <rPr>
        <sz val="10"/>
        <rFont val="ＭＳ Ｐゴシック"/>
        <family val="3"/>
        <charset val="128"/>
      </rPr>
      <t>※テレビ電話装置等を活用して行うことができるものとする。</t>
    </r>
    <phoneticPr fontId="25"/>
  </si>
  <si>
    <t>（35）　記録の整備</t>
    <rPh sb="5" eb="7">
      <t>キロク</t>
    </rPh>
    <rPh sb="8" eb="10">
      <t>セイビ</t>
    </rPh>
    <phoneticPr fontId="25"/>
  </si>
  <si>
    <t>　従業者、設備、備品及び会計に関する諸記録を整備している。</t>
    <phoneticPr fontId="25"/>
  </si>
  <si>
    <t>　管理者を含め、従業者全員の雇用契約等の写し、資格証の写しを保管している。</t>
    <phoneticPr fontId="25"/>
  </si>
  <si>
    <t>　利用者に対する指定看護小規模多機能型居宅介護の提供に関する次に掲げる記録を整備し、記録の種類に応じて定められた期間保存している。</t>
  </si>
  <si>
    <t>　指定看護小規模多機能型居宅介護の提供の完結の日から５年間保存している。</t>
    <phoneticPr fontId="25"/>
  </si>
  <si>
    <t>　１　居宅サービス計画</t>
    <rPh sb="3" eb="5">
      <t>キョタク</t>
    </rPh>
    <phoneticPr fontId="25"/>
  </si>
  <si>
    <t>　２　看護小規模多機能型居宅介護計画</t>
    <phoneticPr fontId="25"/>
  </si>
  <si>
    <t>　３　提供した具体的なサービスの内容等の記録</t>
    <phoneticPr fontId="25"/>
  </si>
  <si>
    <t>　４　身体的拘束等の態様及び時間、その際の利用者の心身の状況並びに緊急やむを得ない理由の記録</t>
    <phoneticPr fontId="25"/>
  </si>
  <si>
    <t>　５　主治の医師による指示の文書</t>
    <phoneticPr fontId="25"/>
  </si>
  <si>
    <t>　６　看護小規模多機能型居宅介護報告書</t>
    <phoneticPr fontId="25"/>
  </si>
  <si>
    <t>　７　市への通知に係る記録</t>
    <phoneticPr fontId="25"/>
  </si>
  <si>
    <t>　８　苦情の内容等の記録</t>
    <phoneticPr fontId="25"/>
  </si>
  <si>
    <t>　９　事故の状況及び事故に際して採った処置についての記録</t>
    <phoneticPr fontId="25"/>
  </si>
  <si>
    <t>　１０　運営推進会議の報告、評価、要望、助言等の記録</t>
    <rPh sb="4" eb="6">
      <t>ウンエイ</t>
    </rPh>
    <rPh sb="6" eb="8">
      <t>スイシン</t>
    </rPh>
    <rPh sb="8" eb="10">
      <t>カイギ</t>
    </rPh>
    <rPh sb="11" eb="13">
      <t>ホウコク</t>
    </rPh>
    <rPh sb="14" eb="16">
      <t>ヒョウカ</t>
    </rPh>
    <rPh sb="17" eb="19">
      <t>ヨウボウ</t>
    </rPh>
    <rPh sb="20" eb="22">
      <t>ジョゲン</t>
    </rPh>
    <rPh sb="22" eb="23">
      <t>トウ</t>
    </rPh>
    <rPh sb="24" eb="26">
      <t>キロク</t>
    </rPh>
    <phoneticPr fontId="25"/>
  </si>
  <si>
    <t>　介護給付費の受領の日から５年間保存している。</t>
    <phoneticPr fontId="25"/>
  </si>
  <si>
    <t>　１１　介護給付費の請求、受領等に係る書類</t>
    <phoneticPr fontId="25"/>
  </si>
  <si>
    <t>　１２　利用者又は入所者から支払を受ける利用料の請求、受領等に関する記録</t>
    <phoneticPr fontId="25"/>
  </si>
  <si>
    <t>　１３　従業者の勤務の実績に関する記録</t>
    <phoneticPr fontId="25"/>
  </si>
  <si>
    <t>　１４　その他市長が特に必要と認める記録</t>
    <phoneticPr fontId="25"/>
  </si>
  <si>
    <t>（36）　暴力団排除</t>
    <rPh sb="5" eb="8">
      <t>ボウリョクダン</t>
    </rPh>
    <rPh sb="8" eb="10">
      <t>ハイジョ</t>
    </rPh>
    <phoneticPr fontId="25"/>
  </si>
  <si>
    <t>　事業所の運営について、暴力団、暴力団員等から支配的な影響を受けていない。</t>
    <phoneticPr fontId="25"/>
  </si>
  <si>
    <r>
      <t>　●　加　算　等　　</t>
    </r>
    <r>
      <rPr>
        <b/>
        <sz val="10"/>
        <rFont val="ＭＳ Ｐゴシック"/>
        <family val="3"/>
        <charset val="128"/>
      </rPr>
      <t>（算定している加算等について点検を行ってください）</t>
    </r>
    <rPh sb="3" eb="4">
      <t>カ</t>
    </rPh>
    <rPh sb="5" eb="6">
      <t>ザン</t>
    </rPh>
    <rPh sb="7" eb="8">
      <t>トウ</t>
    </rPh>
    <rPh sb="11" eb="13">
      <t>サンテイ</t>
    </rPh>
    <rPh sb="17" eb="19">
      <t>カサン</t>
    </rPh>
    <rPh sb="19" eb="20">
      <t>トウ</t>
    </rPh>
    <rPh sb="24" eb="26">
      <t>テンケン</t>
    </rPh>
    <rPh sb="27" eb="28">
      <t>オコナ</t>
    </rPh>
    <phoneticPr fontId="25"/>
  </si>
  <si>
    <t>※該当がない場合は、―と記入してください。</t>
    <rPh sb="1" eb="3">
      <t>ガイトウ</t>
    </rPh>
    <rPh sb="6" eb="8">
      <t>バアイ</t>
    </rPh>
    <rPh sb="12" eb="14">
      <t>キニュウ</t>
    </rPh>
    <phoneticPr fontId="25"/>
  </si>
  <si>
    <t>（１）　基本報酬</t>
    <rPh sb="4" eb="6">
      <t>キホン</t>
    </rPh>
    <rPh sb="6" eb="8">
      <t>ホウシュウ</t>
    </rPh>
    <phoneticPr fontId="25"/>
  </si>
  <si>
    <t>　看護小規模多機能型居宅介護事業所の所在する建物と同一の建物に居住する利用者及び同一の建物以外に居住する利用者を区別し、適切な基本報酬を算定している。</t>
    <rPh sb="10" eb="11">
      <t>キョ</t>
    </rPh>
    <rPh sb="11" eb="12">
      <t>タク</t>
    </rPh>
    <rPh sb="12" eb="14">
      <t>カイゴ</t>
    </rPh>
    <rPh sb="14" eb="16">
      <t>ジギョウ</t>
    </rPh>
    <rPh sb="16" eb="17">
      <t>ショ</t>
    </rPh>
    <rPh sb="18" eb="20">
      <t>ショザイ</t>
    </rPh>
    <rPh sb="22" eb="24">
      <t>タテモノ</t>
    </rPh>
    <rPh sb="25" eb="27">
      <t>ドウイツ</t>
    </rPh>
    <rPh sb="28" eb="30">
      <t>タテモノ</t>
    </rPh>
    <rPh sb="31" eb="33">
      <t>キョジュウ</t>
    </rPh>
    <rPh sb="35" eb="38">
      <t>リヨウシャ</t>
    </rPh>
    <rPh sb="38" eb="39">
      <t>オヨ</t>
    </rPh>
    <rPh sb="40" eb="42">
      <t>ドウイツ</t>
    </rPh>
    <rPh sb="43" eb="45">
      <t>タテモノ</t>
    </rPh>
    <rPh sb="45" eb="47">
      <t>イガイ</t>
    </rPh>
    <rPh sb="48" eb="50">
      <t>キョジュウ</t>
    </rPh>
    <rPh sb="52" eb="55">
      <t>リヨウシャ</t>
    </rPh>
    <rPh sb="56" eb="58">
      <t>クベツ</t>
    </rPh>
    <rPh sb="60" eb="62">
      <t>テキセツ</t>
    </rPh>
    <rPh sb="63" eb="65">
      <t>キホン</t>
    </rPh>
    <rPh sb="65" eb="67">
      <t>ホウシュウ</t>
    </rPh>
    <rPh sb="68" eb="70">
      <t>サンテイ</t>
    </rPh>
    <phoneticPr fontId="25"/>
  </si>
  <si>
    <r>
      <t xml:space="preserve">　利用者が月途中から登録した場合又は月途中に登録を終了した場合には、登録していた期間に対応した単位数を算定している。
</t>
    </r>
    <r>
      <rPr>
        <sz val="10"/>
        <rFont val="ＭＳ Ｐゴシック"/>
        <family val="3"/>
        <charset val="128"/>
      </rPr>
      <t>※登録していた期間とは、登録日から当該月の末日まで又は当該月の初日から登録終了日まで。
※登録日とは、利用契約を結んだ日ではなく、実際にサービスの利用を開始した日とする。
※登録終了日とは、利用者と事業者との間の契約を終了した日とする。</t>
    </r>
    <rPh sb="1" eb="4">
      <t>リヨウシャ</t>
    </rPh>
    <rPh sb="5" eb="6">
      <t>ツキ</t>
    </rPh>
    <rPh sb="6" eb="8">
      <t>トチュウ</t>
    </rPh>
    <rPh sb="10" eb="12">
      <t>トウロク</t>
    </rPh>
    <rPh sb="14" eb="16">
      <t>バアイ</t>
    </rPh>
    <rPh sb="16" eb="17">
      <t>マタ</t>
    </rPh>
    <rPh sb="18" eb="19">
      <t>ツキ</t>
    </rPh>
    <rPh sb="19" eb="21">
      <t>トチュウ</t>
    </rPh>
    <rPh sb="22" eb="24">
      <t>トウロク</t>
    </rPh>
    <rPh sb="25" eb="27">
      <t>シュウリョウ</t>
    </rPh>
    <rPh sb="29" eb="31">
      <t>バアイ</t>
    </rPh>
    <rPh sb="34" eb="36">
      <t>トウロク</t>
    </rPh>
    <rPh sb="40" eb="42">
      <t>キカン</t>
    </rPh>
    <rPh sb="43" eb="45">
      <t>タイオウ</t>
    </rPh>
    <rPh sb="47" eb="50">
      <t>タンイスウ</t>
    </rPh>
    <rPh sb="51" eb="53">
      <t>サンテイ</t>
    </rPh>
    <rPh sb="61" eb="63">
      <t>トウロク</t>
    </rPh>
    <rPh sb="67" eb="69">
      <t>キカン</t>
    </rPh>
    <rPh sb="72" eb="75">
      <t>トウロクビ</t>
    </rPh>
    <rPh sb="77" eb="79">
      <t>トウガイ</t>
    </rPh>
    <rPh sb="79" eb="80">
      <t>ツキ</t>
    </rPh>
    <rPh sb="81" eb="83">
      <t>マツジツ</t>
    </rPh>
    <rPh sb="85" eb="86">
      <t>マタ</t>
    </rPh>
    <rPh sb="87" eb="89">
      <t>トウガイ</t>
    </rPh>
    <rPh sb="89" eb="90">
      <t>ツキ</t>
    </rPh>
    <rPh sb="91" eb="93">
      <t>ショニチ</t>
    </rPh>
    <rPh sb="95" eb="97">
      <t>トウロク</t>
    </rPh>
    <rPh sb="97" eb="99">
      <t>シュウリョウ</t>
    </rPh>
    <rPh sb="99" eb="100">
      <t>ビ</t>
    </rPh>
    <rPh sb="105" eb="108">
      <t>トウロクビ</t>
    </rPh>
    <rPh sb="111" eb="113">
      <t>リヨウ</t>
    </rPh>
    <rPh sb="113" eb="115">
      <t>ケイヤク</t>
    </rPh>
    <rPh sb="116" eb="117">
      <t>ムス</t>
    </rPh>
    <rPh sb="119" eb="120">
      <t>ヒ</t>
    </rPh>
    <rPh sb="125" eb="127">
      <t>ジッサイ</t>
    </rPh>
    <rPh sb="133" eb="135">
      <t>リヨウ</t>
    </rPh>
    <rPh sb="136" eb="138">
      <t>カイシ</t>
    </rPh>
    <rPh sb="140" eb="141">
      <t>ヒ</t>
    </rPh>
    <rPh sb="147" eb="149">
      <t>トウロク</t>
    </rPh>
    <rPh sb="149" eb="151">
      <t>シュウリョウ</t>
    </rPh>
    <rPh sb="151" eb="152">
      <t>ビ</t>
    </rPh>
    <rPh sb="155" eb="158">
      <t>リヨウシャ</t>
    </rPh>
    <rPh sb="159" eb="162">
      <t>ジギョウシャ</t>
    </rPh>
    <rPh sb="164" eb="165">
      <t>アイダ</t>
    </rPh>
    <rPh sb="166" eb="168">
      <t>ケイヤク</t>
    </rPh>
    <rPh sb="169" eb="171">
      <t>シュウリョウ</t>
    </rPh>
    <rPh sb="173" eb="174">
      <t>ヒ</t>
    </rPh>
    <phoneticPr fontId="25"/>
  </si>
  <si>
    <t>　通い、訪問、宿泊のサービスの算定月における提供回数について、週平均１回に満たない場合又は登録者１人当たり平均回数が、週４回に満たない場合は、所定単位数の100分の70に相当する単位数を算定している。</t>
    <rPh sb="1" eb="2">
      <t>カヨ</t>
    </rPh>
    <rPh sb="4" eb="6">
      <t>ホウモン</t>
    </rPh>
    <rPh sb="7" eb="9">
      <t>シュクハク</t>
    </rPh>
    <rPh sb="15" eb="17">
      <t>サンテイ</t>
    </rPh>
    <rPh sb="17" eb="18">
      <t>ツキ</t>
    </rPh>
    <rPh sb="22" eb="24">
      <t>テイキョウ</t>
    </rPh>
    <rPh sb="24" eb="26">
      <t>カイスウ</t>
    </rPh>
    <rPh sb="31" eb="34">
      <t>シュウヘイキン</t>
    </rPh>
    <rPh sb="35" eb="36">
      <t>カイ</t>
    </rPh>
    <rPh sb="37" eb="38">
      <t>ミ</t>
    </rPh>
    <rPh sb="41" eb="43">
      <t>バアイ</t>
    </rPh>
    <rPh sb="43" eb="44">
      <t>マタ</t>
    </rPh>
    <rPh sb="45" eb="48">
      <t>トウロクシャ</t>
    </rPh>
    <rPh sb="49" eb="50">
      <t>ニン</t>
    </rPh>
    <rPh sb="50" eb="51">
      <t>ア</t>
    </rPh>
    <rPh sb="53" eb="55">
      <t>ヘイキン</t>
    </rPh>
    <rPh sb="55" eb="57">
      <t>カイスウ</t>
    </rPh>
    <rPh sb="59" eb="60">
      <t>シュウ</t>
    </rPh>
    <rPh sb="61" eb="62">
      <t>カイ</t>
    </rPh>
    <rPh sb="63" eb="64">
      <t>ミ</t>
    </rPh>
    <rPh sb="67" eb="69">
      <t>バアイ</t>
    </rPh>
    <rPh sb="71" eb="73">
      <t>ショテイ</t>
    </rPh>
    <rPh sb="73" eb="76">
      <t>タンイスウ</t>
    </rPh>
    <rPh sb="80" eb="81">
      <t>ブン</t>
    </rPh>
    <rPh sb="85" eb="87">
      <t>ソウトウ</t>
    </rPh>
    <rPh sb="89" eb="92">
      <t>タンイスウ</t>
    </rPh>
    <rPh sb="93" eb="95">
      <t>サンテイ</t>
    </rPh>
    <phoneticPr fontId="25"/>
  </si>
  <si>
    <t>　利用者が、短期入所生活介護、短期入所療養介護、特定施設入居者生活介護、認知症対応型共同生活介護、地域密着型特定施設入居者生活介護、地域密着型介護老人福祉施設入所者生活介護を受けている間は看護小規模多機能型居宅介護費を算定していない。</t>
    <rPh sb="103" eb="105">
      <t>キョタク</t>
    </rPh>
    <phoneticPr fontId="25"/>
  </si>
  <si>
    <t>　短期利用居宅介護費を算定する場合</t>
    <rPh sb="1" eb="3">
      <t>タンキ</t>
    </rPh>
    <rPh sb="3" eb="5">
      <t>リヨウ</t>
    </rPh>
    <rPh sb="5" eb="6">
      <t>キョ</t>
    </rPh>
    <rPh sb="6" eb="7">
      <t>タク</t>
    </rPh>
    <rPh sb="7" eb="9">
      <t>カイゴ</t>
    </rPh>
    <rPh sb="9" eb="10">
      <t>ヒ</t>
    </rPh>
    <rPh sb="11" eb="13">
      <t>サンテイ</t>
    </rPh>
    <rPh sb="15" eb="17">
      <t>バアイ</t>
    </rPh>
    <phoneticPr fontId="25"/>
  </si>
  <si>
    <t>　登録者数が、看護小規模多機能型居宅介護事業所の登録定員未満である。</t>
    <rPh sb="1" eb="3">
      <t>トウロク</t>
    </rPh>
    <rPh sb="3" eb="4">
      <t>シャ</t>
    </rPh>
    <rPh sb="4" eb="5">
      <t>スウ</t>
    </rPh>
    <rPh sb="16" eb="17">
      <t>キョ</t>
    </rPh>
    <rPh sb="17" eb="18">
      <t>タク</t>
    </rPh>
    <rPh sb="18" eb="20">
      <t>カイゴ</t>
    </rPh>
    <rPh sb="20" eb="22">
      <t>ジギョウ</t>
    </rPh>
    <rPh sb="22" eb="23">
      <t>ショ</t>
    </rPh>
    <rPh sb="24" eb="26">
      <t>トウロク</t>
    </rPh>
    <rPh sb="26" eb="28">
      <t>テイイン</t>
    </rPh>
    <rPh sb="28" eb="30">
      <t>ミマン</t>
    </rPh>
    <phoneticPr fontId="25"/>
  </si>
  <si>
    <t>　利用者の状態や利用者の家族等の事情により、居宅介護支援事業所の介護支援専門員が緊急に利用することが必要と認めた場合及び看護小規模多機能型居宅介護事業所の介護支援専門員が登録者に対するサービスの提供に支障がないと認めた場合である。</t>
    <rPh sb="1" eb="4">
      <t>リヨウシャ</t>
    </rPh>
    <rPh sb="5" eb="7">
      <t>ジョウタイ</t>
    </rPh>
    <rPh sb="8" eb="11">
      <t>リヨウシャ</t>
    </rPh>
    <rPh sb="12" eb="15">
      <t>カゾクトウ</t>
    </rPh>
    <rPh sb="16" eb="18">
      <t>ジジョウ</t>
    </rPh>
    <rPh sb="22" eb="24">
      <t>キョタク</t>
    </rPh>
    <rPh sb="24" eb="26">
      <t>カイゴ</t>
    </rPh>
    <rPh sb="26" eb="28">
      <t>シエン</t>
    </rPh>
    <rPh sb="28" eb="30">
      <t>ジギョウ</t>
    </rPh>
    <rPh sb="30" eb="31">
      <t>ショ</t>
    </rPh>
    <rPh sb="32" eb="34">
      <t>カイゴ</t>
    </rPh>
    <rPh sb="34" eb="36">
      <t>シエン</t>
    </rPh>
    <rPh sb="36" eb="39">
      <t>センモンイン</t>
    </rPh>
    <rPh sb="40" eb="42">
      <t>キンキュウ</t>
    </rPh>
    <rPh sb="43" eb="45">
      <t>リヨウ</t>
    </rPh>
    <rPh sb="50" eb="52">
      <t>ヒツヨウ</t>
    </rPh>
    <rPh sb="53" eb="54">
      <t>ミト</t>
    </rPh>
    <rPh sb="56" eb="58">
      <t>バアイ</t>
    </rPh>
    <rPh sb="58" eb="59">
      <t>オヨ</t>
    </rPh>
    <rPh sb="69" eb="70">
      <t>キョ</t>
    </rPh>
    <rPh sb="70" eb="71">
      <t>タク</t>
    </rPh>
    <rPh sb="71" eb="73">
      <t>カイゴ</t>
    </rPh>
    <rPh sb="73" eb="75">
      <t>ジギョウ</t>
    </rPh>
    <rPh sb="75" eb="76">
      <t>ショ</t>
    </rPh>
    <rPh sb="77" eb="79">
      <t>カイゴ</t>
    </rPh>
    <rPh sb="79" eb="81">
      <t>シエン</t>
    </rPh>
    <rPh sb="81" eb="84">
      <t>センモンイン</t>
    </rPh>
    <phoneticPr fontId="25"/>
  </si>
  <si>
    <t>　利用の開始に当たって、あらかじめ７日以内（利用者の日常生活上の世話を行う家族等の疾病等やむを得ない事情がある場合は１４日以内）の利用期間を定めている。</t>
    <rPh sb="1" eb="3">
      <t>リヨウ</t>
    </rPh>
    <rPh sb="4" eb="6">
      <t>カイシ</t>
    </rPh>
    <rPh sb="7" eb="8">
      <t>ア</t>
    </rPh>
    <rPh sb="18" eb="19">
      <t>ヒ</t>
    </rPh>
    <rPh sb="19" eb="21">
      <t>イナイ</t>
    </rPh>
    <rPh sb="22" eb="25">
      <t>リヨウシャ</t>
    </rPh>
    <rPh sb="26" eb="28">
      <t>ニチジョウ</t>
    </rPh>
    <rPh sb="28" eb="30">
      <t>セイカツ</t>
    </rPh>
    <rPh sb="30" eb="31">
      <t>ジョウ</t>
    </rPh>
    <rPh sb="32" eb="34">
      <t>セワ</t>
    </rPh>
    <rPh sb="35" eb="36">
      <t>オコナ</t>
    </rPh>
    <rPh sb="37" eb="40">
      <t>カゾクトウ</t>
    </rPh>
    <rPh sb="41" eb="42">
      <t>シツ</t>
    </rPh>
    <rPh sb="42" eb="43">
      <t>ビョウ</t>
    </rPh>
    <rPh sb="43" eb="44">
      <t>トウ</t>
    </rPh>
    <rPh sb="47" eb="48">
      <t>エ</t>
    </rPh>
    <rPh sb="50" eb="52">
      <t>ジジョウ</t>
    </rPh>
    <rPh sb="55" eb="57">
      <t>バアイ</t>
    </rPh>
    <rPh sb="60" eb="61">
      <t>ヒ</t>
    </rPh>
    <rPh sb="61" eb="63">
      <t>イナイ</t>
    </rPh>
    <rPh sb="65" eb="67">
      <t>リヨウ</t>
    </rPh>
    <rPh sb="67" eb="69">
      <t>キカン</t>
    </rPh>
    <rPh sb="70" eb="71">
      <t>サダ</t>
    </rPh>
    <phoneticPr fontId="25"/>
  </si>
  <si>
    <t>　人員基準を満たしている。</t>
    <rPh sb="1" eb="2">
      <t>ジン</t>
    </rPh>
    <rPh sb="2" eb="3">
      <t>イン</t>
    </rPh>
    <rPh sb="3" eb="5">
      <t>キジュン</t>
    </rPh>
    <rPh sb="6" eb="7">
      <t>ミ</t>
    </rPh>
    <phoneticPr fontId="25"/>
  </si>
  <si>
    <t>　問3のサービス提供が過小である場合の減算に該当していない。</t>
    <rPh sb="1" eb="2">
      <t>トイ</t>
    </rPh>
    <rPh sb="8" eb="10">
      <t>テイキョウ</t>
    </rPh>
    <rPh sb="11" eb="13">
      <t>カショウ</t>
    </rPh>
    <rPh sb="16" eb="18">
      <t>バアイ</t>
    </rPh>
    <rPh sb="19" eb="21">
      <t>ゲンサン</t>
    </rPh>
    <rPh sb="22" eb="24">
      <t>ガイトウ</t>
    </rPh>
    <phoneticPr fontId="25"/>
  </si>
  <si>
    <t>（２）　初期加算</t>
    <rPh sb="4" eb="6">
      <t>ショキ</t>
    </rPh>
    <rPh sb="6" eb="8">
      <t>カサン</t>
    </rPh>
    <phoneticPr fontId="25"/>
  </si>
  <si>
    <t>　登録した日から起算して30日以内の期間について算定している。</t>
    <rPh sb="1" eb="3">
      <t>トウロク</t>
    </rPh>
    <rPh sb="24" eb="26">
      <t>サンテイ</t>
    </rPh>
    <phoneticPr fontId="25"/>
  </si>
  <si>
    <t>　30日を超える病院又は診療所への入院後に、再び看護小規模多機能型居宅介護の利用を開始した場合に、算定している。</t>
    <rPh sb="3" eb="4">
      <t>ニチ</t>
    </rPh>
    <rPh sb="5" eb="6">
      <t>コ</t>
    </rPh>
    <rPh sb="8" eb="10">
      <t>ビョウイン</t>
    </rPh>
    <rPh sb="10" eb="11">
      <t>マタ</t>
    </rPh>
    <rPh sb="12" eb="14">
      <t>シンリョウ</t>
    </rPh>
    <rPh sb="14" eb="15">
      <t>ショ</t>
    </rPh>
    <rPh sb="17" eb="19">
      <t>ニュウイン</t>
    </rPh>
    <rPh sb="19" eb="20">
      <t>ゴ</t>
    </rPh>
    <rPh sb="22" eb="23">
      <t>フタタ</t>
    </rPh>
    <rPh sb="33" eb="35">
      <t>キョタク</t>
    </rPh>
    <rPh sb="35" eb="37">
      <t>カイゴ</t>
    </rPh>
    <rPh sb="38" eb="40">
      <t>リヨウ</t>
    </rPh>
    <rPh sb="41" eb="43">
      <t>カイシ</t>
    </rPh>
    <rPh sb="45" eb="47">
      <t>バアイ</t>
    </rPh>
    <rPh sb="49" eb="51">
      <t>サンテイ</t>
    </rPh>
    <phoneticPr fontId="25"/>
  </si>
  <si>
    <t>（３）　認知症加算(Ⅰ)(Ⅱ)(Ⅲ)(Ⅳ)</t>
    <rPh sb="4" eb="7">
      <t>ニンチショウ</t>
    </rPh>
    <rPh sb="7" eb="9">
      <t>カサン</t>
    </rPh>
    <phoneticPr fontId="25"/>
  </si>
  <si>
    <t>(Ⅰ)(Ⅱ)(Ⅲ)(Ⅳ)
日常生活自立度のランクについては、医師の判定結果又は主治医意見書、あるいは医師の判定が無い場合は、認定調査票により確認している。</t>
    <phoneticPr fontId="25"/>
  </si>
  <si>
    <t>(Ⅰ)(Ⅱ)(Ⅲ)
　日常生活に支障をきたすおそれのある症状又は行動が認められることから介護を必要とする認知症の者に対して指定看護小規模多機能型居宅介護を行った場合に算定している。</t>
    <rPh sb="63" eb="65">
      <t>カンゴ</t>
    </rPh>
    <phoneticPr fontId="25"/>
  </si>
  <si>
    <t>(Ⅰ)(Ⅱ)
　認知症介護に係る専門的な研修を修了している者を、事業所における日常生活に支障を来すおそれのある症状又は行動が認められることから介護を必要とする認知症の者（日常生活自立度のランクⅢ、Ⅳ又はＭに該当する者）の数が２０人未満である場合にあっては１以上、対象者の数が２０人以上である場合にあっては１に対象者の数が１９を超えて１０又はその端数を増すごとに１を加えて得た数以上配置し、チームとして専門的な認知症ケアを実施している。</t>
    <phoneticPr fontId="25"/>
  </si>
  <si>
    <t>(Ⅰ)(Ⅱ)
事業所の従業者に対する認知症ケアに関する留意事項の伝達又は技術的指導に係る会議を定期的に開催している。</t>
    <phoneticPr fontId="25"/>
  </si>
  <si>
    <t>(Ⅰ)
認知症介護の指導に係る専門的な研修を修了している者を１名以上配置し、事業所全体の認知症ケアの指導等を実施している。</t>
    <phoneticPr fontId="25"/>
  </si>
  <si>
    <t>(Ⅰ)
事業所における介護職員、看護職員ごとの認知症ケアに関する研修計画を作成し、当該計画に従い、研修（外部における研修を含む。）を実施又は実施を予定している。</t>
    <phoneticPr fontId="25"/>
  </si>
  <si>
    <t>(Ⅳ)
　要介護２であって、周囲の者による日常生活に対する注意を必要とする認知症の者（日常生活自立度のランクⅡに該当する者）に対して指定看護小規模多機能型居宅介護を行った場合に算定している。</t>
    <rPh sb="68" eb="70">
      <t>カンゴ</t>
    </rPh>
    <phoneticPr fontId="25"/>
  </si>
  <si>
    <t>（４）　認知症行動・心理症状緊急対応加算（短期利用居宅介護費）</t>
    <rPh sb="4" eb="7">
      <t>ニンチショウ</t>
    </rPh>
    <rPh sb="7" eb="9">
      <t>コウドウ</t>
    </rPh>
    <rPh sb="10" eb="12">
      <t>シンリ</t>
    </rPh>
    <rPh sb="12" eb="14">
      <t>ショウジョウ</t>
    </rPh>
    <rPh sb="14" eb="16">
      <t>キンキュウ</t>
    </rPh>
    <rPh sb="16" eb="18">
      <t>タイオウ</t>
    </rPh>
    <rPh sb="18" eb="20">
      <t>カサン</t>
    </rPh>
    <rPh sb="21" eb="25">
      <t>タンキリヨウ</t>
    </rPh>
    <rPh sb="25" eb="29">
      <t>キョタクカイゴ</t>
    </rPh>
    <rPh sb="29" eb="30">
      <t>ヒ</t>
    </rPh>
    <phoneticPr fontId="25"/>
  </si>
  <si>
    <t>　医師が、利用者に認知症の行動・心理症状（妄想・幻覚・興奮等）が認められるため、在宅での生活が困難であり、緊急に短期利用（短期利用居宅介護費）が必要であると判断した場合であって、介護支援専門員、受け入れ事業所の職員と連携し、利用者又は家族の同意の上、短期利用を行っている。</t>
    <rPh sb="21" eb="23">
      <t>モウソウ</t>
    </rPh>
    <rPh sb="24" eb="26">
      <t>ゲンカク</t>
    </rPh>
    <rPh sb="27" eb="30">
      <t>コウフントウ</t>
    </rPh>
    <phoneticPr fontId="25"/>
  </si>
  <si>
    <t>　医師が判断した当該日又はその次の日に利用を開始している。</t>
    <rPh sb="1" eb="3">
      <t>イシ</t>
    </rPh>
    <rPh sb="4" eb="6">
      <t>ハンダン</t>
    </rPh>
    <rPh sb="8" eb="11">
      <t>トウガイビ</t>
    </rPh>
    <rPh sb="11" eb="12">
      <t>マタ</t>
    </rPh>
    <rPh sb="15" eb="16">
      <t>ツギ</t>
    </rPh>
    <rPh sb="17" eb="18">
      <t>ヒ</t>
    </rPh>
    <rPh sb="19" eb="21">
      <t>リヨウ</t>
    </rPh>
    <rPh sb="22" eb="24">
      <t>カイシ</t>
    </rPh>
    <phoneticPr fontId="25"/>
  </si>
  <si>
    <t>　利用開始日から起算して７日を限度として算定している。</t>
    <rPh sb="1" eb="3">
      <t>リヨウ</t>
    </rPh>
    <rPh sb="3" eb="6">
      <t>カイシビ</t>
    </rPh>
    <rPh sb="8" eb="10">
      <t>キサン</t>
    </rPh>
    <rPh sb="13" eb="14">
      <t>ニチ</t>
    </rPh>
    <rPh sb="15" eb="17">
      <t>ゲンド</t>
    </rPh>
    <rPh sb="20" eb="22">
      <t>サンテイ</t>
    </rPh>
    <phoneticPr fontId="25"/>
  </si>
  <si>
    <t>　次に掲げる者が、直接、短期利用（短期利用居宅介護費）を開始した場合には算定していない。
　ａ　病院又は診療所に入院中の者
　ｂ　介護保険施設又は地域密着型介護老人福祉施設に入院中又は利用中の者
　ｃ　認知症対応型共同生活介護、地域密着型特定施設入居者生活介護、
　　　特定施設入居者生活介護、短期入所生活介護、短期入所療養介護、
　　　短期利用認知症対応型共同生活介護、短期利用特定施設入居者生活介護及び
　　　地域密着型短期利用特定施設入居者生活介護を利用中の者</t>
    <rPh sb="1" eb="2">
      <t>ツギ</t>
    </rPh>
    <rPh sb="3" eb="4">
      <t>カカ</t>
    </rPh>
    <rPh sb="6" eb="7">
      <t>モノ</t>
    </rPh>
    <rPh sb="9" eb="11">
      <t>チョクセツ</t>
    </rPh>
    <rPh sb="28" eb="30">
      <t>カイシ</t>
    </rPh>
    <rPh sb="32" eb="34">
      <t>バアイ</t>
    </rPh>
    <rPh sb="36" eb="38">
      <t>サンテイ</t>
    </rPh>
    <rPh sb="48" eb="50">
      <t>ビョウイン</t>
    </rPh>
    <rPh sb="50" eb="51">
      <t>マタ</t>
    </rPh>
    <rPh sb="52" eb="55">
      <t>シンリョウジョ</t>
    </rPh>
    <rPh sb="56" eb="59">
      <t>ニュウインチュウ</t>
    </rPh>
    <rPh sb="60" eb="61">
      <t>モノ</t>
    </rPh>
    <rPh sb="65" eb="67">
      <t>カイゴ</t>
    </rPh>
    <rPh sb="67" eb="69">
      <t>ホケン</t>
    </rPh>
    <rPh sb="69" eb="71">
      <t>シセツ</t>
    </rPh>
    <rPh sb="71" eb="72">
      <t>マタ</t>
    </rPh>
    <rPh sb="73" eb="75">
      <t>チイキ</t>
    </rPh>
    <rPh sb="75" eb="78">
      <t>ミッチャクガタ</t>
    </rPh>
    <rPh sb="78" eb="80">
      <t>カイゴ</t>
    </rPh>
    <rPh sb="80" eb="82">
      <t>ロウジン</t>
    </rPh>
    <rPh sb="82" eb="84">
      <t>フクシ</t>
    </rPh>
    <rPh sb="84" eb="86">
      <t>シセツ</t>
    </rPh>
    <rPh sb="87" eb="90">
      <t>ニュウインチュウ</t>
    </rPh>
    <rPh sb="90" eb="91">
      <t>マタ</t>
    </rPh>
    <rPh sb="96" eb="97">
      <t>モノ</t>
    </rPh>
    <rPh sb="101" eb="103">
      <t>ニンチ</t>
    </rPh>
    <rPh sb="103" eb="104">
      <t>ショウ</t>
    </rPh>
    <rPh sb="104" eb="107">
      <t>タイオウガタ</t>
    </rPh>
    <rPh sb="107" eb="109">
      <t>キョウドウ</t>
    </rPh>
    <rPh sb="109" eb="111">
      <t>セイカツ</t>
    </rPh>
    <rPh sb="111" eb="113">
      <t>カイゴ</t>
    </rPh>
    <rPh sb="114" eb="116">
      <t>チイキ</t>
    </rPh>
    <rPh sb="116" eb="119">
      <t>ミッチャクガタ</t>
    </rPh>
    <rPh sb="119" eb="121">
      <t>トクテイ</t>
    </rPh>
    <rPh sb="121" eb="123">
      <t>シセツ</t>
    </rPh>
    <rPh sb="123" eb="126">
      <t>ニュウキョシャ</t>
    </rPh>
    <rPh sb="126" eb="128">
      <t>セイカツ</t>
    </rPh>
    <rPh sb="128" eb="130">
      <t>カイゴ</t>
    </rPh>
    <rPh sb="135" eb="137">
      <t>トクテイ</t>
    </rPh>
    <rPh sb="137" eb="139">
      <t>シセツ</t>
    </rPh>
    <rPh sb="139" eb="142">
      <t>ニュウキョシャ</t>
    </rPh>
    <rPh sb="142" eb="144">
      <t>セイカツ</t>
    </rPh>
    <rPh sb="144" eb="146">
      <t>カイゴ</t>
    </rPh>
    <rPh sb="147" eb="149">
      <t>タンキ</t>
    </rPh>
    <rPh sb="149" eb="151">
      <t>ニュウショ</t>
    </rPh>
    <rPh sb="151" eb="153">
      <t>セイカツ</t>
    </rPh>
    <rPh sb="153" eb="155">
      <t>カイゴ</t>
    </rPh>
    <rPh sb="156" eb="158">
      <t>タンキ</t>
    </rPh>
    <rPh sb="158" eb="160">
      <t>ニュウショ</t>
    </rPh>
    <rPh sb="160" eb="162">
      <t>リョウヨウ</t>
    </rPh>
    <rPh sb="162" eb="164">
      <t>カイゴ</t>
    </rPh>
    <rPh sb="169" eb="171">
      <t>タンキ</t>
    </rPh>
    <rPh sb="171" eb="173">
      <t>リヨウ</t>
    </rPh>
    <rPh sb="173" eb="176">
      <t>ニンチショウ</t>
    </rPh>
    <rPh sb="176" eb="179">
      <t>タイオウガタ</t>
    </rPh>
    <rPh sb="179" eb="181">
      <t>キョウドウ</t>
    </rPh>
    <rPh sb="181" eb="183">
      <t>セイカツ</t>
    </rPh>
    <rPh sb="183" eb="185">
      <t>カイゴ</t>
    </rPh>
    <rPh sb="186" eb="188">
      <t>タンキ</t>
    </rPh>
    <rPh sb="188" eb="190">
      <t>リヨウ</t>
    </rPh>
    <rPh sb="190" eb="192">
      <t>トクテイ</t>
    </rPh>
    <rPh sb="192" eb="194">
      <t>シセツ</t>
    </rPh>
    <rPh sb="194" eb="197">
      <t>ニュウキョシャ</t>
    </rPh>
    <rPh sb="197" eb="199">
      <t>セイカツ</t>
    </rPh>
    <rPh sb="199" eb="201">
      <t>カイゴ</t>
    </rPh>
    <rPh sb="201" eb="202">
      <t>オヨ</t>
    </rPh>
    <rPh sb="209" eb="211">
      <t>ミッチャク</t>
    </rPh>
    <rPh sb="211" eb="212">
      <t>ガタ</t>
    </rPh>
    <rPh sb="212" eb="214">
      <t>タンキ</t>
    </rPh>
    <rPh sb="214" eb="216">
      <t>リヨウ</t>
    </rPh>
    <rPh sb="216" eb="218">
      <t>トクテイ</t>
    </rPh>
    <rPh sb="218" eb="220">
      <t>シセツ</t>
    </rPh>
    <rPh sb="220" eb="223">
      <t>ニュウキョシャ</t>
    </rPh>
    <rPh sb="223" eb="225">
      <t>セイカツ</t>
    </rPh>
    <rPh sb="225" eb="227">
      <t>カイゴ</t>
    </rPh>
    <rPh sb="228" eb="231">
      <t>リヨウチュウ</t>
    </rPh>
    <rPh sb="232" eb="233">
      <t>モノ</t>
    </rPh>
    <phoneticPr fontId="25"/>
  </si>
  <si>
    <t>　判断を行った医師は診療録等に症状、判断の内容等を記録している。また、事業所も判断を行った医師名、日付及び利用開始に当たっての留意事項等を介護サービス計画書に記録している。</t>
    <rPh sb="1" eb="3">
      <t>ハンダン</t>
    </rPh>
    <rPh sb="4" eb="5">
      <t>オコナ</t>
    </rPh>
    <rPh sb="7" eb="9">
      <t>イシ</t>
    </rPh>
    <rPh sb="10" eb="13">
      <t>シンリョウロク</t>
    </rPh>
    <rPh sb="13" eb="14">
      <t>トウ</t>
    </rPh>
    <rPh sb="15" eb="17">
      <t>ショウジョウ</t>
    </rPh>
    <rPh sb="18" eb="20">
      <t>ハンダン</t>
    </rPh>
    <rPh sb="21" eb="23">
      <t>ナイヨウ</t>
    </rPh>
    <rPh sb="23" eb="24">
      <t>トウ</t>
    </rPh>
    <rPh sb="25" eb="27">
      <t>キロク</t>
    </rPh>
    <rPh sb="35" eb="38">
      <t>ジギョウショ</t>
    </rPh>
    <rPh sb="39" eb="41">
      <t>ハンダン</t>
    </rPh>
    <rPh sb="42" eb="43">
      <t>オコナ</t>
    </rPh>
    <rPh sb="45" eb="47">
      <t>イシ</t>
    </rPh>
    <rPh sb="47" eb="48">
      <t>メイ</t>
    </rPh>
    <rPh sb="49" eb="51">
      <t>ヒヅケ</t>
    </rPh>
    <rPh sb="51" eb="52">
      <t>オヨ</t>
    </rPh>
    <rPh sb="53" eb="55">
      <t>リヨウ</t>
    </rPh>
    <rPh sb="55" eb="57">
      <t>カイシ</t>
    </rPh>
    <rPh sb="58" eb="59">
      <t>ア</t>
    </rPh>
    <rPh sb="63" eb="65">
      <t>リュウイ</t>
    </rPh>
    <rPh sb="65" eb="67">
      <t>ジコウ</t>
    </rPh>
    <rPh sb="67" eb="68">
      <t>トウ</t>
    </rPh>
    <rPh sb="69" eb="71">
      <t>カイゴ</t>
    </rPh>
    <rPh sb="75" eb="78">
      <t>ケイカクショ</t>
    </rPh>
    <rPh sb="79" eb="81">
      <t>キロク</t>
    </rPh>
    <phoneticPr fontId="25"/>
  </si>
  <si>
    <t>（５）　若年性認知症利用者受入加算</t>
    <phoneticPr fontId="25"/>
  </si>
  <si>
    <t>　受け入れた若年性認知症利用者ごとに個別の担当者を定めている。</t>
    <phoneticPr fontId="25"/>
  </si>
  <si>
    <t>　認知症加算を算定していない。</t>
    <phoneticPr fontId="25"/>
  </si>
  <si>
    <t>（６）　栄養アセスメント加算</t>
    <rPh sb="4" eb="6">
      <t>エイヨウ</t>
    </rPh>
    <rPh sb="12" eb="14">
      <t>カサン</t>
    </rPh>
    <phoneticPr fontId="25"/>
  </si>
  <si>
    <t>　事業所の従業者として又は外部との連携により管理栄養士を1名以上配置している。</t>
    <rPh sb="1" eb="4">
      <t>ジギョウショ</t>
    </rPh>
    <rPh sb="5" eb="8">
      <t>ジュウギョウシャ</t>
    </rPh>
    <rPh sb="11" eb="12">
      <t>マタ</t>
    </rPh>
    <rPh sb="13" eb="15">
      <t>ガイブ</t>
    </rPh>
    <rPh sb="17" eb="19">
      <t>レンケイ</t>
    </rPh>
    <rPh sb="22" eb="27">
      <t>カンリエイヨウシ</t>
    </rPh>
    <rPh sb="29" eb="34">
      <t>メイイジョウハイチ</t>
    </rPh>
    <phoneticPr fontId="25"/>
  </si>
  <si>
    <t>　利用者ごとに、管理栄養士、看護職員、介護職員、生活相談員その他の職種の者（以下「管理栄養士等」）が共同して栄養アセスメント（利用者ごとの低栄養状態のリスク及び解決すべき課題を把握すること。）を実施（３月に１回以上）し、当該利用者又はその家族等に対してその結果を説明し、相談等に必要に応じ対応している。</t>
    <rPh sb="1" eb="4">
      <t>リヨウシャ</t>
    </rPh>
    <rPh sb="8" eb="13">
      <t>カンリエイヨウシ</t>
    </rPh>
    <rPh sb="14" eb="18">
      <t>カンゴショクイン</t>
    </rPh>
    <rPh sb="19" eb="23">
      <t>カイゴショクイン</t>
    </rPh>
    <rPh sb="24" eb="29">
      <t>セイカツソウダンイン</t>
    </rPh>
    <rPh sb="31" eb="32">
      <t>タ</t>
    </rPh>
    <rPh sb="50" eb="52">
      <t>キョウドウ</t>
    </rPh>
    <rPh sb="54" eb="56">
      <t>エイヨウ</t>
    </rPh>
    <rPh sb="63" eb="66">
      <t>リヨウシャ</t>
    </rPh>
    <rPh sb="69" eb="74">
      <t>テイエイヨウジョウタイ</t>
    </rPh>
    <rPh sb="78" eb="79">
      <t>オヨ</t>
    </rPh>
    <rPh sb="80" eb="82">
      <t>カイケツ</t>
    </rPh>
    <rPh sb="85" eb="87">
      <t>カダイ</t>
    </rPh>
    <rPh sb="88" eb="90">
      <t>ハアク</t>
    </rPh>
    <rPh sb="97" eb="99">
      <t>ジッシ</t>
    </rPh>
    <rPh sb="101" eb="102">
      <t>ツキ</t>
    </rPh>
    <rPh sb="104" eb="105">
      <t>カイ</t>
    </rPh>
    <rPh sb="105" eb="107">
      <t>イジョウ</t>
    </rPh>
    <rPh sb="110" eb="112">
      <t>トウガイ</t>
    </rPh>
    <rPh sb="112" eb="115">
      <t>リヨウシャ</t>
    </rPh>
    <rPh sb="115" eb="116">
      <t>マタ</t>
    </rPh>
    <rPh sb="119" eb="121">
      <t>カゾク</t>
    </rPh>
    <rPh sb="121" eb="122">
      <t>トウ</t>
    </rPh>
    <rPh sb="123" eb="124">
      <t>タイ</t>
    </rPh>
    <rPh sb="128" eb="130">
      <t>ケッカ</t>
    </rPh>
    <rPh sb="131" eb="133">
      <t>セツメイ</t>
    </rPh>
    <rPh sb="135" eb="137">
      <t>ソウダン</t>
    </rPh>
    <rPh sb="137" eb="138">
      <t>トウ</t>
    </rPh>
    <rPh sb="139" eb="141">
      <t>ヒツヨウ</t>
    </rPh>
    <rPh sb="142" eb="143">
      <t>オウ</t>
    </rPh>
    <rPh sb="144" eb="146">
      <t>タイオウ</t>
    </rPh>
    <phoneticPr fontId="25"/>
  </si>
  <si>
    <t>　栄養アセスメントは、利用者ごとに行われるケアマネジメントの一環として行われている。</t>
    <rPh sb="1" eb="3">
      <t>エイヨウ</t>
    </rPh>
    <phoneticPr fontId="25"/>
  </si>
  <si>
    <t>問4</t>
    <phoneticPr fontId="25"/>
  </si>
  <si>
    <t>　栄養アセスメントは、３月に１回以上、次の手順により行っている。
　イ　利用者ごとの低栄養状態のリスクを、利用開始時に把握すること。
　ロ　管理栄養士等が共同して、利用者ごとの摂食・嚥下機能及び食形態にも配慮しつつ、解決
　　すべき栄養管理上の把握を行うこと。
　ハ　イ及びロの結果を当該利用者又はその家族に対して説明し、必要に応じ解決すべき栄養管
　　理上の課題に応じた栄養食時相談、情報提供等を行うこと。
　ニ　低栄養状態にある利用者又はそのおそれのある利用者については、介護支援専門員と情報
　　共有を行い、栄養改善加算に係る栄養改善サービスの提供を検討するように依頼すること。</t>
    <rPh sb="1" eb="3">
      <t>エイヨウ</t>
    </rPh>
    <rPh sb="12" eb="13">
      <t>ツキ</t>
    </rPh>
    <rPh sb="15" eb="16">
      <t>カイ</t>
    </rPh>
    <rPh sb="16" eb="18">
      <t>イジョウ</t>
    </rPh>
    <rPh sb="19" eb="20">
      <t>ツギ</t>
    </rPh>
    <rPh sb="21" eb="23">
      <t>テジュン</t>
    </rPh>
    <rPh sb="26" eb="27">
      <t>オコナ</t>
    </rPh>
    <rPh sb="36" eb="39">
      <t>リヨウシャ</t>
    </rPh>
    <rPh sb="42" eb="43">
      <t>テイ</t>
    </rPh>
    <rPh sb="43" eb="45">
      <t>エイヨウ</t>
    </rPh>
    <rPh sb="45" eb="47">
      <t>ジョウタイ</t>
    </rPh>
    <rPh sb="53" eb="55">
      <t>リヨウ</t>
    </rPh>
    <rPh sb="55" eb="57">
      <t>カイシ</t>
    </rPh>
    <rPh sb="57" eb="58">
      <t>ジ</t>
    </rPh>
    <rPh sb="59" eb="61">
      <t>ハアク</t>
    </rPh>
    <rPh sb="70" eb="72">
      <t>カンリ</t>
    </rPh>
    <rPh sb="72" eb="75">
      <t>エイヨウシ</t>
    </rPh>
    <rPh sb="75" eb="76">
      <t>トウ</t>
    </rPh>
    <rPh sb="77" eb="79">
      <t>キョウドウ</t>
    </rPh>
    <rPh sb="82" eb="85">
      <t>リヨウシャ</t>
    </rPh>
    <rPh sb="88" eb="90">
      <t>セッショク</t>
    </rPh>
    <rPh sb="91" eb="93">
      <t>エンゲ</t>
    </rPh>
    <rPh sb="93" eb="95">
      <t>キノウ</t>
    </rPh>
    <rPh sb="95" eb="96">
      <t>オヨ</t>
    </rPh>
    <rPh sb="97" eb="98">
      <t>ショク</t>
    </rPh>
    <rPh sb="98" eb="100">
      <t>ケイタイ</t>
    </rPh>
    <rPh sb="102" eb="104">
      <t>ハイリョ</t>
    </rPh>
    <rPh sb="108" eb="110">
      <t>カイケツ</t>
    </rPh>
    <rPh sb="116" eb="118">
      <t>エイヨウ</t>
    </rPh>
    <rPh sb="118" eb="120">
      <t>カンリ</t>
    </rPh>
    <rPh sb="120" eb="121">
      <t>ジョウ</t>
    </rPh>
    <rPh sb="122" eb="124">
      <t>ハアク</t>
    </rPh>
    <rPh sb="125" eb="126">
      <t>オコナ</t>
    </rPh>
    <rPh sb="135" eb="136">
      <t>オヨ</t>
    </rPh>
    <rPh sb="139" eb="141">
      <t>ケッカ</t>
    </rPh>
    <rPh sb="142" eb="144">
      <t>トウガイ</t>
    </rPh>
    <rPh sb="144" eb="147">
      <t>リヨウシャ</t>
    </rPh>
    <rPh sb="147" eb="148">
      <t>マタ</t>
    </rPh>
    <rPh sb="151" eb="153">
      <t>カゾク</t>
    </rPh>
    <rPh sb="154" eb="155">
      <t>タイ</t>
    </rPh>
    <rPh sb="157" eb="159">
      <t>セツメイ</t>
    </rPh>
    <rPh sb="161" eb="163">
      <t>ヒツヨウ</t>
    </rPh>
    <rPh sb="164" eb="165">
      <t>オウ</t>
    </rPh>
    <rPh sb="166" eb="168">
      <t>カイケツ</t>
    </rPh>
    <rPh sb="171" eb="173">
      <t>エイヨウ</t>
    </rPh>
    <rPh sb="178" eb="179">
      <t>ジョウ</t>
    </rPh>
    <rPh sb="180" eb="182">
      <t>カダイ</t>
    </rPh>
    <rPh sb="183" eb="184">
      <t>オウ</t>
    </rPh>
    <rPh sb="186" eb="188">
      <t>エイヨウ</t>
    </rPh>
    <rPh sb="188" eb="189">
      <t>ショク</t>
    </rPh>
    <rPh sb="189" eb="190">
      <t>ジ</t>
    </rPh>
    <rPh sb="190" eb="192">
      <t>ソウダン</t>
    </rPh>
    <rPh sb="193" eb="195">
      <t>ジョウホウ</t>
    </rPh>
    <rPh sb="195" eb="197">
      <t>テイキョウ</t>
    </rPh>
    <rPh sb="197" eb="198">
      <t>トウ</t>
    </rPh>
    <rPh sb="199" eb="200">
      <t>オコナ</t>
    </rPh>
    <rPh sb="208" eb="209">
      <t>テイ</t>
    </rPh>
    <rPh sb="209" eb="211">
      <t>エイヨウ</t>
    </rPh>
    <rPh sb="211" eb="213">
      <t>ジョウタイ</t>
    </rPh>
    <rPh sb="216" eb="219">
      <t>リヨウシャ</t>
    </rPh>
    <rPh sb="219" eb="220">
      <t>マタ</t>
    </rPh>
    <rPh sb="229" eb="232">
      <t>リヨウシャ</t>
    </rPh>
    <rPh sb="238" eb="240">
      <t>カイゴ</t>
    </rPh>
    <rPh sb="240" eb="242">
      <t>シエン</t>
    </rPh>
    <rPh sb="242" eb="245">
      <t>センモンイン</t>
    </rPh>
    <rPh sb="246" eb="248">
      <t>ジョウホウ</t>
    </rPh>
    <rPh sb="251" eb="253">
      <t>キョウユウ</t>
    </rPh>
    <rPh sb="254" eb="255">
      <t>オコナ</t>
    </rPh>
    <rPh sb="257" eb="259">
      <t>エイヨウ</t>
    </rPh>
    <rPh sb="259" eb="261">
      <t>カイゼン</t>
    </rPh>
    <rPh sb="261" eb="263">
      <t>カサン</t>
    </rPh>
    <rPh sb="264" eb="265">
      <t>カカ</t>
    </rPh>
    <rPh sb="266" eb="268">
      <t>エイヨウ</t>
    </rPh>
    <rPh sb="268" eb="270">
      <t>カイゼン</t>
    </rPh>
    <rPh sb="275" eb="277">
      <t>テイキョウ</t>
    </rPh>
    <rPh sb="278" eb="280">
      <t>ケントウ</t>
    </rPh>
    <rPh sb="285" eb="287">
      <t>イライ</t>
    </rPh>
    <phoneticPr fontId="25"/>
  </si>
  <si>
    <t>問5</t>
    <phoneticPr fontId="25"/>
  </si>
  <si>
    <t>　問４の手順にあわせて、利用者の体重について、１月毎に測定している。</t>
    <rPh sb="1" eb="2">
      <t>トイ</t>
    </rPh>
    <rPh sb="4" eb="6">
      <t>テジュン</t>
    </rPh>
    <rPh sb="12" eb="15">
      <t>リヨウシャ</t>
    </rPh>
    <rPh sb="16" eb="18">
      <t>タイジュウ</t>
    </rPh>
    <rPh sb="24" eb="25">
      <t>ツキ</t>
    </rPh>
    <rPh sb="25" eb="26">
      <t>ゴト</t>
    </rPh>
    <rPh sb="27" eb="29">
      <t>ソクテイ</t>
    </rPh>
    <phoneticPr fontId="25"/>
  </si>
  <si>
    <t>　利用者ごとの栄養状態等の情報をＬＩＦＥを用いて厚生労働省に提出し、栄養管理の実施に当たって、当該情報その他栄養管理の適切かつ有効な実施のために必要な情報を活用している。</t>
    <rPh sb="1" eb="4">
      <t>リヨウシャ</t>
    </rPh>
    <rPh sb="7" eb="11">
      <t>エイヨウジョウタイ</t>
    </rPh>
    <rPh sb="11" eb="12">
      <t>トウ</t>
    </rPh>
    <rPh sb="13" eb="15">
      <t>ジョウホウ</t>
    </rPh>
    <rPh sb="21" eb="22">
      <t>モチ</t>
    </rPh>
    <rPh sb="24" eb="29">
      <t>コウセイロウドウショウ</t>
    </rPh>
    <rPh sb="30" eb="32">
      <t>テイシュツ</t>
    </rPh>
    <rPh sb="34" eb="38">
      <t>エイヨウカンリ</t>
    </rPh>
    <rPh sb="39" eb="41">
      <t>ジッシ</t>
    </rPh>
    <rPh sb="42" eb="43">
      <t>ア</t>
    </rPh>
    <rPh sb="47" eb="51">
      <t>トウガイジョウホウ</t>
    </rPh>
    <rPh sb="53" eb="58">
      <t>タエイヨウカンリ</t>
    </rPh>
    <rPh sb="59" eb="61">
      <t>テキセツ</t>
    </rPh>
    <rPh sb="63" eb="65">
      <t>ユウコウ</t>
    </rPh>
    <rPh sb="66" eb="68">
      <t>ジッシ</t>
    </rPh>
    <rPh sb="72" eb="74">
      <t>ヒツヨウ</t>
    </rPh>
    <rPh sb="75" eb="77">
      <t>ジョウホウ</t>
    </rPh>
    <rPh sb="78" eb="80">
      <t>カツヨウ</t>
    </rPh>
    <phoneticPr fontId="25"/>
  </si>
  <si>
    <t>　利用者が栄養改善加算の算定に係る栄養改善サービスを受けている間及び当該栄養改善サービスが終了した日の属する月は、算定していない。</t>
    <rPh sb="1" eb="4">
      <t>リヨウシャ</t>
    </rPh>
    <rPh sb="5" eb="11">
      <t>エイヨウカイゼンカサン</t>
    </rPh>
    <rPh sb="12" eb="14">
      <t>サンテイ</t>
    </rPh>
    <rPh sb="15" eb="16">
      <t>カカ</t>
    </rPh>
    <rPh sb="17" eb="19">
      <t>エイヨウ</t>
    </rPh>
    <rPh sb="19" eb="21">
      <t>カイゼン</t>
    </rPh>
    <rPh sb="26" eb="27">
      <t>ウ</t>
    </rPh>
    <rPh sb="31" eb="32">
      <t>アイダ</t>
    </rPh>
    <rPh sb="32" eb="33">
      <t>オヨ</t>
    </rPh>
    <rPh sb="34" eb="40">
      <t>トウガイエイヨウカイゼン</t>
    </rPh>
    <rPh sb="45" eb="47">
      <t>シュウリョウ</t>
    </rPh>
    <rPh sb="49" eb="50">
      <t>ヒ</t>
    </rPh>
    <rPh sb="51" eb="52">
      <t>ゾク</t>
    </rPh>
    <rPh sb="54" eb="55">
      <t>ツキ</t>
    </rPh>
    <rPh sb="57" eb="59">
      <t>サンテイ</t>
    </rPh>
    <phoneticPr fontId="25"/>
  </si>
  <si>
    <t>　定員超過利用・人員基準欠如に該当していない。</t>
    <rPh sb="1" eb="7">
      <t>テイインチョウカリヨウ</t>
    </rPh>
    <rPh sb="8" eb="14">
      <t>ジンインキジュンケツジョ</t>
    </rPh>
    <rPh sb="15" eb="17">
      <t>ガイトウ</t>
    </rPh>
    <phoneticPr fontId="25"/>
  </si>
  <si>
    <t>（７）　栄養改善加算</t>
    <rPh sb="4" eb="10">
      <t>エイヨウカイゼンカサン</t>
    </rPh>
    <phoneticPr fontId="25"/>
  </si>
  <si>
    <t>　利用者の栄養状態を利用開始時に把握し、管理栄養士、看護職員、介護職員、生活相談員その他の職種の者（以下「管理栄養士等」）が共同して、利用者ごとの摂食・嚥下機能及び食形態にも配慮した栄養ケア計画を作成している。</t>
    <rPh sb="1" eb="4">
      <t>リヨウシャ</t>
    </rPh>
    <rPh sb="5" eb="9">
      <t>エイヨウジョウタイ</t>
    </rPh>
    <rPh sb="10" eb="12">
      <t>リヨウ</t>
    </rPh>
    <rPh sb="12" eb="14">
      <t>カイシ</t>
    </rPh>
    <rPh sb="14" eb="15">
      <t>ジ</t>
    </rPh>
    <rPh sb="16" eb="18">
      <t>ハアク</t>
    </rPh>
    <rPh sb="20" eb="25">
      <t>カンリエイヨウシ</t>
    </rPh>
    <rPh sb="26" eb="30">
      <t>カンゴショクイン</t>
    </rPh>
    <rPh sb="31" eb="35">
      <t>カイゴショクイン</t>
    </rPh>
    <rPh sb="36" eb="41">
      <t>セイカツソウダンイン</t>
    </rPh>
    <rPh sb="43" eb="44">
      <t>タ</t>
    </rPh>
    <rPh sb="50" eb="52">
      <t>イカ</t>
    </rPh>
    <rPh sb="53" eb="55">
      <t>カンリ</t>
    </rPh>
    <rPh sb="55" eb="58">
      <t>エイヨウシ</t>
    </rPh>
    <rPh sb="58" eb="59">
      <t>トウ</t>
    </rPh>
    <rPh sb="62" eb="64">
      <t>キョウドウ</t>
    </rPh>
    <rPh sb="67" eb="70">
      <t>リヨウシャ</t>
    </rPh>
    <rPh sb="73" eb="75">
      <t>セッショク</t>
    </rPh>
    <rPh sb="76" eb="78">
      <t>エンゲ</t>
    </rPh>
    <rPh sb="78" eb="80">
      <t>キノウ</t>
    </rPh>
    <rPh sb="80" eb="81">
      <t>オヨ</t>
    </rPh>
    <rPh sb="82" eb="83">
      <t>ショク</t>
    </rPh>
    <rPh sb="83" eb="85">
      <t>ケイタイ</t>
    </rPh>
    <rPh sb="87" eb="89">
      <t>ハイリョ</t>
    </rPh>
    <rPh sb="91" eb="93">
      <t>エイヨウ</t>
    </rPh>
    <rPh sb="95" eb="97">
      <t>ケイカク</t>
    </rPh>
    <rPh sb="98" eb="100">
      <t>サクセイ</t>
    </rPh>
    <phoneticPr fontId="25"/>
  </si>
  <si>
    <t>　利用者ごとの栄養ケア計画に従い、必要に応じて当該利用者の居宅を訪問し、管理栄養士等が栄養改善サービスを行っているとともに、利用者の栄養状態を定期的に記録している。</t>
    <rPh sb="14" eb="15">
      <t>シタガ</t>
    </rPh>
    <rPh sb="17" eb="19">
      <t>ヒツヨウ</t>
    </rPh>
    <rPh sb="20" eb="21">
      <t>オウ</t>
    </rPh>
    <rPh sb="23" eb="28">
      <t>トウガイリヨウシャ</t>
    </rPh>
    <rPh sb="29" eb="31">
      <t>キョタク</t>
    </rPh>
    <rPh sb="32" eb="34">
      <t>ホウモン</t>
    </rPh>
    <rPh sb="36" eb="42">
      <t>カンリエイヨウシトウ</t>
    </rPh>
    <rPh sb="43" eb="47">
      <t>エイヨウカイゼン</t>
    </rPh>
    <rPh sb="52" eb="53">
      <t>オコナ</t>
    </rPh>
    <rPh sb="62" eb="65">
      <t>リヨウシャ</t>
    </rPh>
    <rPh sb="66" eb="70">
      <t>エイヨウジョウタイ</t>
    </rPh>
    <rPh sb="71" eb="74">
      <t>テイキテキ</t>
    </rPh>
    <rPh sb="75" eb="77">
      <t>キロク</t>
    </rPh>
    <phoneticPr fontId="25"/>
  </si>
  <si>
    <t>　利用者ごとの栄養ケア計画の進捗状況を定期的に評価している。</t>
    <rPh sb="1" eb="4">
      <t>リヨウシャ</t>
    </rPh>
    <rPh sb="7" eb="9">
      <t>エイヨウ</t>
    </rPh>
    <rPh sb="11" eb="13">
      <t>ケイカク</t>
    </rPh>
    <rPh sb="14" eb="16">
      <t>シンチョク</t>
    </rPh>
    <rPh sb="16" eb="18">
      <t>ジョウキョウ</t>
    </rPh>
    <rPh sb="19" eb="22">
      <t>テイキテキ</t>
    </rPh>
    <rPh sb="23" eb="25">
      <t>ヒョウカ</t>
    </rPh>
    <phoneticPr fontId="25"/>
  </si>
  <si>
    <t>　低栄養状態にある利用者又はそのおそれのある利用者に対して、栄養改善サービスを行っている。</t>
    <rPh sb="1" eb="4">
      <t>テイエイヨウ</t>
    </rPh>
    <rPh sb="4" eb="6">
      <t>ジョウタイ</t>
    </rPh>
    <rPh sb="9" eb="12">
      <t>リヨウシャ</t>
    </rPh>
    <rPh sb="12" eb="13">
      <t>マタ</t>
    </rPh>
    <rPh sb="22" eb="25">
      <t>リヨウシャ</t>
    </rPh>
    <rPh sb="26" eb="27">
      <t>タイ</t>
    </rPh>
    <rPh sb="30" eb="34">
      <t>エイヨウカイゼン</t>
    </rPh>
    <rPh sb="39" eb="40">
      <t>オコナ</t>
    </rPh>
    <phoneticPr fontId="25"/>
  </si>
  <si>
    <t>　栄養改善サービスの提供は、利用者ごとに行われるケアマネジメントの一環として行われている。</t>
    <rPh sb="1" eb="3">
      <t>エイヨウ</t>
    </rPh>
    <rPh sb="3" eb="5">
      <t>カイゼン</t>
    </rPh>
    <rPh sb="10" eb="12">
      <t>テイキョウ</t>
    </rPh>
    <phoneticPr fontId="25"/>
  </si>
  <si>
    <t>　栄養改善サービスの提供は、次の手順により行っている。
　イ　利用者ごとの低栄養状態のリスクを、利用開始時に把握すること。
　ロ　利用開始時に、管理栄養士が中心となって、利用者ごとの摂食・嚥下機能及び食形態にも配
　　慮しつつ、栄養状態に関する解決すべき課題の把握（栄養アセスメント）を行い、管理栄養士等
　　が共同して、栄養食時相談に関する事項（食事に関する内容の説明等）、解決すべき栄養管理
　　上の課題等に対し取り組むべき事項等を記載した栄養ケア計画を作成すること。作成した栄養
　　ケア計画については、栄養改善サービスの対象となる利用者又はその家族に説明し、その同意
　　を得ること。
　ハ　栄養ケア計画に基づき、管理栄養士等が利用者ごとに栄養改善サービスを提供すること。
　　その際、栄養ケア計画に実施上の問題点があれば直ちに当該計画を修正すること。
　ニ　栄養改善サービスの提供に当たり、居宅における食事の状況を聞き取った結果、課題があ
　　る場合は、当該課題を解決するため、利用者又はその家族の同意を得て、当該利用者の居宅
　　を訪問し、居宅での食事状況・食事環境等の具体的な課題の把握や、主として食事の準備をす
　　る者に対する栄養食時相談等の栄養改善サービスを提供すること。
　ホ　利用者の栄養状態に応じて、定期的に、利用者の生活機能の状況を検討し、おおむね３月ご
　　とに体重を測定する等により栄養状態の評価を行い、その結果を当該利用者を担当する介護支
　　援専門員や主治の医師に対して情報提供すること。　</t>
    <rPh sb="1" eb="3">
      <t>エイヨウ</t>
    </rPh>
    <rPh sb="3" eb="5">
      <t>カイゼン</t>
    </rPh>
    <rPh sb="10" eb="12">
      <t>テイキョウ</t>
    </rPh>
    <rPh sb="14" eb="15">
      <t>ツギ</t>
    </rPh>
    <rPh sb="16" eb="18">
      <t>テジュン</t>
    </rPh>
    <rPh sb="21" eb="22">
      <t>オコナ</t>
    </rPh>
    <rPh sb="31" eb="34">
      <t>リヨウシャ</t>
    </rPh>
    <rPh sb="37" eb="38">
      <t>テイ</t>
    </rPh>
    <rPh sb="38" eb="40">
      <t>エイヨウ</t>
    </rPh>
    <rPh sb="40" eb="42">
      <t>ジョウタイ</t>
    </rPh>
    <rPh sb="48" eb="50">
      <t>リヨウ</t>
    </rPh>
    <rPh sb="50" eb="52">
      <t>カイシ</t>
    </rPh>
    <rPh sb="52" eb="53">
      <t>ジ</t>
    </rPh>
    <rPh sb="54" eb="56">
      <t>ハアク</t>
    </rPh>
    <rPh sb="85" eb="88">
      <t>リヨウシャ</t>
    </rPh>
    <rPh sb="91" eb="93">
      <t>セッショク</t>
    </rPh>
    <rPh sb="94" eb="96">
      <t>エンゲ</t>
    </rPh>
    <rPh sb="96" eb="98">
      <t>キノウ</t>
    </rPh>
    <rPh sb="98" eb="99">
      <t>オヨ</t>
    </rPh>
    <rPh sb="100" eb="101">
      <t>ショク</t>
    </rPh>
    <rPh sb="101" eb="103">
      <t>ケイタイ</t>
    </rPh>
    <rPh sb="114" eb="116">
      <t>エイヨウ</t>
    </rPh>
    <rPh sb="116" eb="118">
      <t>ジョウタイ</t>
    </rPh>
    <rPh sb="119" eb="120">
      <t>カン</t>
    </rPh>
    <rPh sb="122" eb="124">
      <t>カイケツ</t>
    </rPh>
    <rPh sb="127" eb="129">
      <t>カダイ</t>
    </rPh>
    <rPh sb="130" eb="132">
      <t>ハアク</t>
    </rPh>
    <rPh sb="133" eb="135">
      <t>エイヨウ</t>
    </rPh>
    <rPh sb="143" eb="144">
      <t>オコナ</t>
    </rPh>
    <rPh sb="146" eb="148">
      <t>カンリ</t>
    </rPh>
    <rPh sb="148" eb="151">
      <t>エイヨウシ</t>
    </rPh>
    <rPh sb="151" eb="152">
      <t>トウ</t>
    </rPh>
    <rPh sb="156" eb="158">
      <t>キョウドウ</t>
    </rPh>
    <rPh sb="161" eb="167">
      <t>エイヨウショクジソウダン</t>
    </rPh>
    <rPh sb="168" eb="169">
      <t>カン</t>
    </rPh>
    <rPh sb="171" eb="173">
      <t>ジコウ</t>
    </rPh>
    <rPh sb="174" eb="176">
      <t>ショクジ</t>
    </rPh>
    <rPh sb="177" eb="178">
      <t>カン</t>
    </rPh>
    <rPh sb="180" eb="182">
      <t>ナイヨウ</t>
    </rPh>
    <rPh sb="183" eb="185">
      <t>セツメイ</t>
    </rPh>
    <rPh sb="185" eb="186">
      <t>トウ</t>
    </rPh>
    <rPh sb="188" eb="190">
      <t>カイケツ</t>
    </rPh>
    <rPh sb="193" eb="195">
      <t>エイヨウ</t>
    </rPh>
    <rPh sb="195" eb="197">
      <t>カンリ</t>
    </rPh>
    <rPh sb="200" eb="201">
      <t>ジョウ</t>
    </rPh>
    <rPh sb="202" eb="204">
      <t>カダイ</t>
    </rPh>
    <rPh sb="204" eb="205">
      <t>トウ</t>
    </rPh>
    <rPh sb="206" eb="207">
      <t>タイ</t>
    </rPh>
    <rPh sb="208" eb="209">
      <t>ト</t>
    </rPh>
    <rPh sb="210" eb="211">
      <t>ク</t>
    </rPh>
    <rPh sb="214" eb="216">
      <t>ジコウ</t>
    </rPh>
    <rPh sb="216" eb="217">
      <t>トウ</t>
    </rPh>
    <rPh sb="218" eb="220">
      <t>キサイ</t>
    </rPh>
    <rPh sb="222" eb="224">
      <t>エイヨウ</t>
    </rPh>
    <rPh sb="226" eb="228">
      <t>ケイカク</t>
    </rPh>
    <rPh sb="229" eb="231">
      <t>サクセイ</t>
    </rPh>
    <rPh sb="236" eb="238">
      <t>サクセイ</t>
    </rPh>
    <rPh sb="240" eb="242">
      <t>エイヨウ</t>
    </rPh>
    <rPh sb="247" eb="249">
      <t>ケイカク</t>
    </rPh>
    <rPh sb="255" eb="257">
      <t>エイヨウ</t>
    </rPh>
    <rPh sb="257" eb="259">
      <t>カイゼン</t>
    </rPh>
    <rPh sb="264" eb="266">
      <t>タイショウ</t>
    </rPh>
    <rPh sb="269" eb="272">
      <t>リヨウシャ</t>
    </rPh>
    <rPh sb="272" eb="273">
      <t>マタ</t>
    </rPh>
    <rPh sb="276" eb="278">
      <t>カゾク</t>
    </rPh>
    <rPh sb="279" eb="281">
      <t>セツメイ</t>
    </rPh>
    <rPh sb="285" eb="287">
      <t>ドウイ</t>
    </rPh>
    <rPh sb="291" eb="292">
      <t>エ</t>
    </rPh>
    <rPh sb="300" eb="302">
      <t>エイヨウ</t>
    </rPh>
    <rPh sb="304" eb="306">
      <t>ケイカク</t>
    </rPh>
    <rPh sb="307" eb="308">
      <t>モト</t>
    </rPh>
    <rPh sb="311" eb="313">
      <t>カンリ</t>
    </rPh>
    <rPh sb="313" eb="316">
      <t>エイヨウシ</t>
    </rPh>
    <rPh sb="316" eb="317">
      <t>トウ</t>
    </rPh>
    <rPh sb="318" eb="321">
      <t>リヨウシャ</t>
    </rPh>
    <rPh sb="324" eb="326">
      <t>エイヨウ</t>
    </rPh>
    <rPh sb="326" eb="328">
      <t>カイゼン</t>
    </rPh>
    <rPh sb="333" eb="335">
      <t>テイキョウ</t>
    </rPh>
    <rPh sb="345" eb="346">
      <t>サイ</t>
    </rPh>
    <rPh sb="347" eb="349">
      <t>エイヨウ</t>
    </rPh>
    <rPh sb="351" eb="353">
      <t>ケイカク</t>
    </rPh>
    <rPh sb="354" eb="356">
      <t>ジッシ</t>
    </rPh>
    <rPh sb="356" eb="357">
      <t>ジョウ</t>
    </rPh>
    <rPh sb="358" eb="361">
      <t>モンダイテン</t>
    </rPh>
    <rPh sb="365" eb="366">
      <t>タダ</t>
    </rPh>
    <rPh sb="368" eb="370">
      <t>トウガイ</t>
    </rPh>
    <rPh sb="370" eb="372">
      <t>ケイカク</t>
    </rPh>
    <rPh sb="373" eb="375">
      <t>シュウセイ</t>
    </rPh>
    <rPh sb="384" eb="386">
      <t>エイヨウ</t>
    </rPh>
    <rPh sb="386" eb="388">
      <t>カイゼン</t>
    </rPh>
    <rPh sb="393" eb="395">
      <t>テイキョウ</t>
    </rPh>
    <rPh sb="396" eb="397">
      <t>ア</t>
    </rPh>
    <rPh sb="400" eb="402">
      <t>キョタク</t>
    </rPh>
    <rPh sb="406" eb="408">
      <t>ショクジ</t>
    </rPh>
    <rPh sb="409" eb="411">
      <t>ジョウキョウ</t>
    </rPh>
    <rPh sb="412" eb="413">
      <t>キ</t>
    </rPh>
    <rPh sb="414" eb="415">
      <t>ト</t>
    </rPh>
    <rPh sb="417" eb="419">
      <t>ケッカ</t>
    </rPh>
    <rPh sb="420" eb="422">
      <t>カダイ</t>
    </rPh>
    <rPh sb="428" eb="430">
      <t>バアイ</t>
    </rPh>
    <rPh sb="432" eb="434">
      <t>トウガイ</t>
    </rPh>
    <rPh sb="434" eb="436">
      <t>カダイ</t>
    </rPh>
    <rPh sb="437" eb="439">
      <t>カイケツ</t>
    </rPh>
    <rPh sb="444" eb="447">
      <t>リヨウシャ</t>
    </rPh>
    <rPh sb="447" eb="448">
      <t>マタ</t>
    </rPh>
    <rPh sb="451" eb="453">
      <t>カゾク</t>
    </rPh>
    <rPh sb="454" eb="456">
      <t>ドウイ</t>
    </rPh>
    <rPh sb="457" eb="458">
      <t>エ</t>
    </rPh>
    <rPh sb="460" eb="462">
      <t>トウガイ</t>
    </rPh>
    <rPh sb="462" eb="465">
      <t>リヨウシャ</t>
    </rPh>
    <rPh sb="466" eb="468">
      <t>キョタク</t>
    </rPh>
    <rPh sb="472" eb="474">
      <t>ホウモン</t>
    </rPh>
    <rPh sb="476" eb="478">
      <t>キョタク</t>
    </rPh>
    <rPh sb="480" eb="482">
      <t>ショクジ</t>
    </rPh>
    <rPh sb="482" eb="484">
      <t>ジョウキョウ</t>
    </rPh>
    <rPh sb="485" eb="487">
      <t>ショクジ</t>
    </rPh>
    <rPh sb="487" eb="489">
      <t>カンキョウ</t>
    </rPh>
    <rPh sb="489" eb="490">
      <t>トウ</t>
    </rPh>
    <rPh sb="491" eb="494">
      <t>グタイテキ</t>
    </rPh>
    <rPh sb="495" eb="497">
      <t>カダイ</t>
    </rPh>
    <rPh sb="498" eb="500">
      <t>ハアク</t>
    </rPh>
    <rPh sb="502" eb="503">
      <t>シュ</t>
    </rPh>
    <rPh sb="506" eb="508">
      <t>ショクジ</t>
    </rPh>
    <rPh sb="509" eb="511">
      <t>ジュンビ</t>
    </rPh>
    <rPh sb="517" eb="518">
      <t>モノ</t>
    </rPh>
    <rPh sb="519" eb="520">
      <t>タイ</t>
    </rPh>
    <rPh sb="522" eb="524">
      <t>エイヨウ</t>
    </rPh>
    <rPh sb="524" eb="525">
      <t>ショク</t>
    </rPh>
    <rPh sb="525" eb="526">
      <t>ジ</t>
    </rPh>
    <rPh sb="526" eb="528">
      <t>ソウダン</t>
    </rPh>
    <rPh sb="528" eb="529">
      <t>トウ</t>
    </rPh>
    <rPh sb="530" eb="532">
      <t>エイヨウ</t>
    </rPh>
    <rPh sb="532" eb="534">
      <t>カイゼン</t>
    </rPh>
    <rPh sb="539" eb="541">
      <t>テイキョウ</t>
    </rPh>
    <rPh sb="550" eb="553">
      <t>リヨウシャ</t>
    </rPh>
    <rPh sb="554" eb="556">
      <t>エイヨウ</t>
    </rPh>
    <rPh sb="556" eb="558">
      <t>ジョウタイ</t>
    </rPh>
    <rPh sb="559" eb="560">
      <t>オウ</t>
    </rPh>
    <rPh sb="563" eb="566">
      <t>テイキテキ</t>
    </rPh>
    <rPh sb="568" eb="571">
      <t>リヨウシャ</t>
    </rPh>
    <rPh sb="572" eb="574">
      <t>セイカツ</t>
    </rPh>
    <rPh sb="574" eb="576">
      <t>キノウ</t>
    </rPh>
    <rPh sb="577" eb="579">
      <t>ジョウキョウ</t>
    </rPh>
    <rPh sb="580" eb="582">
      <t>ケントウ</t>
    </rPh>
    <rPh sb="589" eb="590">
      <t>ツキ</t>
    </rPh>
    <rPh sb="596" eb="598">
      <t>タイジュウ</t>
    </rPh>
    <rPh sb="599" eb="601">
      <t>ソクテイ</t>
    </rPh>
    <rPh sb="603" eb="604">
      <t>トウ</t>
    </rPh>
    <rPh sb="607" eb="609">
      <t>エイヨウ</t>
    </rPh>
    <rPh sb="609" eb="611">
      <t>ジョウタイ</t>
    </rPh>
    <rPh sb="612" eb="614">
      <t>ヒョウカ</t>
    </rPh>
    <rPh sb="615" eb="616">
      <t>オコナ</t>
    </rPh>
    <rPh sb="620" eb="622">
      <t>ケッカ</t>
    </rPh>
    <rPh sb="623" eb="625">
      <t>トウガイ</t>
    </rPh>
    <rPh sb="625" eb="628">
      <t>リヨウシャ</t>
    </rPh>
    <rPh sb="629" eb="631">
      <t>タントウ</t>
    </rPh>
    <rPh sb="633" eb="635">
      <t>カイゴ</t>
    </rPh>
    <rPh sb="640" eb="643">
      <t>センモンイン</t>
    </rPh>
    <rPh sb="644" eb="646">
      <t>シュジ</t>
    </rPh>
    <rPh sb="647" eb="649">
      <t>イシ</t>
    </rPh>
    <rPh sb="650" eb="651">
      <t>タイ</t>
    </rPh>
    <rPh sb="653" eb="655">
      <t>ジョウホウ</t>
    </rPh>
    <rPh sb="655" eb="657">
      <t>テイキョウ</t>
    </rPh>
    <phoneticPr fontId="25"/>
  </si>
  <si>
    <t>問8</t>
    <phoneticPr fontId="25"/>
  </si>
  <si>
    <t>　対象の利用者は、次のイからホのいずれかに該当する者であって、栄養改善サービスの提供が必要と認められるものとしている。
　イ　ＢＭＩが18.5未満である者
　ロ　１～６月間で３％以上の体重の減少が認められる者又は「地域支援事業の実施について」（平
　　成18 年６月９日老発第0609001 号厚生労働省老健局長通知）　に規定する基本チェックリスト
　　のNo.11 の項目が「１」に該当する者
　ハ　血清アルブミン値が3.5g/dl 以下である者
　ニ　食事摂取量が不良（75％以下）である者
　ホ　その他低栄養状態にある又はそのおそれがあると認められる者</t>
    <rPh sb="1" eb="3">
      <t>タイショウ</t>
    </rPh>
    <rPh sb="4" eb="7">
      <t>リヨウシャ</t>
    </rPh>
    <rPh sb="9" eb="10">
      <t>ツギ</t>
    </rPh>
    <rPh sb="21" eb="23">
      <t>ガイトウ</t>
    </rPh>
    <rPh sb="25" eb="26">
      <t>モノ</t>
    </rPh>
    <rPh sb="31" eb="33">
      <t>エイヨウ</t>
    </rPh>
    <rPh sb="33" eb="35">
      <t>カイゼン</t>
    </rPh>
    <rPh sb="40" eb="42">
      <t>テイキョウ</t>
    </rPh>
    <rPh sb="43" eb="45">
      <t>ヒツヨウ</t>
    </rPh>
    <rPh sb="46" eb="47">
      <t>ミト</t>
    </rPh>
    <rPh sb="71" eb="73">
      <t>ミマン</t>
    </rPh>
    <rPh sb="76" eb="77">
      <t>モノ</t>
    </rPh>
    <rPh sb="253" eb="254">
      <t>タ</t>
    </rPh>
    <rPh sb="254" eb="255">
      <t>テイ</t>
    </rPh>
    <rPh sb="255" eb="257">
      <t>エイヨウ</t>
    </rPh>
    <rPh sb="257" eb="259">
      <t>ジョウタイ</t>
    </rPh>
    <rPh sb="262" eb="263">
      <t>マタ</t>
    </rPh>
    <rPh sb="273" eb="274">
      <t>ミト</t>
    </rPh>
    <rPh sb="278" eb="279">
      <t>モノ</t>
    </rPh>
    <phoneticPr fontId="25"/>
  </si>
  <si>
    <t>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している。</t>
    <rPh sb="1" eb="3">
      <t>エイヨウ</t>
    </rPh>
    <rPh sb="3" eb="5">
      <t>カイゼン</t>
    </rPh>
    <rPh sb="10" eb="12">
      <t>テイキョウ</t>
    </rPh>
    <rPh sb="13" eb="14">
      <t>ア</t>
    </rPh>
    <rPh sb="17" eb="19">
      <t>キョタク</t>
    </rPh>
    <rPh sb="23" eb="25">
      <t>ショクジ</t>
    </rPh>
    <rPh sb="26" eb="28">
      <t>ジョウキョウ</t>
    </rPh>
    <rPh sb="29" eb="30">
      <t>キ</t>
    </rPh>
    <rPh sb="31" eb="32">
      <t>ト</t>
    </rPh>
    <rPh sb="34" eb="36">
      <t>ケッカ</t>
    </rPh>
    <rPh sb="37" eb="39">
      <t>カダイ</t>
    </rPh>
    <rPh sb="42" eb="44">
      <t>バアイ</t>
    </rPh>
    <rPh sb="46" eb="48">
      <t>トウガイ</t>
    </rPh>
    <rPh sb="48" eb="50">
      <t>カダイ</t>
    </rPh>
    <rPh sb="51" eb="53">
      <t>カイケツ</t>
    </rPh>
    <rPh sb="58" eb="61">
      <t>リヨウシャ</t>
    </rPh>
    <rPh sb="61" eb="62">
      <t>マタ</t>
    </rPh>
    <rPh sb="65" eb="67">
      <t>カゾク</t>
    </rPh>
    <rPh sb="68" eb="70">
      <t>ドウイ</t>
    </rPh>
    <rPh sb="71" eb="72">
      <t>エ</t>
    </rPh>
    <rPh sb="74" eb="76">
      <t>トウガイ</t>
    </rPh>
    <rPh sb="76" eb="79">
      <t>リヨウシャ</t>
    </rPh>
    <rPh sb="80" eb="82">
      <t>キョタク</t>
    </rPh>
    <rPh sb="83" eb="85">
      <t>ホウモン</t>
    </rPh>
    <rPh sb="87" eb="89">
      <t>キョタク</t>
    </rPh>
    <rPh sb="91" eb="93">
      <t>ショクジ</t>
    </rPh>
    <rPh sb="93" eb="95">
      <t>ジョウキョウ</t>
    </rPh>
    <rPh sb="96" eb="98">
      <t>ショクジ</t>
    </rPh>
    <rPh sb="98" eb="101">
      <t>カンキョウトウ</t>
    </rPh>
    <rPh sb="113" eb="114">
      <t>シュ</t>
    </rPh>
    <rPh sb="117" eb="119">
      <t>ショクジ</t>
    </rPh>
    <rPh sb="120" eb="122">
      <t>ジュンビ</t>
    </rPh>
    <rPh sb="125" eb="126">
      <t>モノ</t>
    </rPh>
    <rPh sb="127" eb="128">
      <t>タイ</t>
    </rPh>
    <rPh sb="130" eb="132">
      <t>エイヨウ</t>
    </rPh>
    <rPh sb="132" eb="134">
      <t>ショクジ</t>
    </rPh>
    <rPh sb="134" eb="136">
      <t>ソウダン</t>
    </rPh>
    <rPh sb="136" eb="137">
      <t>トウ</t>
    </rPh>
    <rPh sb="138" eb="142">
      <t>エイヨウカイゼン</t>
    </rPh>
    <rPh sb="147" eb="149">
      <t>テイキョウ</t>
    </rPh>
    <phoneticPr fontId="25"/>
  </si>
  <si>
    <t>　おおむね３月ごとの評価の結果、問８のイからホのいずれかに該当する者であって、継続的に管理栄養士等がサービス提供を行うことにより、栄養改善の効果が期待できると認められるものについては、継続的に栄養改善サービスを提供している。</t>
    <rPh sb="6" eb="7">
      <t>ツキ</t>
    </rPh>
    <rPh sb="10" eb="12">
      <t>ヒョウカ</t>
    </rPh>
    <rPh sb="13" eb="15">
      <t>ケッカ</t>
    </rPh>
    <rPh sb="16" eb="17">
      <t>トイ</t>
    </rPh>
    <rPh sb="29" eb="31">
      <t>ガイトウ</t>
    </rPh>
    <rPh sb="33" eb="34">
      <t>モノ</t>
    </rPh>
    <rPh sb="39" eb="42">
      <t>ケイゾクテキ</t>
    </rPh>
    <rPh sb="43" eb="45">
      <t>カンリ</t>
    </rPh>
    <rPh sb="45" eb="48">
      <t>エイヨウシ</t>
    </rPh>
    <rPh sb="48" eb="49">
      <t>トウ</t>
    </rPh>
    <rPh sb="54" eb="56">
      <t>テイキョウ</t>
    </rPh>
    <rPh sb="57" eb="58">
      <t>オコナ</t>
    </rPh>
    <rPh sb="65" eb="67">
      <t>エイヨウ</t>
    </rPh>
    <rPh sb="67" eb="69">
      <t>カイゼン</t>
    </rPh>
    <rPh sb="70" eb="72">
      <t>コウカ</t>
    </rPh>
    <rPh sb="73" eb="75">
      <t>キタイ</t>
    </rPh>
    <rPh sb="79" eb="80">
      <t>ミト</t>
    </rPh>
    <rPh sb="92" eb="95">
      <t>ケイゾクテキ</t>
    </rPh>
    <rPh sb="96" eb="98">
      <t>エイヨウ</t>
    </rPh>
    <rPh sb="98" eb="100">
      <t>カイゼン</t>
    </rPh>
    <rPh sb="105" eb="107">
      <t>テイキョウ</t>
    </rPh>
    <phoneticPr fontId="25"/>
  </si>
  <si>
    <t>（８）　口腔・栄養スクリーニング加算（Ⅰ）（Ⅱ）</t>
    <rPh sb="4" eb="6">
      <t>コウクウ</t>
    </rPh>
    <rPh sb="7" eb="9">
      <t>エイヨウ</t>
    </rPh>
    <rPh sb="16" eb="18">
      <t>カサン</t>
    </rPh>
    <phoneticPr fontId="25"/>
  </si>
  <si>
    <t>（Ⅰ）
　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t>
    <rPh sb="20" eb="23">
      <t>リヨウシャ</t>
    </rPh>
    <rPh sb="24" eb="26">
      <t>コウクウ</t>
    </rPh>
    <rPh sb="27" eb="31">
      <t>ケンコウジョウタイ</t>
    </rPh>
    <rPh sb="35" eb="37">
      <t>カクニン</t>
    </rPh>
    <rPh sb="38" eb="39">
      <t>オコナ</t>
    </rPh>
    <rPh sb="41" eb="46">
      <t>トウガイリヨウシャ</t>
    </rPh>
    <rPh sb="47" eb="49">
      <t>コウクウ</t>
    </rPh>
    <rPh sb="50" eb="54">
      <t>ケンコウジョウタイ</t>
    </rPh>
    <rPh sb="55" eb="56">
      <t>カン</t>
    </rPh>
    <rPh sb="58" eb="60">
      <t>ジョウホウ</t>
    </rPh>
    <rPh sb="61" eb="63">
      <t>トウガイリ</t>
    </rPh>
    <rPh sb="63" eb="74">
      <t>ヨウシャノコウクウノケンコウジョウタイ</t>
    </rPh>
    <rPh sb="75" eb="77">
      <t>テイカ</t>
    </rPh>
    <rPh sb="87" eb="89">
      <t>バアイ</t>
    </rPh>
    <rPh sb="97" eb="99">
      <t>カイゼン</t>
    </rPh>
    <rPh sb="100" eb="102">
      <t>ヒツヨウ</t>
    </rPh>
    <rPh sb="103" eb="105">
      <t>ジョウホウ</t>
    </rPh>
    <rPh sb="106" eb="107">
      <t>フク</t>
    </rPh>
    <rPh sb="111" eb="116">
      <t>トウガイリヨウシャ</t>
    </rPh>
    <rPh sb="117" eb="119">
      <t>タントウ</t>
    </rPh>
    <rPh sb="121" eb="128">
      <t>カイゴシエンセンモンイン</t>
    </rPh>
    <rPh sb="129" eb="131">
      <t>テイキョウ</t>
    </rPh>
    <phoneticPr fontId="25"/>
  </si>
  <si>
    <t>問2</t>
    <phoneticPr fontId="25"/>
  </si>
  <si>
    <t>（Ⅰ）
　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t>
    <rPh sb="20" eb="23">
      <t>リヨウシャ</t>
    </rPh>
    <rPh sb="95" eb="100">
      <t>トウガイリヨウシャ</t>
    </rPh>
    <rPh sb="101" eb="103">
      <t>タントウ</t>
    </rPh>
    <rPh sb="105" eb="112">
      <t>カイゴシエンセンモンイン</t>
    </rPh>
    <rPh sb="113" eb="115">
      <t>テイキョウ</t>
    </rPh>
    <phoneticPr fontId="25"/>
  </si>
  <si>
    <t>（Ⅰ）
　定員超過利用・人員基準欠如に該当していない。</t>
    <rPh sb="5" eb="11">
      <t>テイインチョウカリヨウ</t>
    </rPh>
    <rPh sb="12" eb="18">
      <t>ジンインキジュンケツジョ</t>
    </rPh>
    <rPh sb="19" eb="21">
      <t>ガイトウ</t>
    </rPh>
    <phoneticPr fontId="25"/>
  </si>
  <si>
    <t>（Ⅰ）
　算定日が属する月が、次のいずれにも該当していない。</t>
    <rPh sb="5" eb="7">
      <t>サンテイ</t>
    </rPh>
    <rPh sb="7" eb="8">
      <t>ビ</t>
    </rPh>
    <rPh sb="9" eb="10">
      <t>ゾク</t>
    </rPh>
    <rPh sb="12" eb="13">
      <t>ツキ</t>
    </rPh>
    <rPh sb="15" eb="16">
      <t>ツギ</t>
    </rPh>
    <rPh sb="22" eb="24">
      <t>ガイトウ</t>
    </rPh>
    <phoneticPr fontId="25"/>
  </si>
  <si>
    <t>ア</t>
    <phoneticPr fontId="25"/>
  </si>
  <si>
    <t>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phoneticPr fontId="25"/>
  </si>
  <si>
    <t>イ</t>
    <phoneticPr fontId="25"/>
  </si>
  <si>
    <t>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phoneticPr fontId="25"/>
  </si>
  <si>
    <t>　他の介護サービスの事業所において、当該利用者について、口腔連携強化加算を算定していないこと。</t>
    <phoneticPr fontId="25"/>
  </si>
  <si>
    <t>（Ⅱ）
　次のいずれかに適合している。
　</t>
    <rPh sb="5" eb="6">
      <t>ツギ</t>
    </rPh>
    <rPh sb="12" eb="14">
      <t>テキゴウ</t>
    </rPh>
    <phoneticPr fontId="25"/>
  </si>
  <si>
    <t>次のいずれにも適合している。</t>
    <rPh sb="0" eb="1">
      <t>ツギ</t>
    </rPh>
    <rPh sb="7" eb="9">
      <t>テキゴウ</t>
    </rPh>
    <phoneticPr fontId="25"/>
  </si>
  <si>
    <t>ａ</t>
    <phoneticPr fontId="25"/>
  </si>
  <si>
    <t>問1及び問3に適合すること。</t>
    <rPh sb="0" eb="1">
      <t>トイ</t>
    </rPh>
    <rPh sb="2" eb="3">
      <t>オヨ</t>
    </rPh>
    <rPh sb="4" eb="5">
      <t>トイ</t>
    </rPh>
    <rPh sb="7" eb="9">
      <t>テキゴウ</t>
    </rPh>
    <phoneticPr fontId="25"/>
  </si>
  <si>
    <t>ｂ</t>
    <phoneticPr fontId="25"/>
  </si>
  <si>
    <t>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こと。</t>
    <phoneticPr fontId="25"/>
  </si>
  <si>
    <t>ｃ</t>
    <phoneticPr fontId="25"/>
  </si>
  <si>
    <t>算定日が属する月が、当該利用者が口腔機能向上加算の算定に係る口腔機能向上サービスを受けている間及び当該口腔機能向上サービスが終了した日の属する月ではないこと。</t>
    <phoneticPr fontId="25"/>
  </si>
  <si>
    <t>　問2及び問３に適合すること。</t>
    <rPh sb="1" eb="2">
      <t>トイ</t>
    </rPh>
    <rPh sb="3" eb="4">
      <t>オヨ</t>
    </rPh>
    <rPh sb="5" eb="6">
      <t>トイ</t>
    </rPh>
    <rPh sb="8" eb="10">
      <t>テキゴウ</t>
    </rPh>
    <phoneticPr fontId="25"/>
  </si>
  <si>
    <t>　算定日が属する月が、栄養アセスメント加算を算定していない、かつ、当該利用者が栄養改善加算の算定に係る栄養改善サービスを受けている間又は当該栄養改善サービスが終了した日の属する月ではないこと。</t>
    <phoneticPr fontId="25"/>
  </si>
  <si>
    <t>　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こと。</t>
    <phoneticPr fontId="25"/>
  </si>
  <si>
    <t>ｄ</t>
    <phoneticPr fontId="25"/>
  </si>
  <si>
    <t>他の介護サービスの事業所において、当該利用者について、口腔連携強化加算を算定していないこと。</t>
    <phoneticPr fontId="25"/>
  </si>
  <si>
    <t>問7</t>
    <phoneticPr fontId="25"/>
  </si>
  <si>
    <t>（Ⅰ）（Ⅱ）
 　口腔の健康状態のスクリーニング（以下「口腔スクリーニング」）及び栄養状態のスクリーニング（以下「栄養スクリーニング」）は、利用者ごとに行われるケアマネジメントの一環として行われている。なお、介護職員等は、利用者全員の口腔の健康状態及び栄養状態を継続的に把握している。</t>
    <rPh sb="9" eb="11">
      <t>コウクウ</t>
    </rPh>
    <rPh sb="12" eb="14">
      <t>ケンコウ</t>
    </rPh>
    <rPh sb="14" eb="16">
      <t>ジョウタイ</t>
    </rPh>
    <rPh sb="25" eb="27">
      <t>イカ</t>
    </rPh>
    <rPh sb="28" eb="30">
      <t>コウクウ</t>
    </rPh>
    <rPh sb="39" eb="40">
      <t>オヨ</t>
    </rPh>
    <rPh sb="54" eb="56">
      <t>イカ</t>
    </rPh>
    <rPh sb="57" eb="59">
      <t>エイヨウ</t>
    </rPh>
    <rPh sb="104" eb="109">
      <t>カイゴショクイントウ</t>
    </rPh>
    <rPh sb="111" eb="116">
      <t>リヨウシャゼンイン</t>
    </rPh>
    <rPh sb="117" eb="119">
      <t>コウクウ</t>
    </rPh>
    <rPh sb="120" eb="124">
      <t>ケンコウジョウタイ</t>
    </rPh>
    <rPh sb="124" eb="125">
      <t>オヨ</t>
    </rPh>
    <rPh sb="126" eb="130">
      <t>エイヨウジョウタイ</t>
    </rPh>
    <rPh sb="131" eb="134">
      <t>ケイゾクテキ</t>
    </rPh>
    <rPh sb="135" eb="137">
      <t>ハアク</t>
    </rPh>
    <phoneticPr fontId="25"/>
  </si>
  <si>
    <t>（Ⅰ）（Ⅱ）
　口腔スクリーニング及び栄養スクリーニングを行うに当たっては、利用者について、それぞれ次に掲げる確認を行い、確認した情報を計画作成担当者に提供している。
　イ　口腔スクリーニング
　　　ａ　硬いものを避け、柔らかいものを中心に食べる者
　　　ｂ　入れ歯を使っている者
　　　ｃ　むせやすい者
　ロ　栄養スクリーニング
　　　ａ　ＢＭＩが18.5 未満である者
　　　ｂ　 １～６月間で３％以上の体重の減少が認められる者又は「地域支援事業の実施について」
　　　　（平成18 年６月９日老発第0609001 号厚生労働省老健局長通知）に規定する基本チェックリ
　　　　ストのNo.11の項目が「１」に該当する者
　　　ｃ　 血清アルブミン値が3.5g/dl 以下である者
　　　ｄ　 食事摂取量が不良（75％以下）である者</t>
    <rPh sb="8" eb="10">
      <t>コウクウ</t>
    </rPh>
    <rPh sb="17" eb="18">
      <t>オヨ</t>
    </rPh>
    <rPh sb="19" eb="21">
      <t>エイヨウ</t>
    </rPh>
    <rPh sb="29" eb="30">
      <t>オコナ</t>
    </rPh>
    <rPh sb="32" eb="33">
      <t>ア</t>
    </rPh>
    <rPh sb="38" eb="41">
      <t>リヨウシャ</t>
    </rPh>
    <rPh sb="50" eb="51">
      <t>ツギ</t>
    </rPh>
    <rPh sb="52" eb="53">
      <t>カカ</t>
    </rPh>
    <rPh sb="55" eb="57">
      <t>カクニン</t>
    </rPh>
    <rPh sb="58" eb="59">
      <t>オコナ</t>
    </rPh>
    <rPh sb="61" eb="63">
      <t>カクニン</t>
    </rPh>
    <rPh sb="65" eb="67">
      <t>ジョウホウ</t>
    </rPh>
    <rPh sb="68" eb="70">
      <t>ケイカク</t>
    </rPh>
    <rPh sb="70" eb="72">
      <t>サクセイ</t>
    </rPh>
    <rPh sb="72" eb="75">
      <t>タントウシャ</t>
    </rPh>
    <rPh sb="76" eb="78">
      <t>テイキョウ</t>
    </rPh>
    <rPh sb="87" eb="89">
      <t>コウクウ</t>
    </rPh>
    <rPh sb="102" eb="103">
      <t>カタ</t>
    </rPh>
    <rPh sb="107" eb="108">
      <t>サ</t>
    </rPh>
    <rPh sb="110" eb="111">
      <t>ヤワ</t>
    </rPh>
    <rPh sb="117" eb="119">
      <t>チュウシン</t>
    </rPh>
    <rPh sb="120" eb="121">
      <t>タ</t>
    </rPh>
    <rPh sb="123" eb="124">
      <t>モノ</t>
    </rPh>
    <rPh sb="130" eb="131">
      <t>イ</t>
    </rPh>
    <rPh sb="132" eb="133">
      <t>バ</t>
    </rPh>
    <rPh sb="134" eb="135">
      <t>ツカ</t>
    </rPh>
    <rPh sb="139" eb="140">
      <t>モノ</t>
    </rPh>
    <rPh sb="151" eb="152">
      <t>モノ</t>
    </rPh>
    <rPh sb="156" eb="158">
      <t>エイヨウ</t>
    </rPh>
    <phoneticPr fontId="25"/>
  </si>
  <si>
    <t>問9</t>
    <phoneticPr fontId="25"/>
  </si>
  <si>
    <t>（Ⅰ）（Ⅱ）
　口腔・栄養スクリーニング加算の算定を行う事業所については、サービス担当者会議で決定することとし、原則として、当該事業所が当該加算に基づく口腔スクリーニング又は栄養スクリーニングを継続的に実施している。</t>
    <rPh sb="8" eb="10">
      <t>コウクウ</t>
    </rPh>
    <rPh sb="76" eb="78">
      <t>コウクウ</t>
    </rPh>
    <rPh sb="85" eb="86">
      <t>マタ</t>
    </rPh>
    <phoneticPr fontId="25"/>
  </si>
  <si>
    <t>(９)　口腔機能向上加算</t>
    <rPh sb="4" eb="10">
      <t>コウクウキノウコウジョウ</t>
    </rPh>
    <rPh sb="10" eb="12">
      <t>カサン</t>
    </rPh>
    <phoneticPr fontId="25"/>
  </si>
  <si>
    <t>（Ⅰ）（Ⅱ）
　言語聴覚士、歯科衛生士又は看護職員を1名以上配置している。</t>
    <rPh sb="8" eb="13">
      <t>ゲンゴチョウカクシ</t>
    </rPh>
    <rPh sb="14" eb="16">
      <t>シカ</t>
    </rPh>
    <rPh sb="16" eb="19">
      <t>エイセイシ</t>
    </rPh>
    <rPh sb="19" eb="20">
      <t>マタ</t>
    </rPh>
    <rPh sb="21" eb="23">
      <t>カンゴ</t>
    </rPh>
    <rPh sb="23" eb="25">
      <t>ショクイン</t>
    </rPh>
    <rPh sb="27" eb="32">
      <t>メイイジョウハイチ</t>
    </rPh>
    <phoneticPr fontId="25"/>
  </si>
  <si>
    <t>（Ⅰ）（Ⅱ）
　利用者の口腔機能を利用開始時に把握し、言語聴覚士、歯科衛生士、看護職員、介護職員その他の職種の者が共同して、利用者ごとの口腔機能改善管理指導計画を作成している。</t>
    <rPh sb="8" eb="11">
      <t>リヨウシャ</t>
    </rPh>
    <rPh sb="12" eb="14">
      <t>コウクウ</t>
    </rPh>
    <rPh sb="14" eb="16">
      <t>キノウ</t>
    </rPh>
    <rPh sb="17" eb="19">
      <t>リヨウ</t>
    </rPh>
    <rPh sb="19" eb="21">
      <t>カイシ</t>
    </rPh>
    <rPh sb="21" eb="22">
      <t>ジ</t>
    </rPh>
    <rPh sb="23" eb="25">
      <t>ハアク</t>
    </rPh>
    <rPh sb="27" eb="32">
      <t>ゲンゴチョウカクシ</t>
    </rPh>
    <rPh sb="33" eb="38">
      <t>シカエイセイシ</t>
    </rPh>
    <rPh sb="39" eb="43">
      <t>カンゴショクイン</t>
    </rPh>
    <rPh sb="44" eb="48">
      <t>カイゴショクイン</t>
    </rPh>
    <rPh sb="50" eb="51">
      <t>タ</t>
    </rPh>
    <rPh sb="57" eb="59">
      <t>キョウドウ</t>
    </rPh>
    <rPh sb="62" eb="65">
      <t>リヨウシャ</t>
    </rPh>
    <rPh sb="68" eb="80">
      <t>コウクウキノウカイゼンカンリシドウケイカク</t>
    </rPh>
    <rPh sb="81" eb="83">
      <t>サクセイ</t>
    </rPh>
    <phoneticPr fontId="25"/>
  </si>
  <si>
    <t>（Ⅰ）（Ⅱ）
　利用者ごとの口腔機能改善管理指導計画に従い、言語聴覚士、歯科衛生士又は看護職員が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以下「口腔機能向上サービス」という。）を行っているとともに、利用者の口腔機能を定期的に記録している。</t>
    <rPh sb="8" eb="11">
      <t>リヨウシャ</t>
    </rPh>
    <rPh sb="14" eb="26">
      <t>コウクウキノウカイゼンカンリシドウケイカク</t>
    </rPh>
    <rPh sb="27" eb="28">
      <t>シタガ</t>
    </rPh>
    <rPh sb="30" eb="35">
      <t>ゲンゴチョウカクシ</t>
    </rPh>
    <rPh sb="36" eb="41">
      <t>シカエイセイシ</t>
    </rPh>
    <rPh sb="41" eb="42">
      <t>マタ</t>
    </rPh>
    <rPh sb="43" eb="45">
      <t>カンゴ</t>
    </rPh>
    <rPh sb="45" eb="47">
      <t>ショクイン</t>
    </rPh>
    <rPh sb="151" eb="157">
      <t>コウクウキノウコウジョウ</t>
    </rPh>
    <rPh sb="168" eb="169">
      <t>オコナ</t>
    </rPh>
    <rPh sb="178" eb="181">
      <t>リヨウシャ</t>
    </rPh>
    <rPh sb="182" eb="186">
      <t>コウクウキノウ</t>
    </rPh>
    <rPh sb="187" eb="190">
      <t>テイキテキ</t>
    </rPh>
    <rPh sb="191" eb="193">
      <t>キロク</t>
    </rPh>
    <phoneticPr fontId="25"/>
  </si>
  <si>
    <t>（Ⅰ）（Ⅱ）
　口腔機能が低下している利用者又はそのおそれのある利用者に対して、口腔機能向上サービスを行っている。</t>
    <rPh sb="8" eb="10">
      <t>コウクウ</t>
    </rPh>
    <rPh sb="10" eb="12">
      <t>キノウ</t>
    </rPh>
    <rPh sb="13" eb="15">
      <t>テイカ</t>
    </rPh>
    <rPh sb="19" eb="23">
      <t>リヨウシャマタ</t>
    </rPh>
    <rPh sb="32" eb="35">
      <t>リヨウシャ</t>
    </rPh>
    <rPh sb="36" eb="37">
      <t>タイ</t>
    </rPh>
    <rPh sb="40" eb="46">
      <t>コウクウキノウコウジョウ</t>
    </rPh>
    <rPh sb="51" eb="52">
      <t>オコナ</t>
    </rPh>
    <phoneticPr fontId="25"/>
  </si>
  <si>
    <t>（Ⅰ）（Ⅱ）
 　口腔機能向上サービスの提供は、利用者ごとに行われるケアマネジメントの一環として行われている。</t>
    <rPh sb="9" eb="11">
      <t>コウクウ</t>
    </rPh>
    <rPh sb="11" eb="13">
      <t>キノウ</t>
    </rPh>
    <rPh sb="13" eb="15">
      <t>コウジョウ</t>
    </rPh>
    <rPh sb="20" eb="22">
      <t>テイキョウ</t>
    </rPh>
    <phoneticPr fontId="25"/>
  </si>
  <si>
    <t>問6</t>
    <phoneticPr fontId="25"/>
  </si>
  <si>
    <t>（Ⅰ）（Ⅱ）
　対象の利用者は、次のイからハのいずれかに該当する者であって、口腔機能向上サービスの提供が必要と認められるものとしている。
　イ　認定調査票における嚥下、食事摂取、口腔清潔の３項目のいずれかの項目に置いて「１」以
　　外に該当する者
　ロ　基本チェックリストの口腔機能に関連する（13）（14）（15）の３項目のうち、２項目以上が「１」
　　に該当する者
　ハ　その他口腔機能の低下している者又はそのおそれのある者</t>
    <rPh sb="8" eb="10">
      <t>タイショウ</t>
    </rPh>
    <rPh sb="11" eb="14">
      <t>リヨウシャ</t>
    </rPh>
    <rPh sb="16" eb="17">
      <t>ツギ</t>
    </rPh>
    <rPh sb="28" eb="30">
      <t>ガイトウ</t>
    </rPh>
    <rPh sb="32" eb="33">
      <t>モノ</t>
    </rPh>
    <rPh sb="38" eb="40">
      <t>コウクウ</t>
    </rPh>
    <rPh sb="40" eb="42">
      <t>キノウ</t>
    </rPh>
    <rPh sb="42" eb="44">
      <t>コウジョウ</t>
    </rPh>
    <rPh sb="49" eb="51">
      <t>テイキョウ</t>
    </rPh>
    <rPh sb="52" eb="54">
      <t>ヒツヨウ</t>
    </rPh>
    <rPh sb="55" eb="56">
      <t>ミト</t>
    </rPh>
    <rPh sb="72" eb="74">
      <t>ニンテイ</t>
    </rPh>
    <rPh sb="74" eb="76">
      <t>チョウサ</t>
    </rPh>
    <rPh sb="76" eb="77">
      <t>ヒョウ</t>
    </rPh>
    <rPh sb="81" eb="83">
      <t>エンゲ</t>
    </rPh>
    <rPh sb="84" eb="86">
      <t>ショクジ</t>
    </rPh>
    <rPh sb="86" eb="88">
      <t>セッシュ</t>
    </rPh>
    <rPh sb="89" eb="91">
      <t>コウクウ</t>
    </rPh>
    <rPh sb="91" eb="93">
      <t>セイケツ</t>
    </rPh>
    <rPh sb="95" eb="97">
      <t>コウモク</t>
    </rPh>
    <rPh sb="103" eb="105">
      <t>コウモク</t>
    </rPh>
    <rPh sb="106" eb="107">
      <t>オ</t>
    </rPh>
    <rPh sb="118" eb="120">
      <t>ガイトウ</t>
    </rPh>
    <rPh sb="122" eb="123">
      <t>モノ</t>
    </rPh>
    <rPh sb="127" eb="129">
      <t>キホン</t>
    </rPh>
    <rPh sb="137" eb="139">
      <t>コウクウ</t>
    </rPh>
    <rPh sb="139" eb="141">
      <t>キノウ</t>
    </rPh>
    <rPh sb="142" eb="144">
      <t>カンレン</t>
    </rPh>
    <rPh sb="160" eb="162">
      <t>コウモク</t>
    </rPh>
    <rPh sb="167" eb="169">
      <t>コウモク</t>
    </rPh>
    <rPh sb="169" eb="171">
      <t>イジョウ</t>
    </rPh>
    <rPh sb="179" eb="181">
      <t>ガイトウ</t>
    </rPh>
    <rPh sb="183" eb="184">
      <t>モノ</t>
    </rPh>
    <rPh sb="190" eb="191">
      <t>タ</t>
    </rPh>
    <rPh sb="191" eb="193">
      <t>コウクウ</t>
    </rPh>
    <rPh sb="193" eb="195">
      <t>キノウ</t>
    </rPh>
    <rPh sb="196" eb="198">
      <t>テイカ</t>
    </rPh>
    <rPh sb="202" eb="203">
      <t>モノ</t>
    </rPh>
    <rPh sb="203" eb="204">
      <t>マタ</t>
    </rPh>
    <rPh sb="213" eb="214">
      <t>モノ</t>
    </rPh>
    <phoneticPr fontId="25"/>
  </si>
  <si>
    <t>（Ⅰ）（Ⅱ）
　おおむね３月ごとの評価の結果、次のイ又はロ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している。
　イ　口腔清潔・唾液分泌・咀嚼・嚥下・食事摂取等の口腔機能の低下が認められる状態の者
　ロ　当該サービスを継続しないことにより、口腔機能が低下するおそれのある者</t>
    <rPh sb="13" eb="14">
      <t>ツキ</t>
    </rPh>
    <rPh sb="17" eb="19">
      <t>ヒョウカ</t>
    </rPh>
    <rPh sb="20" eb="22">
      <t>ケッカ</t>
    </rPh>
    <rPh sb="23" eb="24">
      <t>ツギ</t>
    </rPh>
    <rPh sb="26" eb="27">
      <t>マタ</t>
    </rPh>
    <rPh sb="35" eb="37">
      <t>ガイトウ</t>
    </rPh>
    <rPh sb="39" eb="40">
      <t>モノ</t>
    </rPh>
    <rPh sb="45" eb="48">
      <t>ケイゾクテキ</t>
    </rPh>
    <rPh sb="49" eb="54">
      <t>ゲンゴチョウカクシ</t>
    </rPh>
    <rPh sb="55" eb="60">
      <t>シカエイセイシ</t>
    </rPh>
    <rPh sb="60" eb="61">
      <t>マタ</t>
    </rPh>
    <rPh sb="62" eb="64">
      <t>カンゴ</t>
    </rPh>
    <rPh sb="64" eb="66">
      <t>ショクイン</t>
    </rPh>
    <rPh sb="66" eb="67">
      <t>トウ</t>
    </rPh>
    <rPh sb="72" eb="74">
      <t>テイキョウ</t>
    </rPh>
    <rPh sb="75" eb="76">
      <t>オコナ</t>
    </rPh>
    <rPh sb="83" eb="85">
      <t>コウクウ</t>
    </rPh>
    <rPh sb="85" eb="87">
      <t>キノウ</t>
    </rPh>
    <rPh sb="88" eb="90">
      <t>コウジョウ</t>
    </rPh>
    <rPh sb="90" eb="91">
      <t>マタ</t>
    </rPh>
    <rPh sb="92" eb="94">
      <t>イジ</t>
    </rPh>
    <rPh sb="95" eb="97">
      <t>コウカ</t>
    </rPh>
    <rPh sb="98" eb="100">
      <t>キタイ</t>
    </rPh>
    <rPh sb="104" eb="105">
      <t>ミト</t>
    </rPh>
    <rPh sb="117" eb="120">
      <t>ケイゾクテキ</t>
    </rPh>
    <rPh sb="121" eb="123">
      <t>コウクウ</t>
    </rPh>
    <rPh sb="123" eb="125">
      <t>キノウ</t>
    </rPh>
    <rPh sb="125" eb="127">
      <t>コウジョウ</t>
    </rPh>
    <rPh sb="132" eb="134">
      <t>テイキョウ</t>
    </rPh>
    <rPh sb="143" eb="145">
      <t>コウクウ</t>
    </rPh>
    <rPh sb="145" eb="147">
      <t>セイケツ</t>
    </rPh>
    <rPh sb="148" eb="150">
      <t>ダエキ</t>
    </rPh>
    <rPh sb="150" eb="152">
      <t>ブンピツ</t>
    </rPh>
    <rPh sb="153" eb="155">
      <t>ソシャク</t>
    </rPh>
    <rPh sb="156" eb="158">
      <t>エンゲ</t>
    </rPh>
    <rPh sb="159" eb="161">
      <t>ショクジ</t>
    </rPh>
    <rPh sb="161" eb="163">
      <t>セッシュ</t>
    </rPh>
    <rPh sb="163" eb="164">
      <t>トウ</t>
    </rPh>
    <rPh sb="165" eb="167">
      <t>コウクウ</t>
    </rPh>
    <rPh sb="167" eb="169">
      <t>キノウ</t>
    </rPh>
    <rPh sb="170" eb="172">
      <t>テイカ</t>
    </rPh>
    <rPh sb="173" eb="174">
      <t>ミト</t>
    </rPh>
    <rPh sb="178" eb="180">
      <t>ジョウタイ</t>
    </rPh>
    <rPh sb="181" eb="182">
      <t>モノ</t>
    </rPh>
    <rPh sb="186" eb="188">
      <t>トウガイ</t>
    </rPh>
    <rPh sb="193" eb="195">
      <t>ケイゾク</t>
    </rPh>
    <rPh sb="204" eb="206">
      <t>コウクウ</t>
    </rPh>
    <rPh sb="206" eb="208">
      <t>キノウ</t>
    </rPh>
    <rPh sb="209" eb="211">
      <t>テイカ</t>
    </rPh>
    <rPh sb="219" eb="220">
      <t>モノ</t>
    </rPh>
    <phoneticPr fontId="25"/>
  </si>
  <si>
    <t>（Ⅰ）（Ⅱ）
　利用者ごとの口腔機能改善管理指導計画の進捗状況を定期的に評価している。</t>
    <rPh sb="8" eb="11">
      <t>リヨウシャ</t>
    </rPh>
    <rPh sb="14" eb="26">
      <t>コウクウキノウカイゼンカンリシドウケイカク</t>
    </rPh>
    <rPh sb="27" eb="31">
      <t>シンチョクジョウキョウ</t>
    </rPh>
    <rPh sb="32" eb="35">
      <t>テイキテキ</t>
    </rPh>
    <rPh sb="36" eb="38">
      <t>ヒョウカ</t>
    </rPh>
    <phoneticPr fontId="25"/>
  </si>
  <si>
    <t>（Ⅱ）
　利用者ごとの口腔機能改善管理指導計画等の内容等の情報をＬＩＦＥを用いて厚生労働省に提出し、口腔機能向上サービスの実施に当たって、当該情報その他口腔衛生の管理の適切かつ有効な実施のために必要な情報を活用している。</t>
    <rPh sb="5" eb="8">
      <t>リヨウシャ</t>
    </rPh>
    <rPh sb="11" eb="23">
      <t>コウクウキノウカイゼンカンリシドウケイカク</t>
    </rPh>
    <rPh sb="23" eb="24">
      <t>トウ</t>
    </rPh>
    <rPh sb="25" eb="28">
      <t>ナイヨウトウ</t>
    </rPh>
    <rPh sb="29" eb="31">
      <t>ジョウホウ</t>
    </rPh>
    <rPh sb="37" eb="38">
      <t>モチ</t>
    </rPh>
    <rPh sb="40" eb="45">
      <t>コウセイロウドウショウ</t>
    </rPh>
    <rPh sb="46" eb="48">
      <t>テイシュツ</t>
    </rPh>
    <rPh sb="50" eb="56">
      <t>コウクウキノウコウジョウ</t>
    </rPh>
    <rPh sb="61" eb="63">
      <t>ジッシ</t>
    </rPh>
    <rPh sb="64" eb="65">
      <t>ア</t>
    </rPh>
    <rPh sb="69" eb="73">
      <t>トウガイジョウホウ</t>
    </rPh>
    <rPh sb="75" eb="76">
      <t>タ</t>
    </rPh>
    <rPh sb="76" eb="78">
      <t>コウクウ</t>
    </rPh>
    <rPh sb="78" eb="80">
      <t>エイセイ</t>
    </rPh>
    <rPh sb="81" eb="83">
      <t>カンリ</t>
    </rPh>
    <rPh sb="84" eb="86">
      <t>テキセツ</t>
    </rPh>
    <rPh sb="88" eb="90">
      <t>ユウコウ</t>
    </rPh>
    <rPh sb="91" eb="93">
      <t>ジッシ</t>
    </rPh>
    <rPh sb="97" eb="99">
      <t>ヒツヨウ</t>
    </rPh>
    <rPh sb="100" eb="102">
      <t>ジョウホウ</t>
    </rPh>
    <rPh sb="103" eb="105">
      <t>カツヨウ</t>
    </rPh>
    <phoneticPr fontId="25"/>
  </si>
  <si>
    <t>（Ⅰ）（Ⅱ）　
　口腔機能向上サービスの提供は、次の手順により行っている。
　イ　利用者ごとの口腔機能等の口腔の健康状態を、利用開始時に把握すること。
　ロ　利用開始時に、言語聴覚士、歯科衛生士又は看護職員が中心となって、利用者ごとの口腔
　　衛生、摂食・嚥下機能に関する解決すべき課題の把握を行い、言語聴覚士等が共同して取り組
　　むべき事項等を記載した口腔機能改善管理指導計画を作成すること。作成した口腔機能改善
　　管理指導計画については、口腔機能向上サービスの対象となる利用者又はその家族に説明し、
　　その同意を得ること。
　ハ　口腔機能改善管理指導計画に基づき、言語聴覚士、歯科衛生士又は看護職員等が利用者
　　ごとに口腔機能向上サービスを提供すること。その際、口腔機能改善管理指導計画に実施上
　　の問題点があれば直ちに当該計画を修正すること。
　ニ　利用者の口腔機能の状態に応じて、定期的に、利用者の生活機能の状況を検討し、おおむね
　　３月ごとに口腔機能の状態の評価を行い、その結果について、当該利用者を担当する介護支
　　援専門員や主治の医師、主治の歯科医師に対して情報提供すること。　</t>
    <rPh sb="9" eb="11">
      <t>コウクウ</t>
    </rPh>
    <rPh sb="11" eb="13">
      <t>キノウ</t>
    </rPh>
    <rPh sb="13" eb="15">
      <t>コウジョウ</t>
    </rPh>
    <rPh sb="20" eb="22">
      <t>テイキョウ</t>
    </rPh>
    <rPh sb="24" eb="25">
      <t>ツギ</t>
    </rPh>
    <rPh sb="26" eb="28">
      <t>テジュン</t>
    </rPh>
    <rPh sb="31" eb="32">
      <t>オコナ</t>
    </rPh>
    <rPh sb="41" eb="44">
      <t>リヨウシャ</t>
    </rPh>
    <rPh sb="47" eb="49">
      <t>コウクウ</t>
    </rPh>
    <rPh sb="49" eb="51">
      <t>キノウ</t>
    </rPh>
    <rPh sb="51" eb="52">
      <t>トウ</t>
    </rPh>
    <rPh sb="53" eb="55">
      <t>コウクウ</t>
    </rPh>
    <rPh sb="56" eb="60">
      <t>ケンコウジョウタイ</t>
    </rPh>
    <rPh sb="62" eb="64">
      <t>リヨウ</t>
    </rPh>
    <rPh sb="64" eb="66">
      <t>カイシ</t>
    </rPh>
    <rPh sb="66" eb="67">
      <t>ジ</t>
    </rPh>
    <rPh sb="68" eb="70">
      <t>ハアク</t>
    </rPh>
    <rPh sb="86" eb="91">
      <t>ゲンゴチョウカクシ</t>
    </rPh>
    <rPh sb="92" eb="94">
      <t>シカ</t>
    </rPh>
    <rPh sb="94" eb="97">
      <t>エイセイシ</t>
    </rPh>
    <rPh sb="97" eb="98">
      <t>マタ</t>
    </rPh>
    <rPh sb="99" eb="101">
      <t>カンゴ</t>
    </rPh>
    <rPh sb="101" eb="103">
      <t>ショクイン</t>
    </rPh>
    <rPh sb="111" eb="114">
      <t>リヨウシャ</t>
    </rPh>
    <rPh sb="117" eb="119">
      <t>コウクウ</t>
    </rPh>
    <rPh sb="122" eb="124">
      <t>エイセイ</t>
    </rPh>
    <rPh sb="125" eb="127">
      <t>セッショク</t>
    </rPh>
    <rPh sb="128" eb="130">
      <t>エンゲ</t>
    </rPh>
    <rPh sb="130" eb="132">
      <t>キノウ</t>
    </rPh>
    <rPh sb="133" eb="134">
      <t>カン</t>
    </rPh>
    <rPh sb="136" eb="138">
      <t>カイケツ</t>
    </rPh>
    <rPh sb="141" eb="143">
      <t>カダイ</t>
    </rPh>
    <rPh sb="144" eb="146">
      <t>ハアク</t>
    </rPh>
    <rPh sb="147" eb="148">
      <t>オコナ</t>
    </rPh>
    <rPh sb="150" eb="155">
      <t>ゲンゴチョウカクシ</t>
    </rPh>
    <rPh sb="155" eb="156">
      <t>トウ</t>
    </rPh>
    <rPh sb="157" eb="159">
      <t>キョウドウ</t>
    </rPh>
    <rPh sb="161" eb="162">
      <t>ト</t>
    </rPh>
    <rPh sb="163" eb="164">
      <t>ク</t>
    </rPh>
    <rPh sb="170" eb="172">
      <t>ジコウ</t>
    </rPh>
    <rPh sb="172" eb="173">
      <t>トウ</t>
    </rPh>
    <rPh sb="174" eb="176">
      <t>キサイ</t>
    </rPh>
    <rPh sb="178" eb="180">
      <t>コウクウ</t>
    </rPh>
    <rPh sb="180" eb="182">
      <t>キノウ</t>
    </rPh>
    <rPh sb="182" eb="184">
      <t>カイゼン</t>
    </rPh>
    <rPh sb="184" eb="186">
      <t>カンリ</t>
    </rPh>
    <rPh sb="186" eb="188">
      <t>シドウ</t>
    </rPh>
    <rPh sb="188" eb="190">
      <t>ケイカク</t>
    </rPh>
    <rPh sb="191" eb="193">
      <t>サクセイ</t>
    </rPh>
    <rPh sb="198" eb="200">
      <t>サクセイ</t>
    </rPh>
    <rPh sb="202" eb="204">
      <t>コウクウ</t>
    </rPh>
    <rPh sb="204" eb="206">
      <t>キノウ</t>
    </rPh>
    <rPh sb="206" eb="208">
      <t>カイゼン</t>
    </rPh>
    <rPh sb="211" eb="213">
      <t>カンリ</t>
    </rPh>
    <rPh sb="213" eb="215">
      <t>シドウ</t>
    </rPh>
    <rPh sb="215" eb="217">
      <t>ケイカク</t>
    </rPh>
    <rPh sb="223" eb="225">
      <t>コウクウ</t>
    </rPh>
    <rPh sb="225" eb="227">
      <t>キノウ</t>
    </rPh>
    <rPh sb="227" eb="229">
      <t>コウジョウ</t>
    </rPh>
    <rPh sb="234" eb="236">
      <t>タイショウ</t>
    </rPh>
    <rPh sb="239" eb="242">
      <t>リヨウシャ</t>
    </rPh>
    <rPh sb="242" eb="243">
      <t>マタ</t>
    </rPh>
    <rPh sb="246" eb="248">
      <t>カゾク</t>
    </rPh>
    <rPh sb="249" eb="251">
      <t>セツメイ</t>
    </rPh>
    <rPh sb="258" eb="260">
      <t>ドウイ</t>
    </rPh>
    <rPh sb="261" eb="262">
      <t>エ</t>
    </rPh>
    <rPh sb="270" eb="272">
      <t>コウクウ</t>
    </rPh>
    <rPh sb="272" eb="274">
      <t>キノウ</t>
    </rPh>
    <rPh sb="274" eb="276">
      <t>カイゼン</t>
    </rPh>
    <rPh sb="276" eb="278">
      <t>カンリ</t>
    </rPh>
    <rPh sb="278" eb="280">
      <t>シドウ</t>
    </rPh>
    <rPh sb="280" eb="282">
      <t>ケイカク</t>
    </rPh>
    <rPh sb="283" eb="284">
      <t>モト</t>
    </rPh>
    <rPh sb="287" eb="292">
      <t>ゲンゴチョウカクシ</t>
    </rPh>
    <rPh sb="293" eb="295">
      <t>シカ</t>
    </rPh>
    <rPh sb="295" eb="298">
      <t>エイセイシ</t>
    </rPh>
    <rPh sb="298" eb="299">
      <t>マタ</t>
    </rPh>
    <rPh sb="300" eb="302">
      <t>カンゴ</t>
    </rPh>
    <rPh sb="302" eb="304">
      <t>ショクイン</t>
    </rPh>
    <rPh sb="304" eb="305">
      <t>トウ</t>
    </rPh>
    <rPh sb="306" eb="309">
      <t>リヨウシャ</t>
    </rPh>
    <rPh sb="315" eb="317">
      <t>コウクウ</t>
    </rPh>
    <rPh sb="317" eb="319">
      <t>キノウ</t>
    </rPh>
    <rPh sb="319" eb="321">
      <t>コウジョウ</t>
    </rPh>
    <rPh sb="326" eb="328">
      <t>テイキョウ</t>
    </rPh>
    <rPh sb="335" eb="336">
      <t>サイ</t>
    </rPh>
    <rPh sb="337" eb="339">
      <t>コウクウ</t>
    </rPh>
    <rPh sb="339" eb="341">
      <t>キノウ</t>
    </rPh>
    <rPh sb="341" eb="343">
      <t>カイゼン</t>
    </rPh>
    <rPh sb="343" eb="345">
      <t>カンリ</t>
    </rPh>
    <rPh sb="345" eb="347">
      <t>シドウ</t>
    </rPh>
    <rPh sb="347" eb="349">
      <t>ケイカク</t>
    </rPh>
    <rPh sb="350" eb="352">
      <t>ジッシ</t>
    </rPh>
    <rPh sb="352" eb="353">
      <t>ジョウ</t>
    </rPh>
    <rPh sb="357" eb="360">
      <t>モンダイテン</t>
    </rPh>
    <rPh sb="364" eb="365">
      <t>タダ</t>
    </rPh>
    <rPh sb="367" eb="369">
      <t>トウガイ</t>
    </rPh>
    <rPh sb="369" eb="371">
      <t>ケイカク</t>
    </rPh>
    <rPh sb="372" eb="374">
      <t>シュウセイ</t>
    </rPh>
    <rPh sb="383" eb="386">
      <t>リヨウシャ</t>
    </rPh>
    <rPh sb="387" eb="389">
      <t>コウクウ</t>
    </rPh>
    <rPh sb="389" eb="391">
      <t>キノウ</t>
    </rPh>
    <rPh sb="392" eb="394">
      <t>ジョウタイ</t>
    </rPh>
    <rPh sb="395" eb="396">
      <t>オウ</t>
    </rPh>
    <rPh sb="399" eb="402">
      <t>テイキテキ</t>
    </rPh>
    <rPh sb="404" eb="407">
      <t>リヨウシャ</t>
    </rPh>
    <rPh sb="408" eb="410">
      <t>セイカツ</t>
    </rPh>
    <rPh sb="410" eb="412">
      <t>キノウ</t>
    </rPh>
    <rPh sb="413" eb="415">
      <t>ジョウキョウ</t>
    </rPh>
    <rPh sb="416" eb="418">
      <t>ケントウ</t>
    </rPh>
    <rPh sb="428" eb="429">
      <t>ツキ</t>
    </rPh>
    <rPh sb="432" eb="434">
      <t>コウクウ</t>
    </rPh>
    <rPh sb="434" eb="436">
      <t>キノウ</t>
    </rPh>
    <rPh sb="437" eb="439">
      <t>ジョウタイ</t>
    </rPh>
    <rPh sb="440" eb="442">
      <t>ヒョウカ</t>
    </rPh>
    <rPh sb="443" eb="444">
      <t>オコナ</t>
    </rPh>
    <rPh sb="448" eb="450">
      <t>ケッカ</t>
    </rPh>
    <rPh sb="455" eb="457">
      <t>トウガイ</t>
    </rPh>
    <rPh sb="457" eb="460">
      <t>リヨウシャ</t>
    </rPh>
    <rPh sb="461" eb="463">
      <t>タントウ</t>
    </rPh>
    <rPh sb="465" eb="467">
      <t>カイゴ</t>
    </rPh>
    <rPh sb="472" eb="475">
      <t>センモンイン</t>
    </rPh>
    <rPh sb="476" eb="478">
      <t>シュジ</t>
    </rPh>
    <rPh sb="479" eb="481">
      <t>イシ</t>
    </rPh>
    <rPh sb="482" eb="484">
      <t>シュジ</t>
    </rPh>
    <rPh sb="485" eb="487">
      <t>シカ</t>
    </rPh>
    <rPh sb="487" eb="489">
      <t>イシ</t>
    </rPh>
    <rPh sb="490" eb="491">
      <t>タイ</t>
    </rPh>
    <rPh sb="493" eb="495">
      <t>ジョウホウ</t>
    </rPh>
    <rPh sb="495" eb="497">
      <t>テイキョウ</t>
    </rPh>
    <phoneticPr fontId="25"/>
  </si>
  <si>
    <t>（Ⅰ）（Ⅱ）
　介護保険の口腔機能向上サービスとして「摂食・嚥下機能に関する訓練の指導若しくは実施」を行っていない場合にあっては、加算は算定できない。</t>
    <phoneticPr fontId="25"/>
  </si>
  <si>
    <t>問12</t>
    <rPh sb="0" eb="1">
      <t>トイ</t>
    </rPh>
    <phoneticPr fontId="25"/>
  </si>
  <si>
    <t>（Ⅰ）（Ⅱ）
　定員超過利用・人員基準欠如に該当していない。</t>
    <rPh sb="8" eb="14">
      <t>テイインチョウカリヨウ</t>
    </rPh>
    <rPh sb="15" eb="21">
      <t>ジンインキジュンケツジョ</t>
    </rPh>
    <rPh sb="22" eb="24">
      <t>ガイトウ</t>
    </rPh>
    <phoneticPr fontId="25"/>
  </si>
  <si>
    <t>（１０）　退院時共同指導加算</t>
    <phoneticPr fontId="25"/>
  </si>
  <si>
    <t>　病院、診療所、介護老人保健施設又は介護医療院（以下、「病院等」とする。）に入院・入所中の者が退院・退所するに当たり、事業所の保健師、看護師（准看護師を除く。）、理学療法士、作業療法士、言語聴覚士が、当該者又はその看護に当たっている者に対して、病院等の主治医その他の職員と共同して、在宅での療養上必要な指導を行い、その内容を文書により提供した後に、当該者の退院・退所後に当該者に対する初回の訪問看護サービスを行った場合に算定している。</t>
    <rPh sb="16" eb="17">
      <t>マタ</t>
    </rPh>
    <rPh sb="18" eb="20">
      <t>カイゴ</t>
    </rPh>
    <rPh sb="20" eb="22">
      <t>イリョウ</t>
    </rPh>
    <rPh sb="22" eb="23">
      <t>イン</t>
    </rPh>
    <rPh sb="24" eb="26">
      <t>イカ</t>
    </rPh>
    <rPh sb="28" eb="30">
      <t>ビョウイン</t>
    </rPh>
    <rPh sb="30" eb="31">
      <t>ナド</t>
    </rPh>
    <rPh sb="59" eb="62">
      <t>ジギョウショ</t>
    </rPh>
    <rPh sb="63" eb="66">
      <t>ホケンシ</t>
    </rPh>
    <rPh sb="81" eb="83">
      <t>リガク</t>
    </rPh>
    <rPh sb="83" eb="86">
      <t>リョウホウシ</t>
    </rPh>
    <rPh sb="87" eb="89">
      <t>サギョウ</t>
    </rPh>
    <rPh sb="89" eb="92">
      <t>リョウホウシ</t>
    </rPh>
    <rPh sb="93" eb="98">
      <t>ゲンゴチョウカクシ</t>
    </rPh>
    <rPh sb="124" eb="125">
      <t>トウ</t>
    </rPh>
    <phoneticPr fontId="25"/>
  </si>
  <si>
    <t>　利用者の退院・退所につき１回（特別な管理を必要とする利用者（特別管理加算の対象者）について、複数日に退院時共同指導を行った場合には２回）に限り算定している。</t>
    <phoneticPr fontId="25"/>
  </si>
  <si>
    <t>　２回の算定が可能である利用者に対して複数の定期巡回・随時対応型訪問介護看護事業所、看護小規模多機能型居宅介護事業所、訪問看護ステーションが退院時共同指導を行う場合にあたっては、１回ずつの算定をしている。</t>
    <rPh sb="2" eb="3">
      <t>カイ</t>
    </rPh>
    <rPh sb="4" eb="6">
      <t>サンテイ</t>
    </rPh>
    <rPh sb="7" eb="9">
      <t>カノウ</t>
    </rPh>
    <rPh sb="12" eb="14">
      <t>リヨウ</t>
    </rPh>
    <rPh sb="14" eb="15">
      <t>シャ</t>
    </rPh>
    <rPh sb="16" eb="17">
      <t>タイ</t>
    </rPh>
    <rPh sb="19" eb="21">
      <t>フクスウ</t>
    </rPh>
    <rPh sb="55" eb="58">
      <t>ジギョウショ</t>
    </rPh>
    <rPh sb="59" eb="61">
      <t>ホウモン</t>
    </rPh>
    <rPh sb="61" eb="63">
      <t>カンゴ</t>
    </rPh>
    <rPh sb="70" eb="72">
      <t>タイイン</t>
    </rPh>
    <rPh sb="72" eb="73">
      <t>ジ</t>
    </rPh>
    <rPh sb="73" eb="75">
      <t>キョウドウ</t>
    </rPh>
    <rPh sb="75" eb="77">
      <t>シドウ</t>
    </rPh>
    <rPh sb="78" eb="79">
      <t>オコナ</t>
    </rPh>
    <rPh sb="80" eb="82">
      <t>バアイ</t>
    </rPh>
    <rPh sb="90" eb="91">
      <t>カイ</t>
    </rPh>
    <rPh sb="94" eb="96">
      <t>サンテイ</t>
    </rPh>
    <phoneticPr fontId="25"/>
  </si>
  <si>
    <t>　複数の事業所が退院時共同指導を行う場合には、主治医の所属する保険医療機関、介護老人保健施設又は介護医療院に対し、他の事業所等における退院時共同指導の実施の有無について確認している。</t>
    <rPh sb="4" eb="7">
      <t>ジギョウショ</t>
    </rPh>
    <rPh sb="46" eb="47">
      <t>マタ</t>
    </rPh>
    <rPh sb="48" eb="50">
      <t>カイゴ</t>
    </rPh>
    <rPh sb="50" eb="52">
      <t>イリョウ</t>
    </rPh>
    <rPh sb="52" eb="53">
      <t>イン</t>
    </rPh>
    <rPh sb="59" eb="62">
      <t>ジギョウショ</t>
    </rPh>
    <phoneticPr fontId="25"/>
  </si>
  <si>
    <t>　この加算を介護保険で請求した場合には、同月に訪問看護及び定期巡回・随時対応型訪問介護看護における退院時共同指導加算や、医療保険の訪問看護における退院時共同指導加算は算定していない（問３の場合を除く）。</t>
    <rPh sb="3" eb="5">
      <t>カサン</t>
    </rPh>
    <rPh sb="6" eb="8">
      <t>カイゴ</t>
    </rPh>
    <rPh sb="8" eb="10">
      <t>ホケン</t>
    </rPh>
    <rPh sb="11" eb="13">
      <t>セイキュウ</t>
    </rPh>
    <rPh sb="15" eb="17">
      <t>バアイ</t>
    </rPh>
    <rPh sb="20" eb="22">
      <t>ドウゲツ</t>
    </rPh>
    <rPh sb="23" eb="25">
      <t>ホウモン</t>
    </rPh>
    <rPh sb="25" eb="27">
      <t>カンゴ</t>
    </rPh>
    <rPh sb="27" eb="28">
      <t>オヨ</t>
    </rPh>
    <rPh sb="49" eb="51">
      <t>タイイン</t>
    </rPh>
    <rPh sb="51" eb="52">
      <t>ジ</t>
    </rPh>
    <rPh sb="52" eb="54">
      <t>キョウドウ</t>
    </rPh>
    <rPh sb="54" eb="56">
      <t>シドウ</t>
    </rPh>
    <rPh sb="56" eb="58">
      <t>カサン</t>
    </rPh>
    <rPh sb="60" eb="62">
      <t>イリョウ</t>
    </rPh>
    <rPh sb="62" eb="64">
      <t>ホケン</t>
    </rPh>
    <rPh sb="65" eb="67">
      <t>ホウモン</t>
    </rPh>
    <rPh sb="67" eb="69">
      <t>カンゴ</t>
    </rPh>
    <rPh sb="73" eb="75">
      <t>タイイン</t>
    </rPh>
    <rPh sb="75" eb="76">
      <t>ジ</t>
    </rPh>
    <rPh sb="76" eb="78">
      <t>キョウドウ</t>
    </rPh>
    <rPh sb="78" eb="80">
      <t>シドウ</t>
    </rPh>
    <rPh sb="83" eb="85">
      <t>サンテイ</t>
    </rPh>
    <rPh sb="91" eb="92">
      <t>トイ</t>
    </rPh>
    <rPh sb="94" eb="96">
      <t>バアイ</t>
    </rPh>
    <rPh sb="97" eb="98">
      <t>ノゾ</t>
    </rPh>
    <phoneticPr fontId="25"/>
  </si>
  <si>
    <t>　退院時共同指導を行った場合は、その内容を看護小規模多機能型居宅介護記録書に記録している。</t>
    <rPh sb="21" eb="23">
      <t>カンゴ</t>
    </rPh>
    <rPh sb="23" eb="34">
      <t>ショウキボ</t>
    </rPh>
    <phoneticPr fontId="25"/>
  </si>
  <si>
    <t>（１１）　緊急時対応加算</t>
    <rPh sb="5" eb="8">
      <t>キンキュウジ</t>
    </rPh>
    <rPh sb="8" eb="10">
      <t>タイオウ</t>
    </rPh>
    <rPh sb="10" eb="11">
      <t>カ</t>
    </rPh>
    <rPh sb="11" eb="12">
      <t>サン</t>
    </rPh>
    <phoneticPr fontId="25"/>
  </si>
  <si>
    <t>　利用者又はその家族等から電話等により看護に関する意見を求められた場合に常時対応できる体制（２４時間連絡体制）にある。</t>
    <phoneticPr fontId="25"/>
  </si>
  <si>
    <t>　計画的に訪問することとなっていない緊急時訪問および計画的に宿泊することとなっていない緊急時における宿泊を必要に応じて行っている。</t>
    <phoneticPr fontId="25"/>
  </si>
  <si>
    <t>　利用者に対して、問1、問2の体制にある場合にはこの加算を算定する旨を説明し、その同意を得ている。</t>
    <rPh sb="9" eb="10">
      <t>トイ</t>
    </rPh>
    <rPh sb="12" eb="13">
      <t>トイ</t>
    </rPh>
    <rPh sb="15" eb="17">
      <t>タイセイ</t>
    </rPh>
    <phoneticPr fontId="25"/>
  </si>
  <si>
    <t>　この加算を介護保険で請求した場合には、同月に訪問看護及び定期巡回・随時対応型訪問介護看護における緊急時訪問看護加算、同月に看護小規模多機能型居宅介護を利用した場合の当該看護小規模多機能型居宅介護における緊急時対応加算及び医療保険の訪問看護における24時間対応体制加算は算定していない。</t>
    <rPh sb="3" eb="5">
      <t>カサン</t>
    </rPh>
    <rPh sb="6" eb="8">
      <t>カイゴ</t>
    </rPh>
    <rPh sb="8" eb="10">
      <t>ホケン</t>
    </rPh>
    <rPh sb="11" eb="13">
      <t>セイキュウ</t>
    </rPh>
    <rPh sb="15" eb="17">
      <t>バアイ</t>
    </rPh>
    <rPh sb="20" eb="22">
      <t>ドウゲツ</t>
    </rPh>
    <rPh sb="23" eb="25">
      <t>ホウモン</t>
    </rPh>
    <rPh sb="25" eb="27">
      <t>カンゴ</t>
    </rPh>
    <rPh sb="27" eb="28">
      <t>オヨ</t>
    </rPh>
    <rPh sb="29" eb="45">
      <t>テイキ</t>
    </rPh>
    <rPh sb="49" eb="51">
      <t>キンキュウ</t>
    </rPh>
    <rPh sb="51" eb="52">
      <t>ジ</t>
    </rPh>
    <rPh sb="52" eb="54">
      <t>ホウモン</t>
    </rPh>
    <rPh sb="54" eb="56">
      <t>カンゴ</t>
    </rPh>
    <rPh sb="56" eb="58">
      <t>カサン</t>
    </rPh>
    <rPh sb="111" eb="113">
      <t>イリョウ</t>
    </rPh>
    <rPh sb="113" eb="115">
      <t>ホケン</t>
    </rPh>
    <rPh sb="116" eb="118">
      <t>ホウモン</t>
    </rPh>
    <rPh sb="118" eb="120">
      <t>カンゴ</t>
    </rPh>
    <rPh sb="126" eb="128">
      <t>ジカン</t>
    </rPh>
    <rPh sb="128" eb="130">
      <t>タイオウ</t>
    </rPh>
    <rPh sb="130" eb="132">
      <t>タイセイ</t>
    </rPh>
    <rPh sb="132" eb="133">
      <t>カ</t>
    </rPh>
    <rPh sb="133" eb="134">
      <t>サン</t>
    </rPh>
    <rPh sb="135" eb="137">
      <t>サンテイ</t>
    </rPh>
    <phoneticPr fontId="25"/>
  </si>
  <si>
    <t>　この加算は、１人の利用者に対し、１か所の事業所に限り算定できるとされていることから、利用者に説明するに当たって、当該利用者が他の事業所から緊急時訪問看護加算に係る訪問看護又は緊急時対応加算に係る宿泊を受けていないか確認している。</t>
    <phoneticPr fontId="25"/>
  </si>
  <si>
    <t>　加算の算定は市が届出を受理した日以降に行っている。</t>
    <rPh sb="1" eb="3">
      <t>カサン</t>
    </rPh>
    <rPh sb="4" eb="6">
      <t>サンテイ</t>
    </rPh>
    <rPh sb="7" eb="8">
      <t>シ</t>
    </rPh>
    <rPh sb="9" eb="11">
      <t>トドケデ</t>
    </rPh>
    <rPh sb="12" eb="14">
      <t>ジュリ</t>
    </rPh>
    <rPh sb="16" eb="17">
      <t>ヒ</t>
    </rPh>
    <rPh sb="17" eb="19">
      <t>イコウ</t>
    </rPh>
    <rPh sb="20" eb="21">
      <t>オコナ</t>
    </rPh>
    <phoneticPr fontId="25"/>
  </si>
  <si>
    <t>（１２）　特別管理加算</t>
    <rPh sb="5" eb="7">
      <t>トクベツ</t>
    </rPh>
    <rPh sb="7" eb="9">
      <t>カンリ</t>
    </rPh>
    <rPh sb="9" eb="10">
      <t>カ</t>
    </rPh>
    <rPh sb="10" eb="11">
      <t>サン</t>
    </rPh>
    <phoneticPr fontId="25"/>
  </si>
  <si>
    <r>
      <t>　特別な管理を必要とする利用者（※）に対して、指定看護小規模多機能型居宅介護の実施に関する計画的な管理を行っている。</t>
    </r>
    <r>
      <rPr>
        <sz val="10"/>
        <rFont val="ＭＳ Ｐゴシック"/>
        <family val="3"/>
        <charset val="128"/>
      </rPr>
      <t>（加算（Ⅰ）はイに該当する状態にある者、加算（Ⅱ）はロからホまでに該当する状態にある者）</t>
    </r>
    <rPh sb="27" eb="38">
      <t>ショウキボ</t>
    </rPh>
    <phoneticPr fontId="25"/>
  </si>
  <si>
    <t>　※特別な管理を必要とする利用者</t>
    <phoneticPr fontId="25"/>
  </si>
  <si>
    <t>医科診療報酬点数表に掲げる在宅悪性腫瘍患者指導管理若しくは在宅気管切開患者指導管理を受けている状態又は気管カニューレ若しくは留置カテーテルを使用している状態</t>
    <phoneticPr fontId="25"/>
  </si>
  <si>
    <t>ロ</t>
    <phoneticPr fontId="25"/>
  </si>
  <si>
    <t>医科診療報酬点数表に掲げる在宅自己腹膜灌流指導管理、在宅血液透析指導管理、在宅酸素療法指導管理、在宅中心静脈栄養法指導管理、在宅成分栄養経管栄養法指導管理、在宅自己導尿指導管理、在宅持続腸圧呼吸療法指導管理、在宅自己疼痛管理指導管理又は在宅肺高血圧症患者指導管理を受けている状態</t>
    <phoneticPr fontId="25"/>
  </si>
  <si>
    <t>ハ</t>
    <phoneticPr fontId="25"/>
  </si>
  <si>
    <t>人工肛門又は人工膀胱を設置している状態</t>
    <phoneticPr fontId="25"/>
  </si>
  <si>
    <t>ニ</t>
    <phoneticPr fontId="25"/>
  </si>
  <si>
    <t>真皮を越える褥瘡の状態</t>
    <phoneticPr fontId="25"/>
  </si>
  <si>
    <t>ホ</t>
    <phoneticPr fontId="25"/>
  </si>
  <si>
    <t>点滴注射を週３日以上行う必要があると認められる状態</t>
    <phoneticPr fontId="25"/>
  </si>
  <si>
    <t>　この加算を介護保険で請求した場合には、同月に訪問看護及び定期巡回・随時対応型訪問介護看護における特別管理加算や、医療保険の訪問看護における特別管理加算は算定していない。</t>
    <rPh sb="3" eb="5">
      <t>カサン</t>
    </rPh>
    <rPh sb="6" eb="8">
      <t>カイゴ</t>
    </rPh>
    <rPh sb="8" eb="10">
      <t>ホケン</t>
    </rPh>
    <rPh sb="11" eb="13">
      <t>セイキュウ</t>
    </rPh>
    <rPh sb="15" eb="17">
      <t>バアイ</t>
    </rPh>
    <rPh sb="20" eb="22">
      <t>ドウゲツ</t>
    </rPh>
    <rPh sb="23" eb="25">
      <t>ホウモン</t>
    </rPh>
    <rPh sb="25" eb="27">
      <t>カンゴ</t>
    </rPh>
    <rPh sb="27" eb="28">
      <t>オヨ</t>
    </rPh>
    <rPh sb="29" eb="45">
      <t>テイキ</t>
    </rPh>
    <rPh sb="49" eb="51">
      <t>トクベツ</t>
    </rPh>
    <rPh sb="51" eb="53">
      <t>カンリ</t>
    </rPh>
    <rPh sb="53" eb="55">
      <t>カサン</t>
    </rPh>
    <rPh sb="57" eb="59">
      <t>イリョウ</t>
    </rPh>
    <rPh sb="59" eb="61">
      <t>ホケン</t>
    </rPh>
    <rPh sb="62" eb="64">
      <t>ホウモン</t>
    </rPh>
    <rPh sb="64" eb="66">
      <t>カンゴ</t>
    </rPh>
    <rPh sb="70" eb="72">
      <t>トクベツ</t>
    </rPh>
    <rPh sb="72" eb="74">
      <t>カンリ</t>
    </rPh>
    <rPh sb="74" eb="75">
      <t>カ</t>
    </rPh>
    <rPh sb="75" eb="76">
      <t>サン</t>
    </rPh>
    <rPh sb="77" eb="79">
      <t>サンテイ</t>
    </rPh>
    <phoneticPr fontId="25"/>
  </si>
  <si>
    <t>　１人の利用者に対し、１か所の事業所に限り算定している。</t>
    <phoneticPr fontId="25"/>
  </si>
  <si>
    <t>　「真皮を越える褥瘡の状態」にある利用者に対してこの加算を算定する場合は、１週間に１回以上、褥瘡の状態の観察・アセスメント・評価（褥瘡の深さ、滲出液、大きさ、炎症・感染、肉芽組織、壊死組織、ポケット）を行い、褥瘡の発生部位及び実施したケア、利用者家族等に行う指導などについて訪問看護サービス記録書に記録している。</t>
    <rPh sb="17" eb="20">
      <t>リヨウシャ</t>
    </rPh>
    <rPh sb="21" eb="22">
      <t>タイ</t>
    </rPh>
    <rPh sb="26" eb="28">
      <t>カサン</t>
    </rPh>
    <rPh sb="29" eb="31">
      <t>サンテイ</t>
    </rPh>
    <rPh sb="33" eb="35">
      <t>バアイ</t>
    </rPh>
    <rPh sb="149" eb="151">
      <t>キロク</t>
    </rPh>
    <phoneticPr fontId="25"/>
  </si>
  <si>
    <t>　「点滴注射を週３日以上行う必要がある」利用者に対してこの加算を算定する場合は、主治医から点滴注射が週３日以上必要な旨の指示を受け、看護職員が週３日以上の点滴を実施している。</t>
    <rPh sb="2" eb="4">
      <t>テンテキ</t>
    </rPh>
    <rPh sb="4" eb="6">
      <t>チュウシャ</t>
    </rPh>
    <rPh sb="7" eb="8">
      <t>シュウ</t>
    </rPh>
    <rPh sb="9" eb="12">
      <t>ニチイジョウ</t>
    </rPh>
    <rPh sb="12" eb="13">
      <t>オコナ</t>
    </rPh>
    <rPh sb="14" eb="16">
      <t>ヒツヨウ</t>
    </rPh>
    <rPh sb="20" eb="23">
      <t>リヨウシャ</t>
    </rPh>
    <rPh sb="24" eb="25">
      <t>タイ</t>
    </rPh>
    <rPh sb="29" eb="31">
      <t>カサン</t>
    </rPh>
    <rPh sb="32" eb="34">
      <t>サンテイ</t>
    </rPh>
    <rPh sb="36" eb="38">
      <t>バアイ</t>
    </rPh>
    <rPh sb="40" eb="43">
      <t>シュジイ</t>
    </rPh>
    <rPh sb="45" eb="47">
      <t>テンテキ</t>
    </rPh>
    <rPh sb="47" eb="49">
      <t>チュウシャ</t>
    </rPh>
    <rPh sb="50" eb="51">
      <t>シュウ</t>
    </rPh>
    <rPh sb="52" eb="55">
      <t>ニチイジョウ</t>
    </rPh>
    <rPh sb="55" eb="57">
      <t>ヒツヨウ</t>
    </rPh>
    <rPh sb="58" eb="59">
      <t>ムネ</t>
    </rPh>
    <rPh sb="60" eb="62">
      <t>シジ</t>
    </rPh>
    <rPh sb="63" eb="64">
      <t>ウ</t>
    </rPh>
    <rPh sb="66" eb="68">
      <t>カンゴ</t>
    </rPh>
    <rPh sb="68" eb="70">
      <t>ショクイン</t>
    </rPh>
    <rPh sb="71" eb="72">
      <t>シュウ</t>
    </rPh>
    <rPh sb="73" eb="74">
      <t>ニチ</t>
    </rPh>
    <rPh sb="74" eb="76">
      <t>イジョウ</t>
    </rPh>
    <rPh sb="77" eb="79">
      <t>テンテキ</t>
    </rPh>
    <rPh sb="80" eb="82">
      <t>ジッシ</t>
    </rPh>
    <phoneticPr fontId="25"/>
  </si>
  <si>
    <t>　問5について、点滴注射が終了した場合その他必要な場合には、主治医に対して速やかに利用者の状態を報告するとともに、訪問看護サービス記録書に点滴注射の実施内容を記録している。</t>
    <rPh sb="1" eb="2">
      <t>トイ</t>
    </rPh>
    <rPh sb="8" eb="10">
      <t>テンテキ</t>
    </rPh>
    <rPh sb="10" eb="12">
      <t>チュウシャ</t>
    </rPh>
    <rPh sb="13" eb="15">
      <t>シュウリョウ</t>
    </rPh>
    <rPh sb="17" eb="19">
      <t>バアイ</t>
    </rPh>
    <rPh sb="21" eb="22">
      <t>タ</t>
    </rPh>
    <rPh sb="22" eb="24">
      <t>ヒツヨウ</t>
    </rPh>
    <rPh sb="25" eb="27">
      <t>バアイ</t>
    </rPh>
    <rPh sb="30" eb="33">
      <t>シュジイ</t>
    </rPh>
    <rPh sb="34" eb="35">
      <t>タイ</t>
    </rPh>
    <rPh sb="37" eb="38">
      <t>スミ</t>
    </rPh>
    <rPh sb="41" eb="44">
      <t>リヨウシャ</t>
    </rPh>
    <rPh sb="45" eb="47">
      <t>ジョウタイ</t>
    </rPh>
    <rPh sb="48" eb="50">
      <t>ホウコク</t>
    </rPh>
    <rPh sb="57" eb="59">
      <t>ホウモン</t>
    </rPh>
    <rPh sb="59" eb="61">
      <t>カンゴ</t>
    </rPh>
    <rPh sb="65" eb="68">
      <t>キロクショ</t>
    </rPh>
    <rPh sb="69" eb="71">
      <t>テンテキ</t>
    </rPh>
    <rPh sb="71" eb="73">
      <t>チュウシャ</t>
    </rPh>
    <rPh sb="74" eb="76">
      <t>ジッシ</t>
    </rPh>
    <rPh sb="76" eb="78">
      <t>ナイヨウ</t>
    </rPh>
    <rPh sb="79" eb="81">
      <t>キロク</t>
    </rPh>
    <phoneticPr fontId="25"/>
  </si>
  <si>
    <t>　訪問の際、症状が重篤であった場合には、速やかに医師による診療を受けることができるよう必要な支援を行っている。</t>
    <phoneticPr fontId="25"/>
  </si>
  <si>
    <t>（１３）専門管理加算</t>
    <rPh sb="4" eb="8">
      <t>センモンカンリ</t>
    </rPh>
    <rPh sb="8" eb="10">
      <t>カサン</t>
    </rPh>
    <phoneticPr fontId="25"/>
  </si>
  <si>
    <t>次のいずれかに該当する。
イ　緩和ケア、褥瘡ケア又は人工肛門ケア及び人工膀胱ケアに係る専門の研修を受けた看護師が配置されていること。
ロ　指定研修機関において、特定行為のうち訪問看護において専門の管理を必要とするものに係る研修を修了した看護師が配置されていること。</t>
    <phoneticPr fontId="25"/>
  </si>
  <si>
    <t>緩和ケア、褥瘡ケア又は人工肛門ケア及び人工膀胱ケアに係る専門の研修を受けた看護師が計画的な管理を行っていること。
※悪性腫瘍の鎮痛療法若しくは化学療法を行っている利用者、真皮を越える褥瘡の状態にある利用者（重点的な褥瘡管理を行う必要が認められる利用者（在宅での療養を行っているものに限る。）にあっては真皮までの状態の利用者）又は人工肛門若しくは人工膀胱を造設している者で管理が困難な利用者に行った場合に限る。</t>
    <phoneticPr fontId="25"/>
  </si>
  <si>
    <t>特定行為研修を修了した看護師が計画的な管理を行っていること。</t>
    <phoneticPr fontId="25"/>
  </si>
  <si>
    <t>（１４）　ターミナルケア加算</t>
    <rPh sb="12" eb="14">
      <t>カサン</t>
    </rPh>
    <phoneticPr fontId="25"/>
  </si>
  <si>
    <t>　ターミナルケアを受ける利用者について２４時間連絡体制を確保しており、かつ、必要に応じて、訪問看護を行うことができる体制を整備している。</t>
    <phoneticPr fontId="25"/>
  </si>
  <si>
    <t>　主治医との連携の下に、訪問看護におけるターミナルケアに係る計画及び支援体制について利用者及びその家族等に対して説明を行い、同意を得て、ターミナルケアを行っている。</t>
    <phoneticPr fontId="25"/>
  </si>
  <si>
    <t>　ターミナルケアの提供について利用者の身体状況の変化等必要な事項を適切に記録している。</t>
    <phoneticPr fontId="25"/>
  </si>
  <si>
    <r>
      <t>　在宅又は看護小規模多機能型居宅介護事業所で死亡した利用者に対して、その死亡日及び死亡日前１４日以内に２日（死亡日及び死亡日前１４日以内に末期の悪性腫瘍その他</t>
    </r>
    <r>
      <rPr>
        <u/>
        <sz val="11"/>
        <rFont val="ＭＳ Ｐゴシック"/>
        <family val="3"/>
        <charset val="128"/>
      </rPr>
      <t>厚生労働大臣が定める状態にある者</t>
    </r>
    <r>
      <rPr>
        <sz val="11"/>
        <rFont val="ＭＳ Ｐゴシック"/>
        <family val="3"/>
        <charset val="128"/>
      </rPr>
      <t xml:space="preserve">に対して訪問看護を行っている場合にあっては１日）以上ターミナルケアを行っている。
</t>
    </r>
    <r>
      <rPr>
        <sz val="10"/>
        <rFont val="ＭＳ Ｐゴシック"/>
        <family val="3"/>
        <charset val="128"/>
      </rPr>
      <t>※ターミナルケアを行った後、２４時間以内に在宅以外で死亡した場合を含む。
※厚生労働大臣が定める状態にある者とは次のイ、ロいずれかに該当する場合を指す。
イ　多発性硬化症、重症筋無力症、スモン、筋萎縮性側索硬化症、脊髄小脳変性症、ハンチントン病、
　　進行性筋ジストロフィー症、パーキンソン病関連疾患（進行性核上性麻痺、大脳皮質基底核変性症
　　及びパーキンソン病（ホーエン・ヤールの重症度分類がステージ３以上であって生活機能障害度が
　　Ⅱ度又はⅢ度のものに限る。）をいう。）、多系統萎縮症（線条体黒質変性症、オリーブ橋小脳萎縮症
　　及びシャイ・ドレーガー症候群をいう。）、プリオン病、亜急性硬化性全脳炎、ライソゾーム病、
　　副腎白質ジストロフィー、脊髄性筋萎縮症、球脊髄性筋萎縮症、慢性炎症性脱随性多発神経炎、
　　後天性免疫不全症候群、頚髄損傷及び人工呼吸器を使用している状態
ロ　急性増悪その他当該利用者の主治の医師が一時的に頻回の訪問看護が必要であると認める状態</t>
    </r>
    <rPh sb="3" eb="4">
      <t>マタ</t>
    </rPh>
    <rPh sb="5" eb="7">
      <t>カンゴ</t>
    </rPh>
    <rPh sb="7" eb="18">
      <t>ショウキボ</t>
    </rPh>
    <rPh sb="18" eb="21">
      <t>ジギョウショ</t>
    </rPh>
    <rPh sb="207" eb="209">
      <t>バアイ</t>
    </rPh>
    <rPh sb="210" eb="211">
      <t>サ</t>
    </rPh>
    <phoneticPr fontId="25"/>
  </si>
  <si>
    <t>　この加算を介護保険で請求した場合には、同月に定期巡回・随時対応型訪問介護看護及び訪問看護を利用した場合のターミナルケア加算並びに医療保険における訪問看護ターミナルケア療養費及び在宅ターミナルケア加算は算定していない。</t>
    <phoneticPr fontId="25"/>
  </si>
  <si>
    <r>
      <t xml:space="preserve">　ターミナルケアの提供においては、次に掲げる事項を看護小規模多機能型居宅介護記録書に記録している。　
  ア　終末期の身体症状の変化及びこれに対する看護についての記録
　イ　療養や死別に関する利用者及び家族の精神的な状態の変化及びこれに対するケアの経過に
　　ついての記録
　ウ　看取りを含めたターミナルケアの各プロセスにおいて利用者及び家族の意向を把握し、それに
　　基づくアセスメント及び対応の経過の記録　
</t>
    </r>
    <r>
      <rPr>
        <sz val="10"/>
        <rFont val="ＭＳ Ｐゴシック"/>
        <family val="3"/>
        <charset val="128"/>
      </rPr>
      <t>※厚生労働省「人生の最終段階における医療・ケアの決定プロセスにかんするガイドライン」等の内容を踏まえ、利用者本人及びその家族等と話し合いを行い、利用者本人の意思決定を基本に、他の関係者との連携の上対応すること。</t>
    </r>
    <rPh sb="25" eb="27">
      <t>カンゴ</t>
    </rPh>
    <rPh sb="27" eb="38">
      <t>ショウキボ</t>
    </rPh>
    <rPh sb="136" eb="138">
      <t>キロク</t>
    </rPh>
    <rPh sb="210" eb="212">
      <t>コウセイ</t>
    </rPh>
    <rPh sb="212" eb="215">
      <t>ロウドウショウ</t>
    </rPh>
    <rPh sb="216" eb="218">
      <t>ジンセイ</t>
    </rPh>
    <rPh sb="219" eb="221">
      <t>サイシュウ</t>
    </rPh>
    <rPh sb="221" eb="223">
      <t>ダンカイ</t>
    </rPh>
    <rPh sb="227" eb="229">
      <t>イリョウ</t>
    </rPh>
    <rPh sb="233" eb="235">
      <t>ケッテイ</t>
    </rPh>
    <rPh sb="251" eb="252">
      <t>トウ</t>
    </rPh>
    <rPh sb="253" eb="255">
      <t>ナイヨウ</t>
    </rPh>
    <rPh sb="256" eb="257">
      <t>フ</t>
    </rPh>
    <rPh sb="260" eb="263">
      <t>リヨウシャ</t>
    </rPh>
    <rPh sb="263" eb="265">
      <t>ホンニン</t>
    </rPh>
    <rPh sb="265" eb="266">
      <t>オヨ</t>
    </rPh>
    <rPh sb="269" eb="271">
      <t>カゾク</t>
    </rPh>
    <rPh sb="271" eb="272">
      <t>トウ</t>
    </rPh>
    <rPh sb="273" eb="274">
      <t>ハナ</t>
    </rPh>
    <rPh sb="275" eb="276">
      <t>ア</t>
    </rPh>
    <rPh sb="278" eb="279">
      <t>オコナ</t>
    </rPh>
    <rPh sb="281" eb="284">
      <t>リヨウシャ</t>
    </rPh>
    <rPh sb="284" eb="286">
      <t>ホンニン</t>
    </rPh>
    <rPh sb="287" eb="289">
      <t>イシ</t>
    </rPh>
    <rPh sb="289" eb="291">
      <t>ケッテイ</t>
    </rPh>
    <rPh sb="292" eb="294">
      <t>キホン</t>
    </rPh>
    <rPh sb="296" eb="297">
      <t>タ</t>
    </rPh>
    <rPh sb="298" eb="301">
      <t>カンケイシャ</t>
    </rPh>
    <rPh sb="303" eb="305">
      <t>レンケイ</t>
    </rPh>
    <rPh sb="306" eb="307">
      <t>ウエ</t>
    </rPh>
    <rPh sb="307" eb="309">
      <t>タイオウ</t>
    </rPh>
    <phoneticPr fontId="25"/>
  </si>
  <si>
    <t>　ターミナルケアの実施に当たっては、他の医療及び介護関係者と十分な連携を図るよう努めている。</t>
    <rPh sb="9" eb="11">
      <t>ジッシ</t>
    </rPh>
    <rPh sb="12" eb="13">
      <t>ア</t>
    </rPh>
    <rPh sb="18" eb="19">
      <t>タ</t>
    </rPh>
    <rPh sb="20" eb="22">
      <t>イリョウ</t>
    </rPh>
    <rPh sb="22" eb="23">
      <t>オヨ</t>
    </rPh>
    <rPh sb="24" eb="26">
      <t>カイゴ</t>
    </rPh>
    <rPh sb="26" eb="29">
      <t>カンケイシャ</t>
    </rPh>
    <rPh sb="30" eb="32">
      <t>ジュウブン</t>
    </rPh>
    <rPh sb="33" eb="35">
      <t>レンケイ</t>
    </rPh>
    <rPh sb="36" eb="37">
      <t>ハカ</t>
    </rPh>
    <rPh sb="40" eb="41">
      <t>ツト</t>
    </rPh>
    <phoneticPr fontId="25"/>
  </si>
  <si>
    <t>（１５）  看護体制強化加算(Ⅰ)(Ⅱ)</t>
    <rPh sb="6" eb="8">
      <t>カンゴ</t>
    </rPh>
    <rPh sb="8" eb="10">
      <t>タイセイ</t>
    </rPh>
    <rPh sb="10" eb="12">
      <t>キョウカ</t>
    </rPh>
    <rPh sb="12" eb="14">
      <t>カサン</t>
    </rPh>
    <phoneticPr fontId="25"/>
  </si>
  <si>
    <t>(Ⅰ)(Ⅱ)
　算定日が属する月の前３月間において、指定看護小規模多機能事業所における利用者の総数のうち、主治の医師の指示に基づく看護サービスを提供した利用者の占める割合が１００分の８０以上である。</t>
    <phoneticPr fontId="25"/>
  </si>
  <si>
    <t>(Ⅰ)(Ⅱ)
　算定日が属する月の前３月間において、指定看護小規模多機能型居宅介護事業所における利用者の総数のうち、緊急時訪問対応加算を算定した利用者の占める割合が１００分の５０以上である。</t>
    <rPh sb="63" eb="65">
      <t>タイオウ</t>
    </rPh>
    <phoneticPr fontId="25"/>
  </si>
  <si>
    <t>(Ⅰ)(Ⅱ)
　算定日が属する月の前３月間において、指定看護小規模多機能型居宅介護事業所における利用者の総数のうち、特別管理加算を算定した利用者の占める割合が１００分の２０以上である。</t>
    <phoneticPr fontId="25"/>
  </si>
  <si>
    <t>(Ⅰ)
　登録特定行為事業者又は登録喀痰吸引等事業者として届出している。</t>
    <phoneticPr fontId="25"/>
  </si>
  <si>
    <t>(Ⅰ)(Ⅱ)
　看護師等が、当該加算の内容について利用者又はその家族への説明を行い、同意を得ている。</t>
    <rPh sb="8" eb="11">
      <t>カンゴシ</t>
    </rPh>
    <rPh sb="11" eb="12">
      <t>トウ</t>
    </rPh>
    <rPh sb="14" eb="15">
      <t>トウ</t>
    </rPh>
    <rPh sb="15" eb="16">
      <t>ガイ</t>
    </rPh>
    <rPh sb="16" eb="17">
      <t>カ</t>
    </rPh>
    <rPh sb="17" eb="18">
      <t>サン</t>
    </rPh>
    <rPh sb="19" eb="21">
      <t>ナイヨウ</t>
    </rPh>
    <rPh sb="25" eb="27">
      <t>リヨウ</t>
    </rPh>
    <rPh sb="27" eb="28">
      <t>シャ</t>
    </rPh>
    <rPh sb="28" eb="29">
      <t>マタ</t>
    </rPh>
    <rPh sb="32" eb="34">
      <t>カゾク</t>
    </rPh>
    <rPh sb="36" eb="38">
      <t>セツメイ</t>
    </rPh>
    <rPh sb="39" eb="40">
      <t>オコナ</t>
    </rPh>
    <rPh sb="42" eb="44">
      <t>ドウイ</t>
    </rPh>
    <rPh sb="45" eb="46">
      <t>エ</t>
    </rPh>
    <phoneticPr fontId="25"/>
  </si>
  <si>
    <t>(Ⅰ)(Ⅱ)
　継続的に問１～４までの基準を維持し、その割合又は人数については、台帳等により毎月記録している。</t>
    <rPh sb="8" eb="11">
      <t>ケイゾクテキ</t>
    </rPh>
    <rPh sb="12" eb="13">
      <t>トイ</t>
    </rPh>
    <rPh sb="19" eb="21">
      <t>キジュン</t>
    </rPh>
    <rPh sb="22" eb="24">
      <t>イジ</t>
    </rPh>
    <rPh sb="28" eb="30">
      <t>ワリアイ</t>
    </rPh>
    <rPh sb="30" eb="31">
      <t>マタ</t>
    </rPh>
    <rPh sb="32" eb="34">
      <t>ニンズウ</t>
    </rPh>
    <rPh sb="40" eb="42">
      <t>ダイチョウ</t>
    </rPh>
    <rPh sb="42" eb="43">
      <t>ナド</t>
    </rPh>
    <rPh sb="46" eb="48">
      <t>マイツキ</t>
    </rPh>
    <rPh sb="48" eb="50">
      <t>キロク</t>
    </rPh>
    <phoneticPr fontId="25"/>
  </si>
  <si>
    <t>（１６）　訪問体制強化加算</t>
    <rPh sb="5" eb="7">
      <t>ホウモン</t>
    </rPh>
    <rPh sb="7" eb="9">
      <t>タイセイ</t>
    </rPh>
    <rPh sb="9" eb="11">
      <t>キョウカ</t>
    </rPh>
    <rPh sb="11" eb="13">
      <t>カサン</t>
    </rPh>
    <phoneticPr fontId="25"/>
  </si>
  <si>
    <t>問１</t>
    <rPh sb="0" eb="1">
      <t>トイ</t>
    </rPh>
    <phoneticPr fontId="25"/>
  </si>
  <si>
    <t>　訪問サービス（訪問看護サービスを除く。）の提供に当たる常勤の従業者（保健師、看護師、准看護師、理学療法士、作業療法士及び言語聴覚士を除く。）を２名以上配置している。</t>
    <rPh sb="1" eb="3">
      <t>ホウモン</t>
    </rPh>
    <rPh sb="8" eb="10">
      <t>ホウモン</t>
    </rPh>
    <rPh sb="10" eb="12">
      <t>カンゴ</t>
    </rPh>
    <rPh sb="17" eb="18">
      <t>ノゾ</t>
    </rPh>
    <rPh sb="22" eb="24">
      <t>テイキョウ</t>
    </rPh>
    <rPh sb="25" eb="26">
      <t>ア</t>
    </rPh>
    <rPh sb="28" eb="30">
      <t>ジョウキン</t>
    </rPh>
    <rPh sb="31" eb="34">
      <t>ジュウギョウシャ</t>
    </rPh>
    <rPh sb="35" eb="38">
      <t>ホケンシ</t>
    </rPh>
    <rPh sb="39" eb="42">
      <t>カンゴシ</t>
    </rPh>
    <rPh sb="43" eb="44">
      <t>ジュン</t>
    </rPh>
    <rPh sb="44" eb="47">
      <t>カンゴシ</t>
    </rPh>
    <rPh sb="48" eb="50">
      <t>リガク</t>
    </rPh>
    <rPh sb="50" eb="53">
      <t>リョウホウシ</t>
    </rPh>
    <rPh sb="54" eb="56">
      <t>サギョウ</t>
    </rPh>
    <rPh sb="56" eb="59">
      <t>リョウホウシ</t>
    </rPh>
    <rPh sb="59" eb="60">
      <t>オヨ</t>
    </rPh>
    <rPh sb="61" eb="63">
      <t>ゲンゴ</t>
    </rPh>
    <rPh sb="63" eb="65">
      <t>チョウカク</t>
    </rPh>
    <rPh sb="65" eb="66">
      <t>シ</t>
    </rPh>
    <rPh sb="67" eb="68">
      <t>ノゾ</t>
    </rPh>
    <rPh sb="73" eb="76">
      <t>メイイジョウ</t>
    </rPh>
    <rPh sb="76" eb="78">
      <t>ハイチ</t>
    </rPh>
    <phoneticPr fontId="25"/>
  </si>
  <si>
    <t>問２</t>
    <rPh sb="0" eb="1">
      <t>トイ</t>
    </rPh>
    <phoneticPr fontId="25"/>
  </si>
  <si>
    <t>　　事業所における全ての登録者に対する訪問サービスの提供回数が１月（暦月）当たり延べ２００回以上である。</t>
    <rPh sb="2" eb="5">
      <t>ジギョウショ</t>
    </rPh>
    <rPh sb="9" eb="10">
      <t>スベ</t>
    </rPh>
    <rPh sb="12" eb="14">
      <t>トウロク</t>
    </rPh>
    <rPh sb="14" eb="15">
      <t>シャ</t>
    </rPh>
    <rPh sb="16" eb="17">
      <t>タイ</t>
    </rPh>
    <rPh sb="19" eb="21">
      <t>ホウモン</t>
    </rPh>
    <rPh sb="26" eb="28">
      <t>テイキョウ</t>
    </rPh>
    <rPh sb="28" eb="30">
      <t>カイスウ</t>
    </rPh>
    <rPh sb="32" eb="33">
      <t>ガツ</t>
    </rPh>
    <rPh sb="34" eb="35">
      <t>コヨミ</t>
    </rPh>
    <rPh sb="35" eb="36">
      <t>ツキ</t>
    </rPh>
    <rPh sb="37" eb="38">
      <t>ア</t>
    </rPh>
    <rPh sb="40" eb="41">
      <t>ノ</t>
    </rPh>
    <rPh sb="45" eb="48">
      <t>カイイジョウ</t>
    </rPh>
    <phoneticPr fontId="25"/>
  </si>
  <si>
    <t>　事業所と同一の建物に集合住宅（養護老人ホーム、軽費老人ホーム若しくは有料老人ホーム又はサービス付き高齢者向け住宅）を併設する場合は、以下のいずれも満たすこと。
　①　同一建物居住者以外の者の占める割合が１００分の５０以上である。
　②　同一建物居住者以外の者に対する延べ訪問回数が１月当たり２００回以上である。</t>
    <rPh sb="1" eb="3">
      <t>ジギョウ</t>
    </rPh>
    <rPh sb="3" eb="4">
      <t>ショ</t>
    </rPh>
    <rPh sb="5" eb="7">
      <t>ドウイツ</t>
    </rPh>
    <rPh sb="8" eb="10">
      <t>タテモノ</t>
    </rPh>
    <rPh sb="11" eb="13">
      <t>シュウゴウ</t>
    </rPh>
    <rPh sb="13" eb="15">
      <t>ジュウタク</t>
    </rPh>
    <rPh sb="16" eb="18">
      <t>ヨウゴ</t>
    </rPh>
    <rPh sb="18" eb="20">
      <t>ロウジン</t>
    </rPh>
    <rPh sb="24" eb="26">
      <t>ケイヒ</t>
    </rPh>
    <rPh sb="26" eb="28">
      <t>ロウジン</t>
    </rPh>
    <rPh sb="31" eb="32">
      <t>モ</t>
    </rPh>
    <rPh sb="35" eb="37">
      <t>ユウリョウ</t>
    </rPh>
    <rPh sb="37" eb="39">
      <t>ロウジン</t>
    </rPh>
    <rPh sb="42" eb="43">
      <t>マタ</t>
    </rPh>
    <rPh sb="48" eb="49">
      <t>ツ</t>
    </rPh>
    <rPh sb="50" eb="53">
      <t>コウレイシャ</t>
    </rPh>
    <rPh sb="53" eb="54">
      <t>ム</t>
    </rPh>
    <rPh sb="55" eb="57">
      <t>ジュウタク</t>
    </rPh>
    <rPh sb="59" eb="61">
      <t>ヘイセツ</t>
    </rPh>
    <rPh sb="63" eb="65">
      <t>バアイ</t>
    </rPh>
    <rPh sb="67" eb="69">
      <t>イカ</t>
    </rPh>
    <rPh sb="74" eb="75">
      <t>ミ</t>
    </rPh>
    <rPh sb="84" eb="86">
      <t>ドウイツ</t>
    </rPh>
    <rPh sb="86" eb="88">
      <t>タテモノ</t>
    </rPh>
    <rPh sb="88" eb="91">
      <t>キョジュウシャ</t>
    </rPh>
    <rPh sb="91" eb="93">
      <t>イガイ</t>
    </rPh>
    <rPh sb="94" eb="95">
      <t>シャ</t>
    </rPh>
    <rPh sb="96" eb="97">
      <t>シ</t>
    </rPh>
    <rPh sb="99" eb="101">
      <t>ワリアイ</t>
    </rPh>
    <rPh sb="105" eb="106">
      <t>フン</t>
    </rPh>
    <rPh sb="109" eb="111">
      <t>イジョウ</t>
    </rPh>
    <rPh sb="119" eb="121">
      <t>ドウイツ</t>
    </rPh>
    <rPh sb="121" eb="123">
      <t>タテモノ</t>
    </rPh>
    <rPh sb="123" eb="126">
      <t>キョジュウシャ</t>
    </rPh>
    <rPh sb="126" eb="128">
      <t>イガイ</t>
    </rPh>
    <rPh sb="129" eb="130">
      <t>シャ</t>
    </rPh>
    <rPh sb="131" eb="132">
      <t>タイ</t>
    </rPh>
    <rPh sb="134" eb="135">
      <t>ノ</t>
    </rPh>
    <rPh sb="136" eb="138">
      <t>ホウモン</t>
    </rPh>
    <rPh sb="138" eb="140">
      <t>カイスウ</t>
    </rPh>
    <rPh sb="142" eb="143">
      <t>ツキ</t>
    </rPh>
    <rPh sb="143" eb="144">
      <t>ア</t>
    </rPh>
    <rPh sb="149" eb="152">
      <t>カイイジョウ</t>
    </rPh>
    <phoneticPr fontId="25"/>
  </si>
  <si>
    <t>問３</t>
    <rPh sb="0" eb="1">
      <t>トイ</t>
    </rPh>
    <phoneticPr fontId="25"/>
  </si>
  <si>
    <t>　提供した訪問サービスの内容を記録している。</t>
    <rPh sb="5" eb="7">
      <t>ホウモン</t>
    </rPh>
    <rPh sb="12" eb="14">
      <t>ナイヨウ</t>
    </rPh>
    <rPh sb="15" eb="17">
      <t>キロク</t>
    </rPh>
    <phoneticPr fontId="25"/>
  </si>
  <si>
    <t>（１７）　総合マネジメント体制強化加算（Ⅰ）、(Ⅱ）</t>
    <rPh sb="5" eb="7">
      <t>ソウゴウ</t>
    </rPh>
    <rPh sb="13" eb="15">
      <t>タイセイ</t>
    </rPh>
    <rPh sb="15" eb="17">
      <t>キョウカ</t>
    </rPh>
    <rPh sb="17" eb="19">
      <t>カサン</t>
    </rPh>
    <phoneticPr fontId="25"/>
  </si>
  <si>
    <t>（Ⅰ）
利用者の心身の状況又はその家族等を取り巻く環境の変化に応じ、随時、介護支援専門員、看護師、准看護師、介護職員その他の関係者が共同し、看護小規模多機能型居宅介護計画の見直しを行っている。</t>
    <rPh sb="70" eb="72">
      <t>カンゴ</t>
    </rPh>
    <phoneticPr fontId="25"/>
  </si>
  <si>
    <t>（Ⅰ）
　地域の病院、診療所、介護老人保健施設その他の関係施設に対し、指定看護小規模多機能型居宅介護事業所が提供することのできる指定看護小規模多機能型居宅介護の具体的な内容に関する情報提供を行っていること。</t>
    <phoneticPr fontId="25"/>
  </si>
  <si>
    <t>（Ⅰ）
　利用者の地域における多様な活動が確保されるよう、日常的に地域住民等との交流を図り、利用者の状態に応じて、地域の行事や活動等に積極的に参加している。</t>
    <phoneticPr fontId="25"/>
  </si>
  <si>
    <t>問４</t>
    <rPh sb="0" eb="1">
      <t>トイ</t>
    </rPh>
    <phoneticPr fontId="25"/>
  </si>
  <si>
    <t>（Ⅰ）
　日常的に利用者と関わりのある地域住民等の相談に対応する体制を確保している。</t>
    <phoneticPr fontId="25"/>
  </si>
  <si>
    <t>問５</t>
    <rPh sb="0" eb="1">
      <t>トイ</t>
    </rPh>
    <phoneticPr fontId="25"/>
  </si>
  <si>
    <t>（Ⅰ）
　必要に応じて、多様な主体により提供される登録者の生活全般を支援するサービスが包括的に提供されるような居宅サービス計画を作成していること。</t>
    <phoneticPr fontId="25"/>
  </si>
  <si>
    <t>問６</t>
    <rPh sb="0" eb="1">
      <t>トイ</t>
    </rPh>
    <phoneticPr fontId="25"/>
  </si>
  <si>
    <t>（Ⅰ）
　次に掲げる基準のいずれかに適合すること。</t>
    <rPh sb="5" eb="6">
      <t>ツギ</t>
    </rPh>
    <rPh sb="7" eb="8">
      <t>カカ</t>
    </rPh>
    <rPh sb="10" eb="12">
      <t>キジュン</t>
    </rPh>
    <rPh sb="18" eb="20">
      <t>テキゴウ</t>
    </rPh>
    <phoneticPr fontId="25"/>
  </si>
  <si>
    <t>地域住民等との連携により、地域資源を効果的に活用し、利用者の状態に応じた支援を行っていること。</t>
  </si>
  <si>
    <t>障害福祉サービス事業所、児童福祉施設等と協働し、地域において世代間の交流の場の拠点となっていること。</t>
    <phoneticPr fontId="25"/>
  </si>
  <si>
    <t>地域住民等、他の指定居宅サービス事業者が当該事業を行う事業所、他の指定地域密着型サービス事業者が当該事業を行う事業所等と共同で事例検討会、研修会等を実施していること。</t>
    <phoneticPr fontId="25"/>
  </si>
  <si>
    <t>市町村が実施する通いの場や介護予防に資する取組、他のサービス事業所、医療機関との連携等を行っている。</t>
    <rPh sb="8" eb="9">
      <t>カヨ</t>
    </rPh>
    <rPh sb="11" eb="12">
      <t>バ</t>
    </rPh>
    <rPh sb="13" eb="15">
      <t>カイゴ</t>
    </rPh>
    <rPh sb="15" eb="17">
      <t>ヨボウ</t>
    </rPh>
    <rPh sb="18" eb="19">
      <t>シ</t>
    </rPh>
    <rPh sb="21" eb="23">
      <t>トリクミ</t>
    </rPh>
    <rPh sb="24" eb="25">
      <t>ホカ</t>
    </rPh>
    <rPh sb="30" eb="32">
      <t>ジギョウ</t>
    </rPh>
    <rPh sb="32" eb="33">
      <t>ショ</t>
    </rPh>
    <rPh sb="34" eb="36">
      <t>イリョウ</t>
    </rPh>
    <rPh sb="36" eb="38">
      <t>キカン</t>
    </rPh>
    <rPh sb="40" eb="42">
      <t>レンケイ</t>
    </rPh>
    <rPh sb="42" eb="43">
      <t>トウ</t>
    </rPh>
    <rPh sb="44" eb="45">
      <t>オコナ</t>
    </rPh>
    <phoneticPr fontId="25"/>
  </si>
  <si>
    <t>問７</t>
    <rPh sb="0" eb="1">
      <t>トイ</t>
    </rPh>
    <phoneticPr fontId="25"/>
  </si>
  <si>
    <t>　総合マネジメント体制強化加算（Ⅱ）
　問１～問３に適合していること。</t>
    <phoneticPr fontId="25"/>
  </si>
  <si>
    <t>（１８）　褥瘡マネジメント加算（Ⅰ）（Ⅱ）</t>
    <rPh sb="5" eb="7">
      <t>ジョクソウ</t>
    </rPh>
    <rPh sb="13" eb="15">
      <t>カサン</t>
    </rPh>
    <phoneticPr fontId="25"/>
  </si>
  <si>
    <t>（Ⅰ）（Ⅱ）
　利用者ごとに褥瘡の発生と関連のあるリスクについて、利用開始時に評価し、その後少なくとも３月に１回評価するとともに、その評価結果等の情報をＬＩＦＥを用いて厚生労働省に提出し、褥瘡管理の実施に当たって、当該情報その他褥瘡褥瘡管理の適切かつ有効な実施のために必要な情報を活用している。</t>
    <rPh sb="8" eb="10">
      <t>リヨウ</t>
    </rPh>
    <rPh sb="14" eb="16">
      <t>ジョクソウ</t>
    </rPh>
    <rPh sb="17" eb="19">
      <t>ハッセイ</t>
    </rPh>
    <rPh sb="20" eb="22">
      <t>カンレン</t>
    </rPh>
    <rPh sb="33" eb="35">
      <t>リヨウ</t>
    </rPh>
    <rPh sb="35" eb="37">
      <t>カイシ</t>
    </rPh>
    <rPh sb="37" eb="38">
      <t>ジ</t>
    </rPh>
    <rPh sb="39" eb="41">
      <t>ヒョウカ</t>
    </rPh>
    <rPh sb="45" eb="46">
      <t>ゴ</t>
    </rPh>
    <rPh sb="46" eb="47">
      <t>スク</t>
    </rPh>
    <rPh sb="52" eb="53">
      <t>ツキ</t>
    </rPh>
    <rPh sb="55" eb="56">
      <t>カイ</t>
    </rPh>
    <rPh sb="56" eb="58">
      <t>ヒョウカ</t>
    </rPh>
    <rPh sb="67" eb="69">
      <t>ヒョウカ</t>
    </rPh>
    <rPh sb="69" eb="71">
      <t>ケッカ</t>
    </rPh>
    <rPh sb="71" eb="72">
      <t>トウ</t>
    </rPh>
    <rPh sb="73" eb="75">
      <t>ジョウホウ</t>
    </rPh>
    <rPh sb="81" eb="82">
      <t>モチ</t>
    </rPh>
    <rPh sb="84" eb="89">
      <t>コウセイロウドウショウ</t>
    </rPh>
    <rPh sb="90" eb="92">
      <t>テイシュツ</t>
    </rPh>
    <rPh sb="94" eb="96">
      <t>ジョクソウ</t>
    </rPh>
    <rPh sb="96" eb="98">
      <t>カンリ</t>
    </rPh>
    <rPh sb="99" eb="101">
      <t>ジッシ</t>
    </rPh>
    <rPh sb="102" eb="103">
      <t>ア</t>
    </rPh>
    <rPh sb="107" eb="109">
      <t>トウガイ</t>
    </rPh>
    <rPh sb="109" eb="111">
      <t>ジョウホウ</t>
    </rPh>
    <rPh sb="113" eb="114">
      <t>タ</t>
    </rPh>
    <rPh sb="114" eb="116">
      <t>ジョクソウ</t>
    </rPh>
    <rPh sb="116" eb="120">
      <t>ジョクソウカンリ</t>
    </rPh>
    <rPh sb="121" eb="123">
      <t>テキセツ</t>
    </rPh>
    <rPh sb="140" eb="142">
      <t>カツヨウ</t>
    </rPh>
    <phoneticPr fontId="25"/>
  </si>
  <si>
    <t>（Ⅰ）（Ⅱ）
　問１の評価の結果、褥瘡が発生するリスクがあるとされた利用者ごとに、医師、看護師、介護職員、管理栄養士、介護支援専門員その他の職種の者が共同して、褥瘡管理に関する褥瘡ケア計画を作成している。</t>
    <rPh sb="8" eb="9">
      <t>トイ</t>
    </rPh>
    <rPh sb="11" eb="13">
      <t>ヒョウカ</t>
    </rPh>
    <rPh sb="14" eb="16">
      <t>ケッカ</t>
    </rPh>
    <rPh sb="17" eb="19">
      <t>ジョクソウ</t>
    </rPh>
    <rPh sb="20" eb="22">
      <t>ハッセイ</t>
    </rPh>
    <rPh sb="34" eb="37">
      <t>リヨウシャ</t>
    </rPh>
    <rPh sb="41" eb="43">
      <t>イシ</t>
    </rPh>
    <rPh sb="44" eb="47">
      <t>カンゴシ</t>
    </rPh>
    <rPh sb="48" eb="52">
      <t>カイゴショクイン</t>
    </rPh>
    <rPh sb="53" eb="58">
      <t>カンリエイヨウシ</t>
    </rPh>
    <rPh sb="59" eb="66">
      <t>カイゴシエンセンモンイン</t>
    </rPh>
    <rPh sb="68" eb="69">
      <t>タ</t>
    </rPh>
    <rPh sb="75" eb="77">
      <t>キョウドウ</t>
    </rPh>
    <rPh sb="80" eb="82">
      <t>ジョクソウ</t>
    </rPh>
    <rPh sb="82" eb="84">
      <t>カンリ</t>
    </rPh>
    <rPh sb="85" eb="86">
      <t>カン</t>
    </rPh>
    <rPh sb="88" eb="90">
      <t>ジョクソウ</t>
    </rPh>
    <rPh sb="92" eb="94">
      <t>ケイカク</t>
    </rPh>
    <rPh sb="95" eb="97">
      <t>サクセイ</t>
    </rPh>
    <phoneticPr fontId="25"/>
  </si>
  <si>
    <t>（Ⅰ）（Ⅱ）
　利用者ごとの褥瘡ケア計画に従い褥瘡管理を実施するとともに、その管理の内容や利用者の状態について定期的に記録している。</t>
    <rPh sb="8" eb="11">
      <t>リヨウシャ</t>
    </rPh>
    <rPh sb="14" eb="16">
      <t>ジョクソウ</t>
    </rPh>
    <rPh sb="18" eb="20">
      <t>ケイカク</t>
    </rPh>
    <rPh sb="21" eb="22">
      <t>シタガ</t>
    </rPh>
    <rPh sb="23" eb="25">
      <t>ジョクソウ</t>
    </rPh>
    <rPh sb="25" eb="27">
      <t>カンリ</t>
    </rPh>
    <rPh sb="28" eb="30">
      <t>ジッシ</t>
    </rPh>
    <rPh sb="39" eb="41">
      <t>カンリ</t>
    </rPh>
    <rPh sb="42" eb="44">
      <t>ナイヨウ</t>
    </rPh>
    <rPh sb="45" eb="48">
      <t>リヨウシャ</t>
    </rPh>
    <rPh sb="49" eb="51">
      <t>ジョウタイ</t>
    </rPh>
    <rPh sb="55" eb="58">
      <t>テイキテキ</t>
    </rPh>
    <rPh sb="59" eb="61">
      <t>キロク</t>
    </rPh>
    <phoneticPr fontId="25"/>
  </si>
  <si>
    <t>（Ⅰ）（Ⅱ）
　問１の評価に基づき、少なくとも３月に１回利用者ごとに褥瘡ケア計画を見直している。</t>
    <rPh sb="8" eb="9">
      <t>トイ</t>
    </rPh>
    <rPh sb="11" eb="13">
      <t>ヒョウカ</t>
    </rPh>
    <rPh sb="14" eb="15">
      <t>モト</t>
    </rPh>
    <rPh sb="18" eb="19">
      <t>スク</t>
    </rPh>
    <rPh sb="24" eb="25">
      <t>ツキ</t>
    </rPh>
    <rPh sb="27" eb="28">
      <t>カイ</t>
    </rPh>
    <rPh sb="28" eb="31">
      <t>リヨウシャ</t>
    </rPh>
    <rPh sb="34" eb="36">
      <t>ジョクソウ</t>
    </rPh>
    <rPh sb="38" eb="40">
      <t>ケイカク</t>
    </rPh>
    <rPh sb="41" eb="43">
      <t>ミナオ</t>
    </rPh>
    <phoneticPr fontId="25"/>
  </si>
  <si>
    <t>（Ⅱ）
　問１の評価の結果、褥瘡の認められた入所者等について、当該褥瘡が治癒したこと、または利用開始時に褥瘡が発生するリスクがあるとされた利用者について、褥瘡の発生がない。</t>
    <rPh sb="5" eb="6">
      <t>トイ</t>
    </rPh>
    <rPh sb="8" eb="10">
      <t>ヒョウカ</t>
    </rPh>
    <rPh sb="11" eb="13">
      <t>ケッカ</t>
    </rPh>
    <rPh sb="46" eb="48">
      <t>リヨウ</t>
    </rPh>
    <rPh sb="48" eb="50">
      <t>カイシ</t>
    </rPh>
    <rPh sb="50" eb="51">
      <t>ジ</t>
    </rPh>
    <rPh sb="52" eb="54">
      <t>ジョクソウ</t>
    </rPh>
    <rPh sb="55" eb="57">
      <t>ハッセイ</t>
    </rPh>
    <rPh sb="69" eb="72">
      <t>リヨウシャ</t>
    </rPh>
    <rPh sb="77" eb="79">
      <t>ジョクソウ</t>
    </rPh>
    <rPh sb="80" eb="82">
      <t>ハッセイ</t>
    </rPh>
    <phoneticPr fontId="25"/>
  </si>
  <si>
    <t>（Ⅰ）
　原則として要介護度３以上の利用者全員を対象として利用者ごとに要件を満たした場合に、当該事業所の要介護度３以上の利用者全員（褥瘡マネジメント加算（Ⅱ）を算定している者を除く。）に対して算定している。</t>
    <rPh sb="5" eb="7">
      <t>ゲンソク</t>
    </rPh>
    <rPh sb="10" eb="13">
      <t>ヨウカイゴ</t>
    </rPh>
    <rPh sb="13" eb="14">
      <t>ド</t>
    </rPh>
    <rPh sb="15" eb="17">
      <t>イジョウ</t>
    </rPh>
    <rPh sb="18" eb="20">
      <t>リヨウ</t>
    </rPh>
    <rPh sb="20" eb="21">
      <t>シャ</t>
    </rPh>
    <rPh sb="21" eb="23">
      <t>ゼンイン</t>
    </rPh>
    <rPh sb="24" eb="26">
      <t>タイショウ</t>
    </rPh>
    <rPh sb="29" eb="32">
      <t>リヨウシャ</t>
    </rPh>
    <rPh sb="35" eb="37">
      <t>ヨウケン</t>
    </rPh>
    <rPh sb="38" eb="39">
      <t>ミ</t>
    </rPh>
    <rPh sb="42" eb="44">
      <t>バアイ</t>
    </rPh>
    <rPh sb="46" eb="50">
      <t>トウガイジギョウ</t>
    </rPh>
    <rPh sb="50" eb="51">
      <t>ショ</t>
    </rPh>
    <rPh sb="52" eb="56">
      <t>ヨウカイゴド</t>
    </rPh>
    <rPh sb="57" eb="59">
      <t>イジョウ</t>
    </rPh>
    <rPh sb="60" eb="62">
      <t>リヨウ</t>
    </rPh>
    <rPh sb="62" eb="63">
      <t>シャ</t>
    </rPh>
    <rPh sb="63" eb="65">
      <t>ゼンイン</t>
    </rPh>
    <rPh sb="66" eb="68">
      <t>ジョクソウ</t>
    </rPh>
    <rPh sb="74" eb="76">
      <t>カサン</t>
    </rPh>
    <rPh sb="80" eb="82">
      <t>サンテイ</t>
    </rPh>
    <rPh sb="86" eb="87">
      <t>モノ</t>
    </rPh>
    <rPh sb="88" eb="89">
      <t>ノゾ</t>
    </rPh>
    <rPh sb="93" eb="94">
      <t>タイ</t>
    </rPh>
    <rPh sb="96" eb="98">
      <t>サンテイ</t>
    </rPh>
    <phoneticPr fontId="25"/>
  </si>
  <si>
    <t>問８</t>
    <rPh sb="0" eb="1">
      <t>トイ</t>
    </rPh>
    <phoneticPr fontId="25"/>
  </si>
  <si>
    <t>（Ⅰ）（Ⅱ）
　褥瘡ケア計画に基づいたケアを実施する際には、褥瘡ケア・マネジメントの対象となる利用者又はその家族に説明し、その同意を得ている。</t>
    <rPh sb="8" eb="10">
      <t>ジョクソウ</t>
    </rPh>
    <rPh sb="12" eb="14">
      <t>ケイカク</t>
    </rPh>
    <rPh sb="15" eb="16">
      <t>モト</t>
    </rPh>
    <rPh sb="22" eb="24">
      <t>ジッシ</t>
    </rPh>
    <rPh sb="26" eb="27">
      <t>サイ</t>
    </rPh>
    <rPh sb="30" eb="32">
      <t>ジョクソウ</t>
    </rPh>
    <rPh sb="42" eb="44">
      <t>タイショウ</t>
    </rPh>
    <rPh sb="47" eb="50">
      <t>リヨウシャ</t>
    </rPh>
    <rPh sb="50" eb="51">
      <t>マタ</t>
    </rPh>
    <rPh sb="54" eb="56">
      <t>カゾク</t>
    </rPh>
    <rPh sb="57" eb="59">
      <t>セツメイ</t>
    </rPh>
    <rPh sb="63" eb="65">
      <t>ドウイ</t>
    </rPh>
    <rPh sb="66" eb="67">
      <t>エ</t>
    </rPh>
    <phoneticPr fontId="25"/>
  </si>
  <si>
    <t>問９</t>
    <rPh sb="0" eb="1">
      <t>トイ</t>
    </rPh>
    <phoneticPr fontId="25"/>
  </si>
  <si>
    <t>（Ⅰ）（Ⅱ）
　問４における褥瘡ケア計画の見直しは、褥瘡ケア計画に実施上の問題（褥瘡管理の変更の必要性、関連職種が共同して取り組むべき事項の見直しの必要性等）があれば直ちに実施している。</t>
    <rPh sb="8" eb="9">
      <t>トイ</t>
    </rPh>
    <rPh sb="14" eb="16">
      <t>ジョクソウ</t>
    </rPh>
    <rPh sb="18" eb="20">
      <t>ケイカク</t>
    </rPh>
    <rPh sb="21" eb="23">
      <t>ミナオ</t>
    </rPh>
    <rPh sb="26" eb="28">
      <t>ジョクソウ</t>
    </rPh>
    <rPh sb="30" eb="32">
      <t>ケイカク</t>
    </rPh>
    <rPh sb="33" eb="35">
      <t>ジッシ</t>
    </rPh>
    <rPh sb="35" eb="36">
      <t>ジョウ</t>
    </rPh>
    <rPh sb="37" eb="39">
      <t>モンダイ</t>
    </rPh>
    <rPh sb="40" eb="42">
      <t>ジョクソウ</t>
    </rPh>
    <rPh sb="42" eb="44">
      <t>カンリ</t>
    </rPh>
    <rPh sb="45" eb="47">
      <t>ヘンコウ</t>
    </rPh>
    <rPh sb="48" eb="51">
      <t>ヒツヨウセイ</t>
    </rPh>
    <rPh sb="52" eb="56">
      <t>カンレンショクシュ</t>
    </rPh>
    <rPh sb="57" eb="59">
      <t>キョウドウシ</t>
    </rPh>
    <rPh sb="60" eb="76">
      <t>ノヒツヨウ</t>
    </rPh>
    <rPh sb="76" eb="77">
      <t>セイ</t>
    </rPh>
    <rPh sb="77" eb="78">
      <t>トウ</t>
    </rPh>
    <rPh sb="83" eb="84">
      <t>タダ</t>
    </rPh>
    <rPh sb="86" eb="88">
      <t>ジッシ</t>
    </rPh>
    <phoneticPr fontId="25"/>
  </si>
  <si>
    <t>（１９）　排せつ支援加算（Ⅰ）（Ⅱ）（Ⅲ）</t>
    <rPh sb="5" eb="6">
      <t>ハイ</t>
    </rPh>
    <rPh sb="8" eb="12">
      <t>シエンカサン</t>
    </rPh>
    <phoneticPr fontId="25"/>
  </si>
  <si>
    <t>（Ⅰ）（Ⅱ）（Ⅲ）
　利用者ごとに、要介護状態の軽減の見込みについて、医師又は医師と連携した看護師が利用開始時に評価し、その後少なくとも６月に１回評価するとともに、その評価結果等の情報をＬＩＦＥを用いて厚生労働省に提出し、排せつ支援の実施に当たって、当該情報その他排せつ支援の適切かつ有効な実施のために必要な情報を活用している。</t>
    <rPh sb="11" eb="14">
      <t>リヨウシャ</t>
    </rPh>
    <rPh sb="18" eb="23">
      <t>ヨウカイゴジョウタイ</t>
    </rPh>
    <rPh sb="24" eb="26">
      <t>ケイゲン</t>
    </rPh>
    <rPh sb="27" eb="29">
      <t>ミコ</t>
    </rPh>
    <rPh sb="35" eb="37">
      <t>イシ</t>
    </rPh>
    <rPh sb="37" eb="38">
      <t>マタ</t>
    </rPh>
    <rPh sb="39" eb="41">
      <t>イシ</t>
    </rPh>
    <rPh sb="42" eb="44">
      <t>レンケイ</t>
    </rPh>
    <rPh sb="46" eb="49">
      <t>カンゴシ</t>
    </rPh>
    <rPh sb="50" eb="52">
      <t>リヨウ</t>
    </rPh>
    <rPh sb="52" eb="54">
      <t>カイシ</t>
    </rPh>
    <rPh sb="54" eb="55">
      <t>ジ</t>
    </rPh>
    <rPh sb="56" eb="58">
      <t>ヒョウカ</t>
    </rPh>
    <rPh sb="62" eb="63">
      <t>ゴ</t>
    </rPh>
    <rPh sb="63" eb="64">
      <t>スク</t>
    </rPh>
    <rPh sb="69" eb="70">
      <t>ツキ</t>
    </rPh>
    <rPh sb="72" eb="73">
      <t>カイ</t>
    </rPh>
    <rPh sb="73" eb="75">
      <t>ヒョウカ</t>
    </rPh>
    <rPh sb="84" eb="86">
      <t>ヒョウカ</t>
    </rPh>
    <rPh sb="86" eb="88">
      <t>ケッカ</t>
    </rPh>
    <rPh sb="88" eb="89">
      <t>トウ</t>
    </rPh>
    <rPh sb="90" eb="92">
      <t>ジョウホウ</t>
    </rPh>
    <rPh sb="98" eb="99">
      <t>モチ</t>
    </rPh>
    <rPh sb="101" eb="106">
      <t>コウセイロウドウショウ</t>
    </rPh>
    <rPh sb="107" eb="109">
      <t>テイシュツ</t>
    </rPh>
    <rPh sb="111" eb="112">
      <t>ハイ</t>
    </rPh>
    <rPh sb="114" eb="116">
      <t>シエン</t>
    </rPh>
    <rPh sb="117" eb="119">
      <t>ジッシ</t>
    </rPh>
    <rPh sb="120" eb="121">
      <t>ア</t>
    </rPh>
    <rPh sb="125" eb="129">
      <t>トウガイジョウホウ</t>
    </rPh>
    <rPh sb="131" eb="132">
      <t>タ</t>
    </rPh>
    <rPh sb="132" eb="133">
      <t>ハイ</t>
    </rPh>
    <rPh sb="135" eb="137">
      <t>シエン</t>
    </rPh>
    <rPh sb="138" eb="140">
      <t>テキセツ</t>
    </rPh>
    <rPh sb="157" eb="159">
      <t>カツヨウ</t>
    </rPh>
    <phoneticPr fontId="25"/>
  </si>
  <si>
    <t>（Ⅰ）（Ⅱ）（Ⅲ）
　問１の評価の結果、、排せつ介護を要する利用者であって、適切な対応を行うことにより、要介護状態の軽減が見込まれるものについて、医師、看護師、介護支援専門員その他の職種の者が共同して、当該利用者が排せつ介護を要する原因を分析し、それに基づいた支援計画を作成し、当該支援計画に基づく支援を継続して実施している。</t>
    <rPh sb="11" eb="12">
      <t>トイ</t>
    </rPh>
    <rPh sb="14" eb="16">
      <t>ヒョウカ</t>
    </rPh>
    <rPh sb="17" eb="19">
      <t>ケッカ</t>
    </rPh>
    <rPh sb="21" eb="22">
      <t>ハイ</t>
    </rPh>
    <rPh sb="24" eb="26">
      <t>カイゴ</t>
    </rPh>
    <rPh sb="27" eb="28">
      <t>ヨウ</t>
    </rPh>
    <rPh sb="30" eb="32">
      <t>リヨウ</t>
    </rPh>
    <rPh sb="32" eb="33">
      <t>シャ</t>
    </rPh>
    <rPh sb="38" eb="40">
      <t>テキセツ</t>
    </rPh>
    <rPh sb="41" eb="43">
      <t>タイオウ</t>
    </rPh>
    <rPh sb="44" eb="45">
      <t>オコナ</t>
    </rPh>
    <rPh sb="52" eb="57">
      <t>ヨウカイゴジョウタイ</t>
    </rPh>
    <rPh sb="58" eb="60">
      <t>ケイゲン</t>
    </rPh>
    <rPh sb="61" eb="63">
      <t>ミコ</t>
    </rPh>
    <rPh sb="73" eb="75">
      <t>イシ</t>
    </rPh>
    <rPh sb="76" eb="79">
      <t>カンゴシ</t>
    </rPh>
    <rPh sb="80" eb="87">
      <t>カイゴシエンセンモンイン</t>
    </rPh>
    <rPh sb="89" eb="90">
      <t>タ</t>
    </rPh>
    <rPh sb="96" eb="98">
      <t>キョウドウ</t>
    </rPh>
    <rPh sb="101" eb="106">
      <t>トウガイリヨウシャ</t>
    </rPh>
    <rPh sb="107" eb="108">
      <t>ハイ</t>
    </rPh>
    <rPh sb="110" eb="112">
      <t>カイゴ</t>
    </rPh>
    <rPh sb="113" eb="114">
      <t>ヨウ</t>
    </rPh>
    <rPh sb="116" eb="118">
      <t>ゲンイン</t>
    </rPh>
    <rPh sb="119" eb="121">
      <t>ブンセキ</t>
    </rPh>
    <rPh sb="126" eb="127">
      <t>モト</t>
    </rPh>
    <rPh sb="130" eb="132">
      <t>シエン</t>
    </rPh>
    <rPh sb="132" eb="134">
      <t>ケイカク</t>
    </rPh>
    <rPh sb="135" eb="137">
      <t>サクセイ</t>
    </rPh>
    <rPh sb="139" eb="141">
      <t>トウガイ</t>
    </rPh>
    <rPh sb="141" eb="145">
      <t>シエンケイカク</t>
    </rPh>
    <rPh sb="146" eb="147">
      <t>モト</t>
    </rPh>
    <rPh sb="149" eb="151">
      <t>シエン</t>
    </rPh>
    <rPh sb="152" eb="154">
      <t>ケイゾク</t>
    </rPh>
    <rPh sb="156" eb="158">
      <t>ジッシ</t>
    </rPh>
    <phoneticPr fontId="25"/>
  </si>
  <si>
    <t>（Ⅰ）（Ⅱ）（Ⅲ）
　問１の評価に基づき、少なくとも３月に１回、利用者ごとに支援計画を見直している。</t>
    <rPh sb="11" eb="12">
      <t>トイ</t>
    </rPh>
    <rPh sb="14" eb="16">
      <t>ヒョウカ</t>
    </rPh>
    <rPh sb="17" eb="18">
      <t>モト</t>
    </rPh>
    <rPh sb="21" eb="22">
      <t>スク</t>
    </rPh>
    <rPh sb="27" eb="28">
      <t>ツキ</t>
    </rPh>
    <rPh sb="30" eb="31">
      <t>カイ</t>
    </rPh>
    <rPh sb="32" eb="35">
      <t>リヨウシャ</t>
    </rPh>
    <rPh sb="38" eb="42">
      <t>シエンケイカク</t>
    </rPh>
    <rPh sb="43" eb="45">
      <t>ミナオ</t>
    </rPh>
    <phoneticPr fontId="25"/>
  </si>
  <si>
    <t>（Ⅱ）
　次のいずれかに適合している。</t>
    <rPh sb="5" eb="6">
      <t>ツギ</t>
    </rPh>
    <rPh sb="12" eb="14">
      <t>テキゴウ</t>
    </rPh>
    <phoneticPr fontId="25"/>
  </si>
  <si>
    <t>問１の評価の結果、要介護状態の軽減が見込まれる者について、利用開始時と比較して、排尿又は排便の状態の少なくとも一方が改善するとともにいずれにも悪化がない。</t>
    <rPh sb="0" eb="1">
      <t>トイ</t>
    </rPh>
    <rPh sb="3" eb="5">
      <t>ヒョウカ</t>
    </rPh>
    <rPh sb="6" eb="8">
      <t>ケッカ</t>
    </rPh>
    <rPh sb="9" eb="14">
      <t>ヨウカイゴジョウタイ</t>
    </rPh>
    <rPh sb="15" eb="17">
      <t>ケイゲン</t>
    </rPh>
    <rPh sb="18" eb="20">
      <t>ミコ</t>
    </rPh>
    <rPh sb="23" eb="24">
      <t>モノ</t>
    </rPh>
    <rPh sb="29" eb="31">
      <t>リヨウ</t>
    </rPh>
    <rPh sb="31" eb="33">
      <t>カイシ</t>
    </rPh>
    <rPh sb="33" eb="34">
      <t>ジ</t>
    </rPh>
    <rPh sb="35" eb="37">
      <t>ヒカク</t>
    </rPh>
    <rPh sb="40" eb="42">
      <t>ハイニョウ</t>
    </rPh>
    <rPh sb="42" eb="43">
      <t>マタ</t>
    </rPh>
    <rPh sb="58" eb="60">
      <t>カイゼン</t>
    </rPh>
    <rPh sb="71" eb="73">
      <t>アッカ</t>
    </rPh>
    <phoneticPr fontId="25"/>
  </si>
  <si>
    <t>問１の評価の結果、利用開始時におむつを使用していた者であって要介護状態の軽減が見込まれるものについて、おむつを使用しなくなった。</t>
    <rPh sb="0" eb="1">
      <t>トイ</t>
    </rPh>
    <rPh sb="3" eb="5">
      <t>ヒョウカ</t>
    </rPh>
    <rPh sb="6" eb="8">
      <t>ケッカ</t>
    </rPh>
    <rPh sb="9" eb="11">
      <t>リヨウ</t>
    </rPh>
    <rPh sb="11" eb="13">
      <t>カイシ</t>
    </rPh>
    <rPh sb="13" eb="14">
      <t>ジ</t>
    </rPh>
    <rPh sb="19" eb="21">
      <t>シヨウ</t>
    </rPh>
    <rPh sb="25" eb="26">
      <t>モノ</t>
    </rPh>
    <rPh sb="30" eb="35">
      <t>ヨウカイゴジョウタイ</t>
    </rPh>
    <rPh sb="36" eb="38">
      <t>ケイゲン</t>
    </rPh>
    <rPh sb="39" eb="41">
      <t>ミコ</t>
    </rPh>
    <rPh sb="55" eb="57">
      <t>シヨウ</t>
    </rPh>
    <phoneticPr fontId="25"/>
  </si>
  <si>
    <t>問１の評価の結果、利用開始時に尿道カテーテルが留置されていた者であって、要介護状態の軽減が見込まれるものについて、尿道カテーテルが抜去された。</t>
    <rPh sb="0" eb="1">
      <t>トイ</t>
    </rPh>
    <rPh sb="3" eb="5">
      <t>ヒョウカ</t>
    </rPh>
    <rPh sb="6" eb="8">
      <t>ケッカ</t>
    </rPh>
    <rPh sb="36" eb="41">
      <t>ヨウカイゴジョウタイ</t>
    </rPh>
    <rPh sb="42" eb="44">
      <t>ケイゲン</t>
    </rPh>
    <rPh sb="45" eb="47">
      <t>ミコ</t>
    </rPh>
    <phoneticPr fontId="25"/>
  </si>
  <si>
    <t>（Ⅲ）
　問1から問3まで並びに問4のイ及びロに掲げる基準のいずれにも問4イ、ロ及びハのいずれにも適合している。</t>
    <rPh sb="5" eb="6">
      <t>トイ</t>
    </rPh>
    <rPh sb="9" eb="10">
      <t>トイ</t>
    </rPh>
    <rPh sb="13" eb="14">
      <t>ナラ</t>
    </rPh>
    <rPh sb="16" eb="17">
      <t>トイ</t>
    </rPh>
    <rPh sb="20" eb="21">
      <t>オヨ</t>
    </rPh>
    <rPh sb="24" eb="25">
      <t>カカ</t>
    </rPh>
    <rPh sb="27" eb="29">
      <t>キジュン</t>
    </rPh>
    <rPh sb="35" eb="36">
      <t>トイ</t>
    </rPh>
    <rPh sb="40" eb="41">
      <t>オヨ</t>
    </rPh>
    <rPh sb="49" eb="51">
      <t>テキゴウ</t>
    </rPh>
    <phoneticPr fontId="25"/>
  </si>
  <si>
    <t>（Ⅰ）
　原則として要介護度３以上の利用者全員を対象として利用者ごとに問1から問3の要件を満たした場合に、当該事業所の要介護度３以上の利用者全員（排せつ支援加算（Ⅱ）又は（Ⅲ）を算定する者を除く。）に対して算定している。</t>
    <rPh sb="5" eb="7">
      <t>ゲンソク</t>
    </rPh>
    <rPh sb="10" eb="13">
      <t>ヨウカイゴ</t>
    </rPh>
    <rPh sb="13" eb="14">
      <t>ド</t>
    </rPh>
    <rPh sb="15" eb="17">
      <t>イジョウ</t>
    </rPh>
    <rPh sb="18" eb="20">
      <t>リヨウ</t>
    </rPh>
    <rPh sb="20" eb="21">
      <t>シャ</t>
    </rPh>
    <rPh sb="21" eb="23">
      <t>ゼンイン</t>
    </rPh>
    <rPh sb="24" eb="26">
      <t>タイショウ</t>
    </rPh>
    <rPh sb="29" eb="32">
      <t>リヨウシャ</t>
    </rPh>
    <rPh sb="35" eb="36">
      <t>トイ</t>
    </rPh>
    <rPh sb="39" eb="40">
      <t>トイ</t>
    </rPh>
    <rPh sb="42" eb="44">
      <t>ヨウケン</t>
    </rPh>
    <rPh sb="45" eb="46">
      <t>ミ</t>
    </rPh>
    <rPh sb="49" eb="51">
      <t>バアイ</t>
    </rPh>
    <rPh sb="53" eb="57">
      <t>トウガイジギョウ</t>
    </rPh>
    <rPh sb="57" eb="58">
      <t>ショ</t>
    </rPh>
    <rPh sb="59" eb="63">
      <t>ヨウカイゴド</t>
    </rPh>
    <rPh sb="64" eb="66">
      <t>イジョウ</t>
    </rPh>
    <rPh sb="67" eb="69">
      <t>リヨウ</t>
    </rPh>
    <rPh sb="69" eb="70">
      <t>シャ</t>
    </rPh>
    <rPh sb="70" eb="72">
      <t>ゼンイン</t>
    </rPh>
    <rPh sb="73" eb="74">
      <t>ハイ</t>
    </rPh>
    <rPh sb="76" eb="80">
      <t>シエンカサン</t>
    </rPh>
    <rPh sb="83" eb="84">
      <t>マタ</t>
    </rPh>
    <rPh sb="89" eb="91">
      <t>サンテイ</t>
    </rPh>
    <rPh sb="93" eb="94">
      <t>モノ</t>
    </rPh>
    <rPh sb="95" eb="96">
      <t>ノゾ</t>
    </rPh>
    <rPh sb="100" eb="101">
      <t>タイ</t>
    </rPh>
    <rPh sb="103" eb="105">
      <t>サンテイ</t>
    </rPh>
    <phoneticPr fontId="25"/>
  </si>
  <si>
    <t>（Ⅱ）（Ⅲ）
　他の事業所が提供する排せつ支援に係るリハビリテーションを併用している利用者に対して、看護小規模多機能型居宅介護事業所が当該他の事業所と連携して排せつ支援を行っていない場合は、当該利用者を排せつ支援加算（Ⅱ）又は（Ⅲ）の対象に含めていない。</t>
    <phoneticPr fontId="25"/>
  </si>
  <si>
    <t>（Ⅰ）（Ⅱ）（Ⅲ）
　問１の評価を医師と連携した看護師が行った場合は、その内容を支援の開始前に医師へ報告している。</t>
    <rPh sb="11" eb="12">
      <t>トイ</t>
    </rPh>
    <rPh sb="14" eb="16">
      <t>ヒョウカ</t>
    </rPh>
    <rPh sb="17" eb="19">
      <t>イシ</t>
    </rPh>
    <rPh sb="20" eb="22">
      <t>レンケイ</t>
    </rPh>
    <rPh sb="24" eb="27">
      <t>カンゴシ</t>
    </rPh>
    <rPh sb="28" eb="29">
      <t>オコナ</t>
    </rPh>
    <rPh sb="31" eb="33">
      <t>バアイ</t>
    </rPh>
    <rPh sb="37" eb="39">
      <t>ナイヨウ</t>
    </rPh>
    <rPh sb="40" eb="42">
      <t>シエン</t>
    </rPh>
    <rPh sb="43" eb="46">
      <t>カイシマエ</t>
    </rPh>
    <rPh sb="47" eb="49">
      <t>イシ</t>
    </rPh>
    <rPh sb="50" eb="52">
      <t>ホウコク</t>
    </rPh>
    <phoneticPr fontId="25"/>
  </si>
  <si>
    <t>（Ⅰ）（Ⅱ）（Ⅲ）
　問１の評価を医師と連携した看護師が行う際、利用者の背景疾患の状況を勘案する必要がある場合等は、医師に相談している。</t>
    <rPh sb="11" eb="12">
      <t>トイ</t>
    </rPh>
    <rPh sb="14" eb="16">
      <t>ヒョウカ</t>
    </rPh>
    <rPh sb="28" eb="29">
      <t>オコナ</t>
    </rPh>
    <rPh sb="30" eb="31">
      <t>サイ</t>
    </rPh>
    <rPh sb="32" eb="35">
      <t>リヨウシャ</t>
    </rPh>
    <rPh sb="36" eb="38">
      <t>ハイケイ</t>
    </rPh>
    <rPh sb="38" eb="40">
      <t>シッカン</t>
    </rPh>
    <rPh sb="41" eb="43">
      <t>ジョウキョウ</t>
    </rPh>
    <rPh sb="44" eb="46">
      <t>カンアン</t>
    </rPh>
    <rPh sb="48" eb="50">
      <t>ヒツヨウ</t>
    </rPh>
    <rPh sb="53" eb="55">
      <t>バアイ</t>
    </rPh>
    <rPh sb="55" eb="56">
      <t>トウ</t>
    </rPh>
    <rPh sb="58" eb="60">
      <t>イシ</t>
    </rPh>
    <rPh sb="61" eb="63">
      <t>ソウダン</t>
    </rPh>
    <phoneticPr fontId="25"/>
  </si>
  <si>
    <t>（Ⅰ）（Ⅱ）（Ⅲ）
　問2における支援計画の実施にあたっては、計画の作成に関与した者が、利用者及びその家族に対し、排せつの状態及び今後の見込み、支援の必要性、要因分析並びに支援計画の内容、当該支援は利用者及びその家族がこれらの説明を理解した上で支援の実施を希望する場合に行うものであること、及び支援開始後であってもいつでも利用者及びその家族の希望に応じて支援計画を中断又は中止できることを説明し、利用者及びその家族の理解と希望を確認した上で行っている。</t>
    <rPh sb="11" eb="12">
      <t>トイ</t>
    </rPh>
    <rPh sb="120" eb="121">
      <t>ウエ</t>
    </rPh>
    <rPh sb="145" eb="146">
      <t>オヨ</t>
    </rPh>
    <rPh sb="147" eb="149">
      <t>シエン</t>
    </rPh>
    <rPh sb="149" eb="151">
      <t>カイシ</t>
    </rPh>
    <rPh sb="151" eb="152">
      <t>ゴ</t>
    </rPh>
    <rPh sb="161" eb="164">
      <t>リヨウシャ</t>
    </rPh>
    <rPh sb="164" eb="165">
      <t>オヨ</t>
    </rPh>
    <rPh sb="168" eb="170">
      <t>カゾク</t>
    </rPh>
    <rPh sb="171" eb="173">
      <t>キボウ</t>
    </rPh>
    <rPh sb="174" eb="175">
      <t>オウ</t>
    </rPh>
    <rPh sb="177" eb="179">
      <t>シエン</t>
    </rPh>
    <rPh sb="179" eb="181">
      <t>ケイカク</t>
    </rPh>
    <rPh sb="182" eb="184">
      <t>チュウダン</t>
    </rPh>
    <rPh sb="184" eb="185">
      <t>マタ</t>
    </rPh>
    <rPh sb="186" eb="188">
      <t>チュウシ</t>
    </rPh>
    <rPh sb="194" eb="196">
      <t>セツメイ</t>
    </rPh>
    <rPh sb="198" eb="201">
      <t>リヨウシャ</t>
    </rPh>
    <rPh sb="201" eb="202">
      <t>オヨ</t>
    </rPh>
    <rPh sb="205" eb="207">
      <t>カゾク</t>
    </rPh>
    <rPh sb="208" eb="210">
      <t>リカイ</t>
    </rPh>
    <rPh sb="211" eb="213">
      <t>キボウ</t>
    </rPh>
    <rPh sb="214" eb="216">
      <t>カクニン</t>
    </rPh>
    <rPh sb="218" eb="219">
      <t>ウエ</t>
    </rPh>
    <rPh sb="220" eb="221">
      <t>オコナ</t>
    </rPh>
    <phoneticPr fontId="25"/>
  </si>
  <si>
    <t>（Ⅰ）（Ⅱ）（Ⅲ）
　問3における支援計画の見直しは、支援計画に実施上の問題（排せつ支援計画の変更の必要性、関連職種が共同して取り組むべき事項の見直しの必要性等）があれば直ちに実施している。</t>
    <rPh sb="11" eb="12">
      <t>トイ</t>
    </rPh>
    <rPh sb="17" eb="21">
      <t>シエンケイカク</t>
    </rPh>
    <rPh sb="22" eb="24">
      <t>ミナオ</t>
    </rPh>
    <rPh sb="27" eb="29">
      <t>シエン</t>
    </rPh>
    <rPh sb="29" eb="31">
      <t>ケイカク</t>
    </rPh>
    <rPh sb="32" eb="34">
      <t>ジッシ</t>
    </rPh>
    <rPh sb="34" eb="35">
      <t>ジョウ</t>
    </rPh>
    <rPh sb="36" eb="38">
      <t>モンダイ</t>
    </rPh>
    <rPh sb="39" eb="40">
      <t>ハイ</t>
    </rPh>
    <rPh sb="42" eb="46">
      <t>シエンケイカク</t>
    </rPh>
    <rPh sb="47" eb="49">
      <t>ヘンコウ</t>
    </rPh>
    <rPh sb="50" eb="53">
      <t>ヒツヨウセイ</t>
    </rPh>
    <rPh sb="54" eb="58">
      <t>カンレンショクシュ</t>
    </rPh>
    <rPh sb="59" eb="61">
      <t>キョウドウシ</t>
    </rPh>
    <rPh sb="62" eb="78">
      <t>ノヒツヨウ</t>
    </rPh>
    <rPh sb="78" eb="79">
      <t>セイ</t>
    </rPh>
    <rPh sb="79" eb="80">
      <t>トウ</t>
    </rPh>
    <rPh sb="85" eb="86">
      <t>タダ</t>
    </rPh>
    <rPh sb="88" eb="90">
      <t>ジッシ</t>
    </rPh>
    <phoneticPr fontId="25"/>
  </si>
  <si>
    <t>（２０）　生産性向上推進体制加算</t>
    <phoneticPr fontId="25"/>
  </si>
  <si>
    <t>（Ⅰ）（Ⅱ）共通
　利用者の安全並びに介護サービスの質の確保及び職員の負担軽減に資する方策を検討するための委員会において、次に掲げる事項について必要な検討を行い、及び当該事項の実施を定期的に確認している。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t>
    <rPh sb="6" eb="8">
      <t>キョウツウ</t>
    </rPh>
    <phoneticPr fontId="25"/>
  </si>
  <si>
    <t>（Ⅰ）
　問１の取組及び介護機器の活用による業務の効率化及びケアの質の確保並びに職員の負担軽減に関する実績がある。</t>
    <rPh sb="5" eb="6">
      <t>トイ</t>
    </rPh>
    <phoneticPr fontId="25"/>
  </si>
  <si>
    <t>（Ⅰ）
　以下の①から③の介護機器を全て使用しており、また、①の機器は全ての居室に設置し（全ての利用者を個別に見守ることが可能な状態をいう。）、②の機器は同一の時間帯に勤務する全ての介護職員が使用している。
①　見守り機器
利用者がベッドから離れようとしている状態又は離れたことを感知できるセンサーであり、当該センサーから得られた情報を外部通信機能により職員に通報できる利用者の見守りに資する機器をいう。なお、見守り機器を居室に設置する際には、利用者のプライバシーに配慮する観点から、利用者又は家族等に必要な説明を行い、同意を得ることとし、機器の運用については、当該利用者又は家族等の意向に応じ、機器の使用を停止するなどの運用は認められる。
②　インカム（マイクロホンが取り付けられたイヤホンをいう。）等の職員間の連絡調整の迅速化に資するＩＣＴ機器（ビジネス用のチャットツールの活用による職員間の連絡調整の迅速化に資するＩＣＴ機器も含む。）
③　介護記録ソフトウェアやスマートフォン等の介護記録の作成の効率化に資するＩＣＴ機器（複数の機器の連携も含め、データの入力から記録・保存・活用までを一体的に支援するものに限る。）</t>
    <phoneticPr fontId="25"/>
  </si>
  <si>
    <t>（Ⅰ）
　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phoneticPr fontId="25"/>
  </si>
  <si>
    <t>（Ⅰ）
　事業年度ごとに、問１、３、４についての取組に関する実績を厚生労働省に報告している。</t>
    <rPh sb="13" eb="14">
      <t>トイ</t>
    </rPh>
    <phoneticPr fontId="25"/>
  </si>
  <si>
    <t>（Ⅱ）
　問３①から③に掲げる介護機器のうち、１つ以上を使用している。なお、②の機器は同一の時間帯に勤務する全ての介護職員が使用している。</t>
    <phoneticPr fontId="25"/>
  </si>
  <si>
    <t>（Ⅱ）
　事業年度ごとに、問１、６についての取組に関する実績を厚生労働省に報告している。</t>
    <rPh sb="13" eb="14">
      <t>トイ</t>
    </rPh>
    <phoneticPr fontId="25"/>
  </si>
  <si>
    <t>（２１）　科学的介護推進体制加算</t>
    <rPh sb="5" eb="16">
      <t>カガクテキカイゴスイシンタイセイカサン</t>
    </rPh>
    <phoneticPr fontId="25"/>
  </si>
  <si>
    <t>　利用者ごとのＡＤＬ値、栄養状態、口腔状態、認知症の状況その他の利用者の心身の状況等に係る基本的な情報を、ＬＩＦＥを用いて厚生労働省に提出している。</t>
    <rPh sb="1" eb="4">
      <t>リヨウシャ</t>
    </rPh>
    <rPh sb="10" eb="11">
      <t>チ</t>
    </rPh>
    <rPh sb="12" eb="14">
      <t>エイヨウ</t>
    </rPh>
    <rPh sb="14" eb="16">
      <t>ジョウタイ</t>
    </rPh>
    <rPh sb="17" eb="19">
      <t>コウクウ</t>
    </rPh>
    <rPh sb="19" eb="21">
      <t>ジョウタイ</t>
    </rPh>
    <rPh sb="22" eb="25">
      <t>ニンチショウ</t>
    </rPh>
    <rPh sb="26" eb="28">
      <t>ジョウキョウ</t>
    </rPh>
    <rPh sb="30" eb="31">
      <t>タ</t>
    </rPh>
    <rPh sb="32" eb="35">
      <t>リヨウシャ</t>
    </rPh>
    <rPh sb="36" eb="38">
      <t>シンシン</t>
    </rPh>
    <rPh sb="39" eb="41">
      <t>ジョウキョウ</t>
    </rPh>
    <rPh sb="41" eb="42">
      <t>トウ</t>
    </rPh>
    <rPh sb="43" eb="44">
      <t>カカ</t>
    </rPh>
    <rPh sb="45" eb="48">
      <t>キホンテキ</t>
    </rPh>
    <rPh sb="49" eb="51">
      <t>ジョウホウ</t>
    </rPh>
    <rPh sb="58" eb="59">
      <t>モチ</t>
    </rPh>
    <rPh sb="61" eb="66">
      <t>コウセイロウドウショウ</t>
    </rPh>
    <rPh sb="67" eb="69">
      <t>テイシュツ</t>
    </rPh>
    <phoneticPr fontId="25"/>
  </si>
  <si>
    <t>　必要に応じて看護小規模多機能型居宅介護計画を見直すなど、指定看護小規模多機能型居宅介護の提供に当たって、問1の情報その他指定看護小規模多機能型居宅介護を適切かつ有効な実施のために必要な情報を活用している。</t>
    <rPh sb="1" eb="3">
      <t>ヒツヨウ</t>
    </rPh>
    <rPh sb="4" eb="5">
      <t>オウ</t>
    </rPh>
    <rPh sb="7" eb="20">
      <t>カンゴショウキボタキノウガタキョタクカイゴ</t>
    </rPh>
    <rPh sb="20" eb="22">
      <t>ケイカク</t>
    </rPh>
    <rPh sb="23" eb="25">
      <t>ミナオ</t>
    </rPh>
    <rPh sb="29" eb="31">
      <t>シテイ</t>
    </rPh>
    <rPh sb="31" eb="44">
      <t>カンゴショウキボタキノウガタキョタクカイゴ</t>
    </rPh>
    <rPh sb="45" eb="47">
      <t>テイキョウ</t>
    </rPh>
    <rPh sb="48" eb="49">
      <t>ア</t>
    </rPh>
    <rPh sb="53" eb="54">
      <t>トイ</t>
    </rPh>
    <rPh sb="56" eb="58">
      <t>ジョウホウ</t>
    </rPh>
    <rPh sb="60" eb="61">
      <t>タ</t>
    </rPh>
    <rPh sb="61" eb="68">
      <t>シテイカンゴショウキボ</t>
    </rPh>
    <rPh sb="68" eb="76">
      <t>タキノウガタキョタクカイゴ</t>
    </rPh>
    <rPh sb="77" eb="79">
      <t>テキセツ</t>
    </rPh>
    <rPh sb="96" eb="98">
      <t>カツヨウ</t>
    </rPh>
    <phoneticPr fontId="25"/>
  </si>
  <si>
    <t>（２２）　サービス提供体制強化加算(Ⅰ)(Ⅱ)(Ⅲ)</t>
    <rPh sb="9" eb="11">
      <t>テイキョウ</t>
    </rPh>
    <rPh sb="11" eb="13">
      <t>タイセイ</t>
    </rPh>
    <rPh sb="13" eb="15">
      <t>キョウカ</t>
    </rPh>
    <rPh sb="15" eb="17">
      <t>カサン</t>
    </rPh>
    <phoneticPr fontId="25"/>
  </si>
  <si>
    <t>（Ⅰ）
　次のいずれかに適合すること。</t>
    <rPh sb="5" eb="6">
      <t>ツギ</t>
    </rPh>
    <rPh sb="12" eb="14">
      <t>テキゴウ</t>
    </rPh>
    <phoneticPr fontId="25"/>
  </si>
  <si>
    <t>　事業所の介護従業者（保健師、看護師又は准看護師を除く。）の総数のうち、介護福祉士の占める割合が、前年度(３月を除く)の平均で100分の70以上である。</t>
    <rPh sb="5" eb="7">
      <t>カイゴ</t>
    </rPh>
    <rPh sb="11" eb="14">
      <t>ホケンシ</t>
    </rPh>
    <phoneticPr fontId="25"/>
  </si>
  <si>
    <t>　　○前年度実績が６か月以上の事業所(前年度4月～2月の平均)</t>
    <rPh sb="3" eb="6">
      <t>ゼンネンド</t>
    </rPh>
    <rPh sb="6" eb="8">
      <t>ジッセキ</t>
    </rPh>
    <rPh sb="11" eb="12">
      <t>ゲツ</t>
    </rPh>
    <rPh sb="12" eb="14">
      <t>イジョウ</t>
    </rPh>
    <rPh sb="15" eb="17">
      <t>ジギョウ</t>
    </rPh>
    <rPh sb="17" eb="18">
      <t>ショ</t>
    </rPh>
    <rPh sb="19" eb="21">
      <t>ゼンネン</t>
    </rPh>
    <rPh sb="21" eb="22">
      <t>ド</t>
    </rPh>
    <rPh sb="23" eb="24">
      <t>ガツ</t>
    </rPh>
    <rPh sb="26" eb="27">
      <t>ガツ</t>
    </rPh>
    <rPh sb="28" eb="30">
      <t>ヘイキン</t>
    </rPh>
    <phoneticPr fontId="25"/>
  </si>
  <si>
    <r>
      <t>　　　　介護従業者総数</t>
    </r>
    <r>
      <rPr>
        <u/>
        <sz val="9"/>
        <rFont val="ＭＳ Ｐゴシック"/>
        <family val="3"/>
        <charset val="128"/>
      </rPr>
      <t>　　　　　　</t>
    </r>
    <r>
      <rPr>
        <sz val="9"/>
        <rFont val="ＭＳ Ｐゴシック"/>
        <family val="3"/>
        <charset val="128"/>
      </rPr>
      <t>人　介護福祉士員数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4" eb="6">
      <t>カイゴ</t>
    </rPh>
    <rPh sb="6" eb="9">
      <t>ジュウギョウシャ</t>
    </rPh>
    <rPh sb="9" eb="11">
      <t>ソウスウ</t>
    </rPh>
    <rPh sb="17" eb="18">
      <t>ニン</t>
    </rPh>
    <rPh sb="19" eb="21">
      <t>カイゴ</t>
    </rPh>
    <rPh sb="21" eb="24">
      <t>フクシシ</t>
    </rPh>
    <rPh sb="24" eb="26">
      <t>インスウ</t>
    </rPh>
    <rPh sb="32" eb="33">
      <t>ニン</t>
    </rPh>
    <rPh sb="35" eb="37">
      <t>ワリアイ</t>
    </rPh>
    <phoneticPr fontId="3"/>
  </si>
  <si>
    <t>　　○前年度実績が６か月未満の事業所(算定開始前3か月の平均)</t>
    <rPh sb="3" eb="6">
      <t>ゼンネンド</t>
    </rPh>
    <rPh sb="6" eb="8">
      <t>ジッセキ</t>
    </rPh>
    <rPh sb="11" eb="12">
      <t>ゲツ</t>
    </rPh>
    <rPh sb="12" eb="14">
      <t>ミマン</t>
    </rPh>
    <rPh sb="15" eb="17">
      <t>ジギョウ</t>
    </rPh>
    <rPh sb="17" eb="18">
      <t>ショ</t>
    </rPh>
    <rPh sb="19" eb="21">
      <t>サンテイ</t>
    </rPh>
    <rPh sb="21" eb="23">
      <t>カイシ</t>
    </rPh>
    <rPh sb="23" eb="24">
      <t>マエ</t>
    </rPh>
    <rPh sb="26" eb="27">
      <t>ゲツ</t>
    </rPh>
    <rPh sb="28" eb="30">
      <t>ヘイキン</t>
    </rPh>
    <phoneticPr fontId="25"/>
  </si>
  <si>
    <t>　事業所の介護従業者（保健師、看護師又は准看護師を除く。）の総数のうち、勤続年数10年以上の介護福祉士の占める割合が前年度(３月を除く)の平均で100分の25以上である。</t>
    <rPh sb="1" eb="4">
      <t>ジギョウショ</t>
    </rPh>
    <rPh sb="5" eb="7">
      <t>カイゴ</t>
    </rPh>
    <rPh sb="7" eb="10">
      <t>ジュウギョウシャ</t>
    </rPh>
    <rPh sb="11" eb="14">
      <t>ホケンシ</t>
    </rPh>
    <rPh sb="15" eb="18">
      <t>カンゴシ</t>
    </rPh>
    <rPh sb="18" eb="19">
      <t>マタ</t>
    </rPh>
    <rPh sb="20" eb="24">
      <t>ジュンカンゴシ</t>
    </rPh>
    <rPh sb="25" eb="26">
      <t>ノゾ</t>
    </rPh>
    <rPh sb="30" eb="32">
      <t>ソウスウ</t>
    </rPh>
    <rPh sb="36" eb="40">
      <t>キンゾクネンスウ</t>
    </rPh>
    <rPh sb="42" eb="45">
      <t>ネンイジョウ</t>
    </rPh>
    <rPh sb="46" eb="51">
      <t>カイゴフクシシ</t>
    </rPh>
    <rPh sb="52" eb="53">
      <t>シ</t>
    </rPh>
    <rPh sb="55" eb="57">
      <t>ワリアイ</t>
    </rPh>
    <rPh sb="75" eb="76">
      <t>ブン</t>
    </rPh>
    <rPh sb="79" eb="81">
      <t>イジョウ</t>
    </rPh>
    <phoneticPr fontId="25"/>
  </si>
  <si>
    <t>　　○前年度実績が６か月未満の事業所(算定開始前3か月の平均)</t>
    <phoneticPr fontId="25"/>
  </si>
  <si>
    <r>
      <t>　介護従業者総数</t>
    </r>
    <r>
      <rPr>
        <u/>
        <sz val="9"/>
        <rFont val="ＭＳ Ｐゴシック"/>
        <family val="3"/>
        <charset val="128"/>
      </rPr>
      <t>　　　　　　</t>
    </r>
    <r>
      <rPr>
        <sz val="9"/>
        <rFont val="ＭＳ Ｐゴシック"/>
        <family val="3"/>
        <charset val="128"/>
      </rPr>
      <t>人　介護福祉士員数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1" eb="3">
      <t>カイゴ</t>
    </rPh>
    <rPh sb="3" eb="6">
      <t>ジュウギョウシャ</t>
    </rPh>
    <rPh sb="6" eb="8">
      <t>ソウスウ</t>
    </rPh>
    <rPh sb="14" eb="15">
      <t>ニン</t>
    </rPh>
    <rPh sb="16" eb="18">
      <t>カイゴ</t>
    </rPh>
    <rPh sb="18" eb="21">
      <t>フクシシ</t>
    </rPh>
    <rPh sb="21" eb="23">
      <t>インスウ</t>
    </rPh>
    <rPh sb="29" eb="30">
      <t>ニン</t>
    </rPh>
    <rPh sb="32" eb="34">
      <t>ワリアイ</t>
    </rPh>
    <phoneticPr fontId="3"/>
  </si>
  <si>
    <r>
      <t>（Ⅱ）
　事業所の介護従業者（保健師、看護師又は准看護師を</t>
    </r>
    <r>
      <rPr>
        <u/>
        <sz val="11"/>
        <rFont val="ＭＳ Ｐゴシック"/>
        <family val="3"/>
        <charset val="128"/>
      </rPr>
      <t>除く。</t>
    </r>
    <r>
      <rPr>
        <sz val="11"/>
        <rFont val="ＭＳ Ｐゴシック"/>
        <family val="3"/>
        <charset val="128"/>
      </rPr>
      <t>）の総数のうち、介護福祉士の占める割合が、前年度(３月を除く)の平均で100分の50以上である。</t>
    </r>
    <rPh sb="5" eb="8">
      <t>ジギョウショ</t>
    </rPh>
    <rPh sb="9" eb="11">
      <t>カイゴ</t>
    </rPh>
    <rPh sb="11" eb="14">
      <t>ジュウギョウシャ</t>
    </rPh>
    <rPh sb="15" eb="18">
      <t>ホケンシ</t>
    </rPh>
    <rPh sb="53" eb="56">
      <t>ゼンネンド</t>
    </rPh>
    <rPh sb="58" eb="59">
      <t>ガツ</t>
    </rPh>
    <rPh sb="60" eb="61">
      <t>ノゾ</t>
    </rPh>
    <phoneticPr fontId="25"/>
  </si>
  <si>
    <t>　○前年度実績が６か月以上の事業所(前年度4月～2月の平均)</t>
    <rPh sb="2" eb="5">
      <t>ゼンネンド</t>
    </rPh>
    <rPh sb="5" eb="7">
      <t>ジッセキ</t>
    </rPh>
    <rPh sb="10" eb="11">
      <t>ゲツ</t>
    </rPh>
    <rPh sb="11" eb="13">
      <t>イジョウ</t>
    </rPh>
    <rPh sb="14" eb="16">
      <t>ジギョウ</t>
    </rPh>
    <rPh sb="16" eb="17">
      <t>ショ</t>
    </rPh>
    <rPh sb="18" eb="20">
      <t>ゼンネン</t>
    </rPh>
    <rPh sb="20" eb="21">
      <t>ド</t>
    </rPh>
    <rPh sb="22" eb="23">
      <t>ガツ</t>
    </rPh>
    <rPh sb="25" eb="26">
      <t>ガツ</t>
    </rPh>
    <rPh sb="27" eb="29">
      <t>ヘイキン</t>
    </rPh>
    <phoneticPr fontId="25"/>
  </si>
  <si>
    <r>
      <t>　　介護従業者総数</t>
    </r>
    <r>
      <rPr>
        <u/>
        <sz val="9"/>
        <rFont val="ＭＳ Ｐゴシック"/>
        <family val="3"/>
        <charset val="128"/>
      </rPr>
      <t>　　　　　　</t>
    </r>
    <r>
      <rPr>
        <sz val="9"/>
        <rFont val="ＭＳ Ｐゴシック"/>
        <family val="3"/>
        <charset val="128"/>
      </rPr>
      <t>人　介護福祉士員数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2" eb="4">
      <t>カイゴ</t>
    </rPh>
    <rPh sb="4" eb="7">
      <t>ジュウギョウシャ</t>
    </rPh>
    <rPh sb="7" eb="9">
      <t>ソウスウ</t>
    </rPh>
    <rPh sb="15" eb="16">
      <t>ニン</t>
    </rPh>
    <rPh sb="17" eb="19">
      <t>カイゴ</t>
    </rPh>
    <rPh sb="19" eb="22">
      <t>フクシシ</t>
    </rPh>
    <rPh sb="22" eb="24">
      <t>インスウ</t>
    </rPh>
    <rPh sb="30" eb="31">
      <t>ニン</t>
    </rPh>
    <rPh sb="33" eb="35">
      <t>ワリアイ</t>
    </rPh>
    <phoneticPr fontId="3"/>
  </si>
  <si>
    <t>　○前年度実績が６か月未満の事業所(算定開始前3か月の平均)</t>
    <rPh sb="2" eb="5">
      <t>ゼンネンド</t>
    </rPh>
    <rPh sb="5" eb="7">
      <t>ジッセキ</t>
    </rPh>
    <rPh sb="10" eb="11">
      <t>ゲツ</t>
    </rPh>
    <rPh sb="11" eb="13">
      <t>ミマン</t>
    </rPh>
    <rPh sb="14" eb="16">
      <t>ジギョウ</t>
    </rPh>
    <rPh sb="16" eb="17">
      <t>ショ</t>
    </rPh>
    <rPh sb="18" eb="20">
      <t>サンテイ</t>
    </rPh>
    <rPh sb="20" eb="22">
      <t>カイシ</t>
    </rPh>
    <rPh sb="22" eb="23">
      <t>マエ</t>
    </rPh>
    <rPh sb="25" eb="26">
      <t>ゲツ</t>
    </rPh>
    <rPh sb="27" eb="29">
      <t>ヘイキン</t>
    </rPh>
    <phoneticPr fontId="25"/>
  </si>
  <si>
    <t>（Ⅲ）
　次のいずれかに適合すること。</t>
    <rPh sb="5" eb="6">
      <t>ツギ</t>
    </rPh>
    <rPh sb="12" eb="14">
      <t>テキゴウ</t>
    </rPh>
    <phoneticPr fontId="25"/>
  </si>
  <si>
    <t>　事業所の介護従業者（保健師、看護師又は准看護師を除く。）の総数のうち、介護福祉士の占める割合が、前年度(３月を除く)の平均で100分の40以上である。</t>
    <rPh sb="11" eb="14">
      <t>ホケンシ</t>
    </rPh>
    <rPh sb="25" eb="26">
      <t>ノゾ</t>
    </rPh>
    <rPh sb="36" eb="41">
      <t>カイゴフクシシ</t>
    </rPh>
    <phoneticPr fontId="25"/>
  </si>
  <si>
    <r>
      <t>　　　介護従業者総数</t>
    </r>
    <r>
      <rPr>
        <u/>
        <sz val="9"/>
        <rFont val="ＭＳ Ｐゴシック"/>
        <family val="3"/>
        <charset val="128"/>
      </rPr>
      <t>　　　　　　</t>
    </r>
    <r>
      <rPr>
        <sz val="9"/>
        <rFont val="ＭＳ Ｐゴシック"/>
        <family val="3"/>
        <charset val="128"/>
      </rPr>
      <t>人　介護福祉士員数　　</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3" eb="5">
      <t>カイゴ</t>
    </rPh>
    <rPh sb="5" eb="8">
      <t>ジュウギョウシャ</t>
    </rPh>
    <rPh sb="8" eb="10">
      <t>ソウスウ</t>
    </rPh>
    <rPh sb="16" eb="17">
      <t>ニン</t>
    </rPh>
    <rPh sb="18" eb="23">
      <t>カイゴフクシシ</t>
    </rPh>
    <rPh sb="23" eb="25">
      <t>インスウ</t>
    </rPh>
    <rPh sb="31" eb="32">
      <t>ニン</t>
    </rPh>
    <rPh sb="34" eb="36">
      <t>ワリアイ</t>
    </rPh>
    <phoneticPr fontId="3"/>
  </si>
  <si>
    <r>
      <t>　　　介護従業者総数</t>
    </r>
    <r>
      <rPr>
        <u/>
        <sz val="9"/>
        <rFont val="ＭＳ Ｐゴシック"/>
        <family val="3"/>
        <charset val="128"/>
      </rPr>
      <t>　　　　　　</t>
    </r>
    <r>
      <rPr>
        <sz val="9"/>
        <rFont val="ＭＳ Ｐゴシック"/>
        <family val="3"/>
        <charset val="128"/>
      </rPr>
      <t>人　介護福祉士員数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3" eb="5">
      <t>カイゴ</t>
    </rPh>
    <rPh sb="5" eb="8">
      <t>ジュウギョウシャ</t>
    </rPh>
    <rPh sb="8" eb="10">
      <t>ソウスウ</t>
    </rPh>
    <rPh sb="16" eb="17">
      <t>ニン</t>
    </rPh>
    <rPh sb="18" eb="23">
      <t>カイゴフクシシ</t>
    </rPh>
    <rPh sb="23" eb="24">
      <t>イン</t>
    </rPh>
    <rPh sb="24" eb="25">
      <t>スウ</t>
    </rPh>
    <rPh sb="31" eb="32">
      <t>ニン</t>
    </rPh>
    <rPh sb="34" eb="36">
      <t>ワリアイ</t>
    </rPh>
    <phoneticPr fontId="3"/>
  </si>
  <si>
    <t>　事業所の介護従業者の総数のうち、常勤職員の占める割合が、前年度(３月を除く)の平均で100分の60以上である。</t>
    <rPh sb="1" eb="4">
      <t>ジギョウショ</t>
    </rPh>
    <rPh sb="5" eb="7">
      <t>カイゴ</t>
    </rPh>
    <rPh sb="7" eb="10">
      <t>ジュウギョウシャ</t>
    </rPh>
    <rPh sb="11" eb="13">
      <t>ソウスウ</t>
    </rPh>
    <rPh sb="17" eb="19">
      <t>ジョウキン</t>
    </rPh>
    <rPh sb="19" eb="21">
      <t>ショクイン</t>
    </rPh>
    <rPh sb="22" eb="23">
      <t>シ</t>
    </rPh>
    <rPh sb="25" eb="27">
      <t>ワリアイ</t>
    </rPh>
    <rPh sb="46" eb="47">
      <t>ブン</t>
    </rPh>
    <rPh sb="50" eb="52">
      <t>イジョウ</t>
    </rPh>
    <phoneticPr fontId="25"/>
  </si>
  <si>
    <r>
      <t>　　　介護従業者総数</t>
    </r>
    <r>
      <rPr>
        <u/>
        <sz val="9"/>
        <rFont val="ＭＳ Ｐゴシック"/>
        <family val="3"/>
        <charset val="128"/>
      </rPr>
      <t>　　　　　　</t>
    </r>
    <r>
      <rPr>
        <sz val="9"/>
        <rFont val="ＭＳ Ｐゴシック"/>
        <family val="3"/>
        <charset val="128"/>
      </rPr>
      <t>人　常勤職員数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3" eb="5">
      <t>カイゴ</t>
    </rPh>
    <rPh sb="5" eb="8">
      <t>ジュウギョウシャ</t>
    </rPh>
    <rPh sb="8" eb="10">
      <t>ソウスウ</t>
    </rPh>
    <rPh sb="16" eb="17">
      <t>ニン</t>
    </rPh>
    <rPh sb="18" eb="20">
      <t>ジョウキン</t>
    </rPh>
    <rPh sb="20" eb="22">
      <t>ショクイン</t>
    </rPh>
    <rPh sb="21" eb="23">
      <t>インスウ</t>
    </rPh>
    <rPh sb="29" eb="30">
      <t>ニン</t>
    </rPh>
    <rPh sb="32" eb="34">
      <t>ワリアイ</t>
    </rPh>
    <phoneticPr fontId="3"/>
  </si>
  <si>
    <t>　事業所の介護従業者の総数のうち、勤続年数７年以上の者の占める割合が、前年度(３月を除く)の平均で100分の30以上である。</t>
    <rPh sb="1" eb="4">
      <t>ジギョウショ</t>
    </rPh>
    <rPh sb="5" eb="7">
      <t>カイゴ</t>
    </rPh>
    <rPh sb="7" eb="10">
      <t>ジュウギョウシャ</t>
    </rPh>
    <rPh sb="11" eb="13">
      <t>ソウスウ</t>
    </rPh>
    <phoneticPr fontId="25"/>
  </si>
  <si>
    <r>
      <t>　　　介護従業者総数</t>
    </r>
    <r>
      <rPr>
        <u/>
        <sz val="9"/>
        <rFont val="ＭＳ Ｐゴシック"/>
        <family val="3"/>
        <charset val="128"/>
      </rPr>
      <t>　　　　　　</t>
    </r>
    <r>
      <rPr>
        <sz val="9"/>
        <rFont val="ＭＳ Ｐゴシック"/>
        <family val="3"/>
        <charset val="128"/>
      </rPr>
      <t>人　勤続年数７年以上の介護従業者数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3" eb="5">
      <t>カイゴ</t>
    </rPh>
    <rPh sb="5" eb="8">
      <t>ジュウギョウシャ</t>
    </rPh>
    <rPh sb="8" eb="10">
      <t>ソウスウ</t>
    </rPh>
    <rPh sb="16" eb="17">
      <t>ニン</t>
    </rPh>
    <rPh sb="18" eb="20">
      <t>キンゾク</t>
    </rPh>
    <rPh sb="20" eb="22">
      <t>ネンスウ</t>
    </rPh>
    <rPh sb="23" eb="26">
      <t>ネンイジョウ</t>
    </rPh>
    <rPh sb="27" eb="29">
      <t>カイゴ</t>
    </rPh>
    <rPh sb="29" eb="32">
      <t>ジュウギョウシャ</t>
    </rPh>
    <rPh sb="32" eb="33">
      <t>スウ</t>
    </rPh>
    <rPh sb="39" eb="40">
      <t>ニン</t>
    </rPh>
    <rPh sb="42" eb="44">
      <t>ワリアイ</t>
    </rPh>
    <phoneticPr fontId="3"/>
  </si>
  <si>
    <r>
      <t>介護従業者総数</t>
    </r>
    <r>
      <rPr>
        <u/>
        <sz val="9"/>
        <rFont val="ＭＳ Ｐゴシック"/>
        <family val="3"/>
        <charset val="128"/>
      </rPr>
      <t>　　　　　　</t>
    </r>
    <r>
      <rPr>
        <sz val="9"/>
        <rFont val="ＭＳ Ｐゴシック"/>
        <family val="3"/>
        <charset val="128"/>
      </rPr>
      <t>人　勤続年数７年以上の介護従業者数</t>
    </r>
    <r>
      <rPr>
        <u/>
        <sz val="9"/>
        <rFont val="ＭＳ Ｐゴシック"/>
        <family val="3"/>
        <charset val="128"/>
      </rPr>
      <t>　　　　　　</t>
    </r>
    <r>
      <rPr>
        <sz val="9"/>
        <rFont val="ＭＳ Ｐゴシック"/>
        <family val="3"/>
        <charset val="128"/>
      </rPr>
      <t>人　　割合</t>
    </r>
    <r>
      <rPr>
        <u/>
        <sz val="9"/>
        <rFont val="ＭＳ Ｐゴシック"/>
        <family val="3"/>
        <charset val="128"/>
      </rPr>
      <t>　　　　　　　</t>
    </r>
    <r>
      <rPr>
        <sz val="9"/>
        <rFont val="ＭＳ Ｐゴシック"/>
        <family val="3"/>
        <charset val="128"/>
      </rPr>
      <t>（％）</t>
    </r>
    <rPh sb="0" eb="2">
      <t>カイゴ</t>
    </rPh>
    <rPh sb="2" eb="5">
      <t>ジュウギョウシャ</t>
    </rPh>
    <rPh sb="5" eb="7">
      <t>ソウスウ</t>
    </rPh>
    <rPh sb="13" eb="14">
      <t>ニン</t>
    </rPh>
    <rPh sb="15" eb="19">
      <t>キンゾクネンスウ</t>
    </rPh>
    <rPh sb="20" eb="23">
      <t>ネンイジョウ</t>
    </rPh>
    <rPh sb="24" eb="26">
      <t>カイゴ</t>
    </rPh>
    <rPh sb="26" eb="29">
      <t>ジュウギョウシャ</t>
    </rPh>
    <rPh sb="29" eb="30">
      <t>スウ</t>
    </rPh>
    <rPh sb="36" eb="37">
      <t>ニン</t>
    </rPh>
    <rPh sb="39" eb="41">
      <t>ワリアイ</t>
    </rPh>
    <phoneticPr fontId="3"/>
  </si>
  <si>
    <t>（Ⅰ）（Ⅱ）（Ⅲ）
　前年度実績が６か月未満の事業所においては、届出を行った月以降も直近３月間の職員の割合につき、所定の割合を維持し、毎月記録をしている。</t>
    <rPh sb="32" eb="34">
      <t>トドケデ</t>
    </rPh>
    <rPh sb="35" eb="36">
      <t>オコナ</t>
    </rPh>
    <rPh sb="38" eb="39">
      <t>ツキ</t>
    </rPh>
    <rPh sb="39" eb="41">
      <t>イコウ</t>
    </rPh>
    <rPh sb="42" eb="44">
      <t>チョッキン</t>
    </rPh>
    <rPh sb="45" eb="46">
      <t>ゲツ</t>
    </rPh>
    <rPh sb="46" eb="47">
      <t>カン</t>
    </rPh>
    <rPh sb="48" eb="50">
      <t>ショクイン</t>
    </rPh>
    <rPh sb="51" eb="53">
      <t>ワリアイ</t>
    </rPh>
    <rPh sb="57" eb="59">
      <t>ショテイ</t>
    </rPh>
    <rPh sb="60" eb="62">
      <t>ワリアイ</t>
    </rPh>
    <rPh sb="63" eb="65">
      <t>イジ</t>
    </rPh>
    <rPh sb="67" eb="69">
      <t>マイツキ</t>
    </rPh>
    <rPh sb="69" eb="71">
      <t>キロク</t>
    </rPh>
    <phoneticPr fontId="25"/>
  </si>
  <si>
    <t>（Ⅰ）（Ⅱ）（Ⅲ）
　全ての従業者に対し、従業者ごとに研修計画を作成し、研修（外部における研修を含む。）を実施又は実施を予定している。</t>
    <rPh sb="11" eb="12">
      <t>スベ</t>
    </rPh>
    <rPh sb="14" eb="17">
      <t>ジュウギョウシャ</t>
    </rPh>
    <rPh sb="18" eb="19">
      <t>タイ</t>
    </rPh>
    <rPh sb="21" eb="24">
      <t>ジュウギョウシャ</t>
    </rPh>
    <rPh sb="27" eb="29">
      <t>ケンシュウ</t>
    </rPh>
    <rPh sb="29" eb="31">
      <t>ケイカク</t>
    </rPh>
    <rPh sb="32" eb="34">
      <t>サクセイ</t>
    </rPh>
    <rPh sb="36" eb="38">
      <t>ケンシュウ</t>
    </rPh>
    <rPh sb="39" eb="41">
      <t>ガイブ</t>
    </rPh>
    <rPh sb="45" eb="47">
      <t>ケンシュウ</t>
    </rPh>
    <rPh sb="48" eb="49">
      <t>フク</t>
    </rPh>
    <rPh sb="53" eb="55">
      <t>ジッシ</t>
    </rPh>
    <rPh sb="55" eb="56">
      <t>マタ</t>
    </rPh>
    <rPh sb="57" eb="59">
      <t>ジッシ</t>
    </rPh>
    <rPh sb="60" eb="62">
      <t>ヨテイ</t>
    </rPh>
    <phoneticPr fontId="25"/>
  </si>
  <si>
    <t>（Ⅰ）（Ⅱ）（Ⅲ）
　利用者に関する情報若しくはサービス提供に当たっての留意事項の伝達又は従業者の技術指導を目的とした会議をおおむね月１回以上開催している。</t>
    <rPh sb="11" eb="14">
      <t>リヨウシャ</t>
    </rPh>
    <rPh sb="15" eb="16">
      <t>カン</t>
    </rPh>
    <rPh sb="18" eb="20">
      <t>ジョウホウ</t>
    </rPh>
    <rPh sb="20" eb="21">
      <t>モ</t>
    </rPh>
    <rPh sb="28" eb="30">
      <t>テイキョウ</t>
    </rPh>
    <rPh sb="31" eb="32">
      <t>ア</t>
    </rPh>
    <rPh sb="36" eb="38">
      <t>リュウイ</t>
    </rPh>
    <rPh sb="38" eb="40">
      <t>ジコウ</t>
    </rPh>
    <rPh sb="41" eb="43">
      <t>デンタツ</t>
    </rPh>
    <rPh sb="43" eb="44">
      <t>マタ</t>
    </rPh>
    <rPh sb="45" eb="48">
      <t>ジュウギョウシャ</t>
    </rPh>
    <rPh sb="49" eb="51">
      <t>ギジュツ</t>
    </rPh>
    <rPh sb="51" eb="53">
      <t>シドウ</t>
    </rPh>
    <rPh sb="54" eb="56">
      <t>モクテキ</t>
    </rPh>
    <rPh sb="59" eb="61">
      <t>カイギ</t>
    </rPh>
    <rPh sb="66" eb="67">
      <t>ツキ</t>
    </rPh>
    <rPh sb="68" eb="69">
      <t>カイ</t>
    </rPh>
    <rPh sb="69" eb="71">
      <t>イジョウ</t>
    </rPh>
    <rPh sb="71" eb="73">
      <t>カイサイ</t>
    </rPh>
    <phoneticPr fontId="25"/>
  </si>
  <si>
    <r>
      <t xml:space="preserve">（Ⅰ）（Ⅱ）（Ⅲ）
　問６の会議について、従業者の全てが参加している。
</t>
    </r>
    <r>
      <rPr>
        <sz val="10"/>
        <rFont val="ＭＳ Ｐゴシック"/>
        <family val="3"/>
        <charset val="128"/>
      </rPr>
      <t>※複数のグループに分けて開催することは可能</t>
    </r>
    <rPh sb="11" eb="12">
      <t>トイ</t>
    </rPh>
    <rPh sb="21" eb="24">
      <t>ジュウギョウシャ</t>
    </rPh>
    <rPh sb="25" eb="26">
      <t>スベ</t>
    </rPh>
    <rPh sb="28" eb="30">
      <t>サンカ</t>
    </rPh>
    <phoneticPr fontId="25"/>
  </si>
  <si>
    <t>（Ⅰ）（Ⅱ）（Ⅲ）
　問６の会議の開催状況について、概要を記録している。</t>
    <rPh sb="11" eb="12">
      <t>トイ</t>
    </rPh>
    <rPh sb="17" eb="19">
      <t>カイサイ</t>
    </rPh>
    <rPh sb="19" eb="21">
      <t>ジョウキョウ</t>
    </rPh>
    <rPh sb="26" eb="28">
      <t>ガイヨウ</t>
    </rPh>
    <rPh sb="29" eb="31">
      <t>キロク</t>
    </rPh>
    <phoneticPr fontId="25"/>
  </si>
  <si>
    <t>（Ⅰ）（Ⅱ）（Ⅲ）
　問６の利用者に関する情報若しくはサービス提供の当たっての留意事項について、下記の事項に関して、その変化の動向を含め、記載している。
　・　利用者のＡＤＬや意欲
　・　利用者の主な訴えやサービス提供時の特段の要望
　・　家庭環境
　・　前回のサービス提供時の状況
　・　その他サービス提供に当たっては必要な事項</t>
    <rPh sb="11" eb="12">
      <t>トイ</t>
    </rPh>
    <rPh sb="14" eb="17">
      <t>リヨウシャ</t>
    </rPh>
    <rPh sb="18" eb="19">
      <t>カン</t>
    </rPh>
    <rPh sb="21" eb="23">
      <t>ジョウホウ</t>
    </rPh>
    <rPh sb="23" eb="24">
      <t>モ</t>
    </rPh>
    <rPh sb="31" eb="33">
      <t>テイキョウ</t>
    </rPh>
    <rPh sb="34" eb="35">
      <t>ア</t>
    </rPh>
    <rPh sb="39" eb="41">
      <t>リュウイ</t>
    </rPh>
    <rPh sb="41" eb="43">
      <t>ジコウ</t>
    </rPh>
    <rPh sb="48" eb="50">
      <t>カキ</t>
    </rPh>
    <rPh sb="51" eb="53">
      <t>ジコウ</t>
    </rPh>
    <rPh sb="54" eb="55">
      <t>カン</t>
    </rPh>
    <rPh sb="60" eb="62">
      <t>ヘンカ</t>
    </rPh>
    <rPh sb="63" eb="65">
      <t>ドウコウ</t>
    </rPh>
    <rPh sb="66" eb="67">
      <t>フク</t>
    </rPh>
    <rPh sb="69" eb="71">
      <t>キサイ</t>
    </rPh>
    <rPh sb="80" eb="83">
      <t>リヨウシャ</t>
    </rPh>
    <rPh sb="88" eb="90">
      <t>イヨク</t>
    </rPh>
    <rPh sb="94" eb="97">
      <t>リヨウシャ</t>
    </rPh>
    <rPh sb="98" eb="99">
      <t>オモ</t>
    </rPh>
    <rPh sb="100" eb="101">
      <t>ウッタ</t>
    </rPh>
    <rPh sb="107" eb="109">
      <t>テイキョウ</t>
    </rPh>
    <rPh sb="109" eb="110">
      <t>ジ</t>
    </rPh>
    <rPh sb="111" eb="113">
      <t>トクダン</t>
    </rPh>
    <rPh sb="114" eb="116">
      <t>ヨウボウ</t>
    </rPh>
    <rPh sb="120" eb="122">
      <t>カテイ</t>
    </rPh>
    <rPh sb="122" eb="124">
      <t>カンキョウ</t>
    </rPh>
    <rPh sb="128" eb="130">
      <t>ゼンカイ</t>
    </rPh>
    <rPh sb="135" eb="137">
      <t>テイキョウ</t>
    </rPh>
    <rPh sb="137" eb="138">
      <t>ジ</t>
    </rPh>
    <rPh sb="139" eb="141">
      <t>ジョウキョウ</t>
    </rPh>
    <rPh sb="147" eb="148">
      <t>タ</t>
    </rPh>
    <rPh sb="152" eb="154">
      <t>テイキョウ</t>
    </rPh>
    <rPh sb="155" eb="156">
      <t>ア</t>
    </rPh>
    <rPh sb="160" eb="162">
      <t>ヒツヨウ</t>
    </rPh>
    <rPh sb="163" eb="165">
      <t>ジコウ</t>
    </rPh>
    <phoneticPr fontId="25"/>
  </si>
  <si>
    <t>（Ⅰ）（Ⅱ）（Ⅲ）
　定員超過利用・人員基準欠如に該当していない。</t>
    <rPh sb="11" eb="17">
      <t>テイインチョウカリヨウ</t>
    </rPh>
    <rPh sb="18" eb="24">
      <t>ジンインキジュンケツジョ</t>
    </rPh>
    <rPh sb="25" eb="27">
      <t>ガイトウ</t>
    </rPh>
    <phoneticPr fontId="25"/>
  </si>
  <si>
    <t>（２３）　介護職員等処遇改善加算</t>
    <phoneticPr fontId="25"/>
  </si>
  <si>
    <t>　キャリアパス要件Ⅰ（任用要件・賃金体系の整備等）の内容を書面で整備し、全ての介護職員に周知している。</t>
    <phoneticPr fontId="25"/>
  </si>
  <si>
    <t>　キャリアパス要件Ⅱ（研修の実施等）を全ての介護職員に周知している。</t>
    <phoneticPr fontId="25"/>
  </si>
  <si>
    <t>　キャリアパス要件Ⅲ（昇給の仕組みの整備等）の内容を書面で整備し、全ての介護職員に周知している。</t>
    <phoneticPr fontId="25"/>
  </si>
  <si>
    <t>③介護職員等処遇改善加算(Ⅲ)</t>
    <phoneticPr fontId="25"/>
  </si>
  <si>
    <t>④介護職員等処遇改善加算(Ⅳ)</t>
    <phoneticPr fontId="25"/>
  </si>
  <si>
    <r>
      <t>● 減　算　　</t>
    </r>
    <r>
      <rPr>
        <b/>
        <sz val="10"/>
        <rFont val="ＭＳ Ｐゴシック"/>
        <family val="3"/>
        <charset val="128"/>
      </rPr>
      <t>（減算すべき事実が生じていない場合も承知していれば○を記載）</t>
    </r>
    <rPh sb="2" eb="3">
      <t>ゲン</t>
    </rPh>
    <rPh sb="4" eb="5">
      <t>ザン</t>
    </rPh>
    <rPh sb="8" eb="10">
      <t>ゲンザン</t>
    </rPh>
    <rPh sb="13" eb="15">
      <t>ジジツ</t>
    </rPh>
    <rPh sb="16" eb="17">
      <t>ショウ</t>
    </rPh>
    <rPh sb="22" eb="24">
      <t>バアイ</t>
    </rPh>
    <rPh sb="25" eb="27">
      <t>ショウチ</t>
    </rPh>
    <rPh sb="34" eb="36">
      <t>キサイ</t>
    </rPh>
    <phoneticPr fontId="25"/>
  </si>
  <si>
    <t>（１）　人員基準欠如による減算</t>
    <rPh sb="4" eb="6">
      <t>ジンイン</t>
    </rPh>
    <rPh sb="6" eb="8">
      <t>キジュン</t>
    </rPh>
    <rPh sb="8" eb="10">
      <t>ケツジョ</t>
    </rPh>
    <rPh sb="13" eb="15">
      <t>ゲンサン</t>
    </rPh>
    <phoneticPr fontId="25"/>
  </si>
  <si>
    <t>（介護従業者の人員基準欠如）
　人員基準上必要とされる員数から１割を超えて減少した場合にはその翌月から人員基準欠如が解消されるに至った月まで、１割の範囲内で減少した場合にはその翌々月から人員基準欠如が解消されるに至った月まで、すべての利用者について基本単位数の70/100で算定している。</t>
    <rPh sb="1" eb="3">
      <t>カイゴ</t>
    </rPh>
    <rPh sb="3" eb="6">
      <t>ジュウギョウシャ</t>
    </rPh>
    <rPh sb="7" eb="9">
      <t>ジンイン</t>
    </rPh>
    <rPh sb="9" eb="11">
      <t>キジュン</t>
    </rPh>
    <rPh sb="11" eb="13">
      <t>ケツジョ</t>
    </rPh>
    <rPh sb="16" eb="18">
      <t>ジンイン</t>
    </rPh>
    <rPh sb="18" eb="20">
      <t>キジュン</t>
    </rPh>
    <rPh sb="20" eb="21">
      <t>ジョウ</t>
    </rPh>
    <rPh sb="21" eb="23">
      <t>ヒツヨウ</t>
    </rPh>
    <rPh sb="27" eb="29">
      <t>インズウ</t>
    </rPh>
    <rPh sb="32" eb="33">
      <t>ワリ</t>
    </rPh>
    <rPh sb="34" eb="35">
      <t>コ</t>
    </rPh>
    <rPh sb="37" eb="39">
      <t>ゲンショウ</t>
    </rPh>
    <rPh sb="41" eb="43">
      <t>バアイ</t>
    </rPh>
    <rPh sb="47" eb="48">
      <t>ヨク</t>
    </rPh>
    <rPh sb="48" eb="49">
      <t>ツキ</t>
    </rPh>
    <rPh sb="51" eb="53">
      <t>ジンイン</t>
    </rPh>
    <rPh sb="53" eb="55">
      <t>キジュン</t>
    </rPh>
    <rPh sb="55" eb="57">
      <t>ケツジョ</t>
    </rPh>
    <rPh sb="58" eb="60">
      <t>カイショウ</t>
    </rPh>
    <rPh sb="64" eb="65">
      <t>イタ</t>
    </rPh>
    <rPh sb="67" eb="68">
      <t>ツキ</t>
    </rPh>
    <rPh sb="72" eb="73">
      <t>ワリ</t>
    </rPh>
    <rPh sb="74" eb="77">
      <t>ハンイナイ</t>
    </rPh>
    <rPh sb="78" eb="80">
      <t>ゲンショウ</t>
    </rPh>
    <rPh sb="82" eb="84">
      <t>バアイ</t>
    </rPh>
    <rPh sb="88" eb="90">
      <t>ヨクヨク</t>
    </rPh>
    <rPh sb="90" eb="91">
      <t>ツキ</t>
    </rPh>
    <rPh sb="117" eb="120">
      <t>リヨウシャ</t>
    </rPh>
    <phoneticPr fontId="25"/>
  </si>
  <si>
    <t>（看護師・准看護師の人員基準欠如）
　人員基準欠如開始月の翌々月から人員基準欠如が解消されるに至った月まで、すべての利用者について基本単位数の70/100で算定している。</t>
    <rPh sb="1" eb="4">
      <t>カンゴシ</t>
    </rPh>
    <rPh sb="5" eb="9">
      <t>ジュンカンゴシ</t>
    </rPh>
    <rPh sb="10" eb="12">
      <t>ジンイン</t>
    </rPh>
    <rPh sb="12" eb="14">
      <t>キジュン</t>
    </rPh>
    <rPh sb="14" eb="16">
      <t>ケツジョ</t>
    </rPh>
    <rPh sb="19" eb="21">
      <t>ジンイン</t>
    </rPh>
    <rPh sb="21" eb="23">
      <t>キジュン</t>
    </rPh>
    <rPh sb="23" eb="25">
      <t>ケツジョ</t>
    </rPh>
    <rPh sb="25" eb="27">
      <t>カイシ</t>
    </rPh>
    <rPh sb="27" eb="28">
      <t>ツキ</t>
    </rPh>
    <rPh sb="29" eb="31">
      <t>ヨクヨク</t>
    </rPh>
    <rPh sb="31" eb="32">
      <t>ツキ</t>
    </rPh>
    <rPh sb="58" eb="61">
      <t>リヨウシャ</t>
    </rPh>
    <phoneticPr fontId="25"/>
  </si>
  <si>
    <t>（介護支援専門員の人員基準欠如）
　人員基準上必要とされる員数から減少した場合又は必要な研修を修了していない介護支援専門員を配置している場合にはその翌々月から人員基準欠如が解消されるに至った月まで、すべての利用者について基本単位数の70/100で算定している。</t>
    <rPh sb="1" eb="3">
      <t>カイゴ</t>
    </rPh>
    <rPh sb="3" eb="5">
      <t>シエン</t>
    </rPh>
    <rPh sb="5" eb="8">
      <t>センモンイン</t>
    </rPh>
    <rPh sb="9" eb="11">
      <t>ジンイン</t>
    </rPh>
    <rPh sb="11" eb="13">
      <t>キジュン</t>
    </rPh>
    <rPh sb="13" eb="15">
      <t>ケツジョ</t>
    </rPh>
    <rPh sb="39" eb="40">
      <t>マタ</t>
    </rPh>
    <rPh sb="41" eb="43">
      <t>ヒツヨウ</t>
    </rPh>
    <rPh sb="44" eb="46">
      <t>ケンシュウ</t>
    </rPh>
    <rPh sb="47" eb="49">
      <t>シュウリョウ</t>
    </rPh>
    <rPh sb="54" eb="56">
      <t>カイゴ</t>
    </rPh>
    <rPh sb="56" eb="58">
      <t>シエン</t>
    </rPh>
    <rPh sb="58" eb="61">
      <t>センモンイン</t>
    </rPh>
    <rPh sb="62" eb="64">
      <t>ハイチ</t>
    </rPh>
    <rPh sb="68" eb="70">
      <t>バアイ</t>
    </rPh>
    <rPh sb="103" eb="106">
      <t>リヨウシャ</t>
    </rPh>
    <phoneticPr fontId="25"/>
  </si>
  <si>
    <t>（２）　定員超過利用による減算</t>
    <rPh sb="4" eb="6">
      <t>テイイン</t>
    </rPh>
    <rPh sb="6" eb="8">
      <t>チョウカ</t>
    </rPh>
    <rPh sb="8" eb="10">
      <t>リヨウ</t>
    </rPh>
    <rPh sb="13" eb="15">
      <t>ゲンサン</t>
    </rPh>
    <phoneticPr fontId="25"/>
  </si>
  <si>
    <t>　月平均の利用者数が運営規程に定められている利用定員を超える場合、定員超過利用になった翌月から、定員超過利用が解消されるに至った月まで、すべての利用者について基本単位数の70/100で算定している。（やむを得ない措置等による定員の超過を除く）</t>
    <rPh sb="1" eb="4">
      <t>ツキヘイキン</t>
    </rPh>
    <rPh sb="5" eb="7">
      <t>リヨウ</t>
    </rPh>
    <rPh sb="7" eb="8">
      <t>シャ</t>
    </rPh>
    <rPh sb="8" eb="9">
      <t>スウ</t>
    </rPh>
    <rPh sb="10" eb="12">
      <t>ウンエイ</t>
    </rPh>
    <rPh sb="12" eb="14">
      <t>キテイ</t>
    </rPh>
    <rPh sb="15" eb="16">
      <t>サダ</t>
    </rPh>
    <rPh sb="22" eb="24">
      <t>リヨウ</t>
    </rPh>
    <rPh sb="24" eb="26">
      <t>テイイン</t>
    </rPh>
    <rPh sb="27" eb="28">
      <t>コ</t>
    </rPh>
    <rPh sb="30" eb="32">
      <t>バアイ</t>
    </rPh>
    <rPh sb="33" eb="35">
      <t>テイイン</t>
    </rPh>
    <rPh sb="35" eb="37">
      <t>チョウカ</t>
    </rPh>
    <rPh sb="72" eb="75">
      <t>リヨウシャ</t>
    </rPh>
    <phoneticPr fontId="25"/>
  </si>
  <si>
    <t xml:space="preserve"> （３）　身体拘束廃止未実施減算</t>
    <rPh sb="5" eb="7">
      <t>シンタイ</t>
    </rPh>
    <rPh sb="7" eb="9">
      <t>コウソク</t>
    </rPh>
    <rPh sb="9" eb="11">
      <t>ハイシ</t>
    </rPh>
    <rPh sb="11" eb="14">
      <t>ミジッシ</t>
    </rPh>
    <rPh sb="14" eb="16">
      <t>ゲンサン</t>
    </rPh>
    <phoneticPr fontId="25"/>
  </si>
  <si>
    <t>「２．運営基準について」の「（１２）身体的拘束廃止」について、問４、問５、問６、問７、問１０、問１２、問１４のいずれかに×が記載されている。
  ※「○」の場合は、改善計画書を伊勢原市長に提出し、その翌月から減算をし、改善計画書を提出した３月後に改善報告書を伊勢原市長に提出して、改善が確認できるまで減算が続きます。</t>
    <rPh sb="43" eb="44">
      <t>トイ</t>
    </rPh>
    <rPh sb="47" eb="48">
      <t>トイ</t>
    </rPh>
    <rPh sb="51" eb="52">
      <t>トイ</t>
    </rPh>
    <rPh sb="88" eb="91">
      <t>イセハラ</t>
    </rPh>
    <rPh sb="92" eb="93">
      <t>チョウ</t>
    </rPh>
    <rPh sb="129" eb="132">
      <t>イセハラ</t>
    </rPh>
    <phoneticPr fontId="25"/>
  </si>
  <si>
    <t>（４）　高齢者虐待防止措置未実施減算</t>
    <phoneticPr fontId="25"/>
  </si>
  <si>
    <t>　虐待の防止のための対策を検討する委員会（テレビ電話装置等の活用可能）を定期的に開催するとともに、その結果について、従業者に周知徹底を図っている。</t>
    <phoneticPr fontId="25"/>
  </si>
  <si>
    <t>　虐待の防止のための指針を整備している。</t>
    <phoneticPr fontId="25"/>
  </si>
  <si>
    <t>　従業者に対し、虐待の防止のための研修を定期的に実施している。</t>
    <phoneticPr fontId="25"/>
  </si>
  <si>
    <t>　高齢者虐待防止措置を実施するための担当者を設置している。</t>
    <phoneticPr fontId="25"/>
  </si>
  <si>
    <t>（５）　業務継続計画未策定減算</t>
    <phoneticPr fontId="25"/>
  </si>
  <si>
    <t>　感染症や非常災害の発生時において、利用者に対するサービスの提供を継続的に実施するための、及び非常時の体制で早期の業務再開を図るための計画（業務継続計画）を策定している。</t>
    <phoneticPr fontId="25"/>
  </si>
  <si>
    <t>　業務継続計画に従い必要な措置を講じている。</t>
    <phoneticPr fontId="25"/>
  </si>
  <si>
    <t>（６）　過少サービスに対する減算</t>
    <rPh sb="4" eb="6">
      <t>カショウ</t>
    </rPh>
    <rPh sb="11" eb="12">
      <t>タイ</t>
    </rPh>
    <rPh sb="14" eb="16">
      <t>ゲンサン</t>
    </rPh>
    <phoneticPr fontId="25"/>
  </si>
  <si>
    <t>　事業所が提供する通いサービス、訪問サービス及び宿泊サービスの算定月における提供回数について、週平均１回に満たない場合又は登録者１人当り平均回数が週４回に満たない場合は、基本単位数の70/100で算定している。</t>
    <rPh sb="1" eb="4">
      <t>ジギョウショ</t>
    </rPh>
    <rPh sb="5" eb="7">
      <t>テイキョウ</t>
    </rPh>
    <rPh sb="9" eb="10">
      <t>カヨ</t>
    </rPh>
    <rPh sb="16" eb="18">
      <t>ホウモン</t>
    </rPh>
    <rPh sb="22" eb="23">
      <t>オヨ</t>
    </rPh>
    <rPh sb="24" eb="26">
      <t>シュクハク</t>
    </rPh>
    <rPh sb="31" eb="33">
      <t>サンテイ</t>
    </rPh>
    <rPh sb="33" eb="34">
      <t>ツキ</t>
    </rPh>
    <rPh sb="38" eb="40">
      <t>テイキョウ</t>
    </rPh>
    <rPh sb="40" eb="42">
      <t>カイスウ</t>
    </rPh>
    <rPh sb="47" eb="50">
      <t>シュウヘイキン</t>
    </rPh>
    <rPh sb="51" eb="52">
      <t>カイ</t>
    </rPh>
    <rPh sb="53" eb="54">
      <t>ミ</t>
    </rPh>
    <rPh sb="57" eb="59">
      <t>バアイ</t>
    </rPh>
    <rPh sb="59" eb="60">
      <t>マタ</t>
    </rPh>
    <rPh sb="61" eb="64">
      <t>トウロクシャ</t>
    </rPh>
    <rPh sb="65" eb="66">
      <t>ヒト</t>
    </rPh>
    <rPh sb="66" eb="67">
      <t>アタ</t>
    </rPh>
    <rPh sb="68" eb="70">
      <t>ヘイキン</t>
    </rPh>
    <rPh sb="70" eb="72">
      <t>カイスウ</t>
    </rPh>
    <rPh sb="73" eb="74">
      <t>シュウ</t>
    </rPh>
    <rPh sb="75" eb="76">
      <t>カイ</t>
    </rPh>
    <rPh sb="77" eb="78">
      <t>ミ</t>
    </rPh>
    <rPh sb="81" eb="83">
      <t>バアイ</t>
    </rPh>
    <rPh sb="85" eb="87">
      <t>キホン</t>
    </rPh>
    <rPh sb="87" eb="90">
      <t>タンイスウ</t>
    </rPh>
    <rPh sb="98" eb="100">
      <t>サンテイ</t>
    </rPh>
    <phoneticPr fontId="25"/>
  </si>
  <si>
    <t>（７）　訪問看護体制減算</t>
    <rPh sb="4" eb="6">
      <t>ホウモン</t>
    </rPh>
    <rPh sb="6" eb="8">
      <t>カンゴ</t>
    </rPh>
    <rPh sb="8" eb="9">
      <t>タイ</t>
    </rPh>
    <rPh sb="9" eb="10">
      <t>セイ</t>
    </rPh>
    <rPh sb="10" eb="11">
      <t>ゲン</t>
    </rPh>
    <rPh sb="11" eb="12">
      <t>サン</t>
    </rPh>
    <phoneticPr fontId="25"/>
  </si>
  <si>
    <t>次のイ、ロ、ハ全てに適合している場合、利用者の介護度に応じて所定単位数を減算している。</t>
    <rPh sb="0" eb="1">
      <t>ツギ</t>
    </rPh>
    <rPh sb="7" eb="8">
      <t>スベ</t>
    </rPh>
    <rPh sb="10" eb="12">
      <t>テキゴウ</t>
    </rPh>
    <rPh sb="16" eb="18">
      <t>バアイ</t>
    </rPh>
    <rPh sb="19" eb="22">
      <t>リヨウシャ</t>
    </rPh>
    <rPh sb="23" eb="25">
      <t>カイゴ</t>
    </rPh>
    <rPh sb="25" eb="26">
      <t>ド</t>
    </rPh>
    <rPh sb="27" eb="28">
      <t>オウ</t>
    </rPh>
    <rPh sb="30" eb="32">
      <t>ショテイ</t>
    </rPh>
    <rPh sb="32" eb="35">
      <t>タンイスウ</t>
    </rPh>
    <rPh sb="36" eb="38">
      <t>ゲンサン</t>
    </rPh>
    <phoneticPr fontId="25"/>
  </si>
  <si>
    <t>　算定日が属する月の前３月間において、指定看護小規模多機能事業所における利用者の総数のうち、主治の医師の指示に基づく看護サービスを提供した利用者の占める割合が１００分の３０未満であること。</t>
    <rPh sb="1" eb="3">
      <t>サンテイ</t>
    </rPh>
    <rPh sb="3" eb="4">
      <t>ビ</t>
    </rPh>
    <rPh sb="5" eb="6">
      <t>ゾク</t>
    </rPh>
    <rPh sb="8" eb="9">
      <t>ツキ</t>
    </rPh>
    <rPh sb="10" eb="11">
      <t>マエ</t>
    </rPh>
    <rPh sb="12" eb="13">
      <t>ツキ</t>
    </rPh>
    <rPh sb="13" eb="14">
      <t>カン</t>
    </rPh>
    <rPh sb="19" eb="21">
      <t>シテイ</t>
    </rPh>
    <rPh sb="21" eb="23">
      <t>カンゴ</t>
    </rPh>
    <rPh sb="23" eb="26">
      <t>ショウキボ</t>
    </rPh>
    <rPh sb="26" eb="29">
      <t>タキノウ</t>
    </rPh>
    <rPh sb="29" eb="32">
      <t>ジギョウショ</t>
    </rPh>
    <rPh sb="36" eb="38">
      <t>リヨウ</t>
    </rPh>
    <rPh sb="38" eb="39">
      <t>シャ</t>
    </rPh>
    <rPh sb="40" eb="42">
      <t>ソウスウ</t>
    </rPh>
    <rPh sb="46" eb="48">
      <t>ヌシハル</t>
    </rPh>
    <rPh sb="49" eb="51">
      <t>イシ</t>
    </rPh>
    <rPh sb="52" eb="54">
      <t>シジ</t>
    </rPh>
    <rPh sb="55" eb="56">
      <t>モト</t>
    </rPh>
    <rPh sb="58" eb="60">
      <t>カンゴ</t>
    </rPh>
    <rPh sb="65" eb="67">
      <t>テイキョウ</t>
    </rPh>
    <rPh sb="69" eb="72">
      <t>リヨウシャ</t>
    </rPh>
    <rPh sb="73" eb="74">
      <t>シ</t>
    </rPh>
    <rPh sb="76" eb="78">
      <t>ワリアイ</t>
    </rPh>
    <rPh sb="82" eb="83">
      <t>ブン</t>
    </rPh>
    <rPh sb="86" eb="88">
      <t>ミマン</t>
    </rPh>
    <phoneticPr fontId="25"/>
  </si>
  <si>
    <t>　算定日が属する月の前３月間において、指定看護小規模多機能型居宅介護事業所における利用者の総数のうち、緊急時対応加算を算定した利用者の占める割合が１００分の３０未満であること。</t>
    <rPh sb="1" eb="3">
      <t>サンテイ</t>
    </rPh>
    <rPh sb="3" eb="4">
      <t>ビ</t>
    </rPh>
    <rPh sb="5" eb="6">
      <t>ゾク</t>
    </rPh>
    <rPh sb="8" eb="9">
      <t>ツキ</t>
    </rPh>
    <rPh sb="10" eb="11">
      <t>マエ</t>
    </rPh>
    <rPh sb="12" eb="13">
      <t>ツキ</t>
    </rPh>
    <rPh sb="13" eb="14">
      <t>カン</t>
    </rPh>
    <rPh sb="19" eb="21">
      <t>シテイ</t>
    </rPh>
    <rPh sb="21" eb="23">
      <t>カンゴ</t>
    </rPh>
    <rPh sb="23" eb="26">
      <t>ショウキボ</t>
    </rPh>
    <rPh sb="26" eb="30">
      <t>タキノウガタ</t>
    </rPh>
    <rPh sb="30" eb="32">
      <t>キョタク</t>
    </rPh>
    <rPh sb="32" eb="34">
      <t>カイゴ</t>
    </rPh>
    <rPh sb="34" eb="37">
      <t>ジギョウショ</t>
    </rPh>
    <rPh sb="41" eb="43">
      <t>リヨウ</t>
    </rPh>
    <rPh sb="43" eb="44">
      <t>シャ</t>
    </rPh>
    <rPh sb="45" eb="47">
      <t>ソウスウ</t>
    </rPh>
    <rPh sb="51" eb="54">
      <t>キンキュウジ</t>
    </rPh>
    <rPh sb="54" eb="56">
      <t>タイオウ</t>
    </rPh>
    <rPh sb="56" eb="57">
      <t>カ</t>
    </rPh>
    <rPh sb="57" eb="58">
      <t>サン</t>
    </rPh>
    <rPh sb="59" eb="61">
      <t>サンテイ</t>
    </rPh>
    <rPh sb="63" eb="65">
      <t>リヨウ</t>
    </rPh>
    <rPh sb="65" eb="66">
      <t>シャ</t>
    </rPh>
    <rPh sb="67" eb="68">
      <t>シ</t>
    </rPh>
    <rPh sb="70" eb="72">
      <t>ワリアイ</t>
    </rPh>
    <rPh sb="76" eb="77">
      <t>ブン</t>
    </rPh>
    <rPh sb="80" eb="82">
      <t>ミマン</t>
    </rPh>
    <phoneticPr fontId="25"/>
  </si>
  <si>
    <t>　算定日が属する月の前３月間において、指定看護小規模多機能型居宅介護事業所における利用者の総数のうち、特別管理加算を算定した利用者の占める割合が１００分の５未満であること。</t>
    <rPh sb="1" eb="3">
      <t>サンテイ</t>
    </rPh>
    <rPh sb="3" eb="4">
      <t>ビ</t>
    </rPh>
    <rPh sb="5" eb="6">
      <t>ゾク</t>
    </rPh>
    <rPh sb="8" eb="9">
      <t>ツキ</t>
    </rPh>
    <rPh sb="10" eb="11">
      <t>マエ</t>
    </rPh>
    <rPh sb="12" eb="13">
      <t>ツキ</t>
    </rPh>
    <rPh sb="13" eb="14">
      <t>カン</t>
    </rPh>
    <rPh sb="19" eb="21">
      <t>シテイ</t>
    </rPh>
    <rPh sb="21" eb="23">
      <t>カンゴ</t>
    </rPh>
    <rPh sb="23" eb="26">
      <t>ショウキボ</t>
    </rPh>
    <rPh sb="26" eb="30">
      <t>タキノウガタ</t>
    </rPh>
    <rPh sb="30" eb="32">
      <t>キョタク</t>
    </rPh>
    <rPh sb="32" eb="34">
      <t>カイゴ</t>
    </rPh>
    <rPh sb="34" eb="37">
      <t>ジギョウショ</t>
    </rPh>
    <rPh sb="41" eb="43">
      <t>リヨウ</t>
    </rPh>
    <rPh sb="43" eb="44">
      <t>シャ</t>
    </rPh>
    <rPh sb="45" eb="47">
      <t>ソウスウ</t>
    </rPh>
    <rPh sb="51" eb="53">
      <t>トクベツ</t>
    </rPh>
    <rPh sb="53" eb="55">
      <t>カンリ</t>
    </rPh>
    <rPh sb="55" eb="56">
      <t>カ</t>
    </rPh>
    <rPh sb="56" eb="57">
      <t>サン</t>
    </rPh>
    <rPh sb="58" eb="60">
      <t>サンテイ</t>
    </rPh>
    <rPh sb="62" eb="64">
      <t>リヨウ</t>
    </rPh>
    <rPh sb="64" eb="65">
      <t>シャ</t>
    </rPh>
    <rPh sb="66" eb="67">
      <t>シ</t>
    </rPh>
    <rPh sb="69" eb="71">
      <t>ワリアイ</t>
    </rPh>
    <rPh sb="75" eb="76">
      <t>ブン</t>
    </rPh>
    <rPh sb="78" eb="80">
      <t>ミマン</t>
    </rPh>
    <phoneticPr fontId="25"/>
  </si>
  <si>
    <t>(８）サテライト体制未整備減算</t>
    <rPh sb="8" eb="10">
      <t>タイセイ</t>
    </rPh>
    <rPh sb="10" eb="13">
      <t>ミセイビ</t>
    </rPh>
    <rPh sb="13" eb="15">
      <t>ゲンサン</t>
    </rPh>
    <phoneticPr fontId="25"/>
  </si>
  <si>
    <t>　サテライト事業所又は当該サテライト事業所の本体事業所において（４）訪問看護体制減算の届出をしている場合にあっては、サテライト体制未整備減算として、サテライト事業所及び本体事業所が共に1月につき所定単位数の100分の97に相当する単位数を算定している。</t>
    <phoneticPr fontId="25"/>
  </si>
  <si>
    <t>（９）－１　主治医の特別な指示があった場合</t>
    <rPh sb="6" eb="9">
      <t>シュジイ</t>
    </rPh>
    <rPh sb="10" eb="12">
      <t>トクベツ</t>
    </rPh>
    <rPh sb="13" eb="15">
      <t>シジ</t>
    </rPh>
    <rPh sb="19" eb="21">
      <t>バアイ</t>
    </rPh>
    <phoneticPr fontId="25"/>
  </si>
  <si>
    <r>
      <t>　指定看護小規模多機能型居宅介護を利用しようとする者の主治の医師が、当該者が末期の悪性腫瘍その他別に</t>
    </r>
    <r>
      <rPr>
        <u/>
        <sz val="11"/>
        <rFont val="ＭＳ Ｐゴシック"/>
        <family val="3"/>
        <charset val="128"/>
      </rPr>
      <t>※厚生労働大臣が定める疾病等</t>
    </r>
    <r>
      <rPr>
        <sz val="11"/>
        <rFont val="ＭＳ Ｐゴシック"/>
        <family val="3"/>
        <charset val="128"/>
      </rPr>
      <t xml:space="preserve">により訪問看護を行う必要がある旨の指示を行った場合、要介護状態区分に応じた所定単位数を減算している。
</t>
    </r>
    <r>
      <rPr>
        <sz val="10"/>
        <rFont val="ＭＳ Ｐゴシック"/>
        <family val="3"/>
        <charset val="128"/>
      </rPr>
      <t>※看護サービスは主治の医師による指示若しくは主治の医師の判断に基づいて交付された指示書の有効期間内に行われるものを指す。</t>
    </r>
    <rPh sb="1" eb="3">
      <t>シテイ</t>
    </rPh>
    <rPh sb="3" eb="5">
      <t>カンゴ</t>
    </rPh>
    <rPh sb="5" eb="16">
      <t>ショウキボ</t>
    </rPh>
    <rPh sb="17" eb="19">
      <t>リヨウ</t>
    </rPh>
    <rPh sb="25" eb="26">
      <t>モノ</t>
    </rPh>
    <rPh sb="27" eb="29">
      <t>ヌシハル</t>
    </rPh>
    <rPh sb="30" eb="32">
      <t>イシ</t>
    </rPh>
    <rPh sb="34" eb="36">
      <t>トウガイ</t>
    </rPh>
    <rPh sb="36" eb="37">
      <t>シャ</t>
    </rPh>
    <rPh sb="38" eb="40">
      <t>マッキ</t>
    </rPh>
    <rPh sb="41" eb="43">
      <t>アクセイ</t>
    </rPh>
    <rPh sb="43" eb="45">
      <t>シュヨウ</t>
    </rPh>
    <rPh sb="47" eb="48">
      <t>タ</t>
    </rPh>
    <rPh sb="48" eb="49">
      <t>ベツ</t>
    </rPh>
    <rPh sb="51" eb="53">
      <t>コウセイ</t>
    </rPh>
    <rPh sb="53" eb="55">
      <t>ロウドウ</t>
    </rPh>
    <rPh sb="55" eb="57">
      <t>ダイジン</t>
    </rPh>
    <rPh sb="58" eb="59">
      <t>サダ</t>
    </rPh>
    <rPh sb="61" eb="64">
      <t>シッペイナド</t>
    </rPh>
    <rPh sb="67" eb="69">
      <t>ホウモン</t>
    </rPh>
    <rPh sb="69" eb="71">
      <t>カンゴ</t>
    </rPh>
    <rPh sb="72" eb="73">
      <t>オコナ</t>
    </rPh>
    <rPh sb="74" eb="76">
      <t>ヒツヨウ</t>
    </rPh>
    <rPh sb="79" eb="80">
      <t>ムネ</t>
    </rPh>
    <rPh sb="81" eb="83">
      <t>シジ</t>
    </rPh>
    <rPh sb="84" eb="85">
      <t>オコナ</t>
    </rPh>
    <rPh sb="87" eb="89">
      <t>バアイ</t>
    </rPh>
    <phoneticPr fontId="25"/>
  </si>
  <si>
    <t>※厚生労働大臣が定める疾病等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頚髄損傷及び人工呼吸器を使用している状態</t>
    <phoneticPr fontId="25"/>
  </si>
  <si>
    <r>
      <t xml:space="preserve">　月途中から医療保険の給付の対象となる場合又は月途中から医療保険の給付の対象外となる場合には、医療保険の給付の対象となる期間に応じて単位数を減算している。
</t>
    </r>
    <r>
      <rPr>
        <sz val="10"/>
        <rFont val="ＭＳ Ｐゴシック"/>
        <family val="3"/>
        <charset val="128"/>
      </rPr>
      <t>※医療保険の給付の対象となる期間については、主治の医師による指示に基づくものとする。</t>
    </r>
    <phoneticPr fontId="25"/>
  </si>
  <si>
    <t>（９）－２　主治医の特別な指示があった場合</t>
    <phoneticPr fontId="25"/>
  </si>
  <si>
    <r>
      <t xml:space="preserve">　指定看護小規模多機能型居宅介護を利用しようとする者の主治の医師（介護老人保健施設及び介護医療院の医師を除く）が、当該者が急性増悪等により一時的に頻回の訪問看護を行う必要がある旨の特別の指示を行った場合、要介護状態区分に応じた所定単位数を減算している。
</t>
    </r>
    <r>
      <rPr>
        <sz val="10"/>
        <rFont val="ＭＳ Ｐゴシック"/>
        <family val="3"/>
        <charset val="128"/>
      </rPr>
      <t>※看護サービスは主治の医師の判断に基づいて交付された指示書の有効期間内に行われるものを指す。</t>
    </r>
    <phoneticPr fontId="25"/>
  </si>
  <si>
    <t>　問1の特別指示又は特別指示書の交付があった場合は、交付の日から14日間を限度として医療保険の訪問看護の給付対象となるものであり、当該月における当該特別指示の日数に応じて減算している。</t>
    <rPh sb="1" eb="2">
      <t>トイ</t>
    </rPh>
    <phoneticPr fontId="25"/>
  </si>
  <si>
    <t>●</t>
    <phoneticPr fontId="25"/>
  </si>
  <si>
    <t>介護報酬の請求に不適切又は不正な内容が認められた場合、指定基準等の違反として監査等の対象となります。なお、重大な違反状態の場合には、指定取り消しとなる場合もありますので、十分な注意が必要です。</t>
    <phoneticPr fontId="25"/>
  </si>
  <si>
    <t>運営状況点検書でできていなかったものについては、事業所で改善してください。</t>
  </si>
  <si>
    <t>添付書類を忘れずに作成し添付して下さい。</t>
    <phoneticPr fontId="25"/>
  </si>
  <si>
    <t>・様式１　勤務形態一覧表</t>
    <rPh sb="1" eb="3">
      <t>ヨウシキ</t>
    </rPh>
    <rPh sb="5" eb="7">
      <t>キンム</t>
    </rPh>
    <rPh sb="7" eb="9">
      <t>ケイタイ</t>
    </rPh>
    <rPh sb="9" eb="11">
      <t>イチラン</t>
    </rPh>
    <rPh sb="11" eb="12">
      <t>ヒョウ</t>
    </rPh>
    <phoneticPr fontId="25"/>
  </si>
  <si>
    <t>・様式２　利用者数実績表</t>
    <rPh sb="1" eb="3">
      <t>ヨウシキ</t>
    </rPh>
    <rPh sb="11" eb="12">
      <t>ヒョウ</t>
    </rPh>
    <phoneticPr fontId="25"/>
  </si>
  <si>
    <t>・様式３　登録者名簿</t>
    <rPh sb="1" eb="3">
      <t>ヨウシキ</t>
    </rPh>
    <rPh sb="5" eb="8">
      <t>トウロクシャ</t>
    </rPh>
    <rPh sb="8" eb="10">
      <t>メイボ</t>
    </rPh>
    <phoneticPr fontId="25"/>
  </si>
  <si>
    <t>～この点検書は、運営指導時等で拝見することがあります～</t>
    <rPh sb="8" eb="10">
      <t>ウンエイ</t>
    </rPh>
    <phoneticPr fontId="25"/>
  </si>
  <si>
    <t>　　　　　　　　</t>
  </si>
  <si>
    <t>　短期利用費を算定した利用者の担当介護支援専門員から、当該利用者の看護小規模多機能型居宅介護計画の提出の求めがあった際は、当該看護小規模多機能型居宅介護計画を提供することに協力するよう努めている。</t>
    <rPh sb="1" eb="3">
      <t>タンキ</t>
    </rPh>
    <rPh sb="3" eb="5">
      <t>リヨウ</t>
    </rPh>
    <rPh sb="5" eb="6">
      <t>ヒ</t>
    </rPh>
    <rPh sb="7" eb="9">
      <t>サンテイ</t>
    </rPh>
    <rPh sb="11" eb="14">
      <t>リヨウシャ</t>
    </rPh>
    <rPh sb="15" eb="17">
      <t>タントウ</t>
    </rPh>
    <rPh sb="17" eb="19">
      <t>カイゴ</t>
    </rPh>
    <rPh sb="19" eb="21">
      <t>シエン</t>
    </rPh>
    <rPh sb="21" eb="24">
      <t>センモンイン</t>
    </rPh>
    <rPh sb="27" eb="29">
      <t>トウガイ</t>
    </rPh>
    <rPh sb="29" eb="32">
      <t>リヨウシャ</t>
    </rPh>
    <rPh sb="42" eb="43">
      <t>キョ</t>
    </rPh>
    <rPh sb="43" eb="44">
      <t>タク</t>
    </rPh>
    <rPh sb="44" eb="46">
      <t>カイゴ</t>
    </rPh>
    <rPh sb="46" eb="48">
      <t>ケイカク</t>
    </rPh>
    <rPh sb="49" eb="51">
      <t>テイシュツ</t>
    </rPh>
    <rPh sb="52" eb="53">
      <t>モト</t>
    </rPh>
    <rPh sb="58" eb="59">
      <t>サイ</t>
    </rPh>
    <rPh sb="61" eb="63">
      <t>トウガイ</t>
    </rPh>
    <rPh sb="72" eb="73">
      <t>キョ</t>
    </rPh>
    <rPh sb="73" eb="74">
      <t>タク</t>
    </rPh>
    <rPh sb="74" eb="76">
      <t>カイゴ</t>
    </rPh>
    <rPh sb="76" eb="78">
      <t>ケイカク</t>
    </rPh>
    <rPh sb="79" eb="81">
      <t>テイキョウ</t>
    </rPh>
    <rPh sb="86" eb="88">
      <t>キョウリョク</t>
    </rPh>
    <rPh sb="92" eb="93">
      <t>ツト</t>
    </rPh>
    <phoneticPr fontId="25"/>
  </si>
  <si>
    <t>(Ⅰ)
　算定日が属する月の前12月間において、指定看護小規模多機能型居宅介護事業所におけるターミナルケア加算を算定した利用者が1名以上である。　　　　　　　　　　　　　　　　　　　　　　　　　　　　　　　　　</t>
    <rPh sb="5" eb="7">
      <t>サンテイ</t>
    </rPh>
    <rPh sb="7" eb="8">
      <t>ビ</t>
    </rPh>
    <rPh sb="9" eb="10">
      <t>ゾク</t>
    </rPh>
    <rPh sb="12" eb="13">
      <t>ツキ</t>
    </rPh>
    <rPh sb="14" eb="15">
      <t>マエ</t>
    </rPh>
    <rPh sb="17" eb="19">
      <t>ツキカン</t>
    </rPh>
    <rPh sb="24" eb="26">
      <t>シテイ</t>
    </rPh>
    <rPh sb="26" eb="28">
      <t>カンゴ</t>
    </rPh>
    <rPh sb="28" eb="31">
      <t>ショウキボ</t>
    </rPh>
    <rPh sb="31" eb="35">
      <t>タキノウガタ</t>
    </rPh>
    <rPh sb="35" eb="37">
      <t>キョタク</t>
    </rPh>
    <rPh sb="37" eb="39">
      <t>カイゴ</t>
    </rPh>
    <rPh sb="39" eb="42">
      <t>ジギョウショ</t>
    </rPh>
    <rPh sb="53" eb="55">
      <t>カサン</t>
    </rPh>
    <rPh sb="56" eb="58">
      <t>サンテイ</t>
    </rPh>
    <rPh sb="60" eb="63">
      <t>リヨウシャ</t>
    </rPh>
    <rPh sb="65" eb="66">
      <t>メイ</t>
    </rPh>
    <rPh sb="66" eb="68">
      <t>イジョウ</t>
    </rPh>
    <phoneticPr fontId="25"/>
  </si>
  <si>
    <t>地域における避難、防災等の訓練が実施されるときは、参加している。</t>
    <phoneticPr fontId="2"/>
  </si>
  <si>
    <t>飲料水や食料その他の災害時において必要な物資を備蓄している。</t>
    <phoneticPr fontId="2"/>
  </si>
  <si>
    <t>　重要事項を事業所のウェブサイトに掲載している。
　※ウェブサイトとは、法人のホームページ等（容易に確認できる場所）又は介護サービス情報公表システムのことをいう。
　※令和７年度より義務付け</t>
    <rPh sb="47" eb="49">
      <t>ヨウイ</t>
    </rPh>
    <rPh sb="50" eb="52">
      <t>カクニン</t>
    </rPh>
    <rPh sb="55" eb="57">
      <t>バショ</t>
    </rPh>
    <phoneticPr fontId="25"/>
  </si>
  <si>
    <t>①介護職員等処遇改善加算(Ⅰ)イ・ロ</t>
    <phoneticPr fontId="25"/>
  </si>
  <si>
    <t>　処遇改善加算加算Ⅳを算定する場合に見込まれる加算額の２分の１以上を基本給又は決まって毎月支払われる手当（基本給等）の改善に充てている。</t>
    <phoneticPr fontId="25"/>
  </si>
  <si>
    <t>※周知時期</t>
  </si>
  <si>
    <t>（記入してください）</t>
    <rPh sb="1" eb="3">
      <t>キニュウ</t>
    </rPh>
    <phoneticPr fontId="25"/>
  </si>
  <si>
    <t>※周知方法</t>
  </si>
  <si>
    <t>　キャリアパス要件Ⅳ（改善後の年額賃金要件）として、経験・技能のある介護職員のうち、１人以上は、賃金改善後の賃金の見込額（処遇改善加算を算定し実施される賃金改善の見込額を含む）が年額440万円以上となっている。ただし、例外的に当該賃金改善が困難な場合であって、合理的な説明がある場合はこの限りではない。</t>
    <rPh sb="61" eb="67">
      <t>ショグウカイゼンカサン</t>
    </rPh>
    <phoneticPr fontId="25"/>
  </si>
  <si>
    <t>　キャリアパス要件Ⅴ（介護福祉士等の配置要件）として、サービス種類ごとに、「サービス提供体制強化加算」、「特定事業所加算」、「入居継続支援加算」又は「日常生活継続支援加算」の各区分の届出を行っている。</t>
    <rPh sb="79" eb="81">
      <t>ケイゾク</t>
    </rPh>
    <phoneticPr fontId="25"/>
  </si>
  <si>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２以上の取組を実施している。また、「生産性向上（業務改善及び働く環境改善）のための取組」のうち３以上の取組（必須項目を含む）を実施している（ただし、生産性向上推進体制加算を算定している場合を除くほか、小規模事業者は協働化を通じた職場環境の改善に向けた取組のみの実施で可）。加えて、取組についてホームページへの掲載等により公表している。</t>
    <rPh sb="172" eb="174">
      <t>コウモク</t>
    </rPh>
    <rPh sb="175" eb="176">
      <t>フク</t>
    </rPh>
    <rPh sb="211" eb="212">
      <t>ノゾ</t>
    </rPh>
    <rPh sb="249" eb="250">
      <t>カ</t>
    </rPh>
    <rPh sb="252" eb="253">
      <t>クワ</t>
    </rPh>
    <phoneticPr fontId="25"/>
  </si>
  <si>
    <r>
      <rPr>
        <b/>
        <sz val="10"/>
        <rFont val="BIZ UDPゴシック"/>
        <family val="3"/>
        <charset val="128"/>
      </rPr>
      <t>　【Ⅰ（ロ）のみ】</t>
    </r>
    <r>
      <rPr>
        <sz val="10"/>
        <rFont val="ＭＳ Ｐ明朝"/>
        <family val="1"/>
        <charset val="128"/>
      </rPr>
      <t xml:space="preserve">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r>
    <rPh sb="11" eb="13">
      <t>レイワ</t>
    </rPh>
    <rPh sb="14" eb="16">
      <t>ネンド</t>
    </rPh>
    <rPh sb="16" eb="18">
      <t>トクレイ</t>
    </rPh>
    <rPh sb="18" eb="20">
      <t>ヨウケン</t>
    </rPh>
    <rPh sb="36" eb="38">
      <t>イカ</t>
    </rPh>
    <rPh sb="139" eb="142">
      <t>ゲンジテン</t>
    </rPh>
    <rPh sb="143" eb="145">
      <t>リヨウ</t>
    </rPh>
    <rPh sb="150" eb="152">
      <t>バアイ</t>
    </rPh>
    <rPh sb="233" eb="235">
      <t>サンテイ</t>
    </rPh>
    <phoneticPr fontId="25"/>
  </si>
  <si>
    <t>②介護職員等処遇改善加算(Ⅱ)イ・ロ</t>
    <phoneticPr fontId="25"/>
  </si>
  <si>
    <r>
      <rPr>
        <b/>
        <sz val="10"/>
        <rFont val="BIZ UDPゴシック"/>
        <family val="3"/>
        <charset val="128"/>
      </rPr>
      <t>　【Ⅱ（ロ）のみ】</t>
    </r>
    <r>
      <rPr>
        <sz val="10"/>
        <rFont val="ＭＳ Ｐ明朝"/>
        <family val="1"/>
        <charset val="128"/>
      </rPr>
      <t xml:space="preserve">
　令和８年度特例要件として、生産性向上や協働化に係る以下のいずれかの取組を行っている。
（ア）ケアプランデータ連携システム（厚生労働省がケアプランデータ連携システムと同等の機能とセキュリティを有するシステムとして認めたものを含む。）を利用している。もしくは、現時点で利用していない場合、令和９年３月末までに利用することを誓約している。
（イ）生産性向上推進体制加算Ⅰ又はⅡを算定している。もしくは、現時点で利用していない場合、令和９年３月末までに算定することを誓約している。
（ウ）介護サービス事業所等が所属する法人が、社会福祉法（昭和26 年法律第45 号）第128 条第１号イに規定する社会福祉連携推進法人（以下単に「社会福祉連携推進法人」という。）に所属している。</t>
    </r>
    <rPh sb="11" eb="13">
      <t>レイワ</t>
    </rPh>
    <rPh sb="14" eb="16">
      <t>ネンド</t>
    </rPh>
    <rPh sb="16" eb="18">
      <t>トクレイ</t>
    </rPh>
    <rPh sb="18" eb="20">
      <t>ヨウケン</t>
    </rPh>
    <rPh sb="36" eb="38">
      <t>イカ</t>
    </rPh>
    <rPh sb="139" eb="142">
      <t>ゲンジテン</t>
    </rPh>
    <rPh sb="143" eb="145">
      <t>リヨウ</t>
    </rPh>
    <rPh sb="150" eb="152">
      <t>バアイ</t>
    </rPh>
    <rPh sb="233" eb="235">
      <t>サンテイ</t>
    </rPh>
    <phoneticPr fontId="25"/>
  </si>
  <si>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１以上の取組を実施している。また、「生産性向上（業務改善及び働く環境改善）のための取組」のうち２以上の取組（必須項目を含む）を実施している（ただし、生産性向上推進体制加算を算定している場合を除くほか、小規模事業者は協働化を通じた職場環境の改善に向けた取組のみの実施で可）。</t>
    <rPh sb="172" eb="174">
      <t>コウモク</t>
    </rPh>
    <rPh sb="175" eb="176">
      <t>フク</t>
    </rPh>
    <rPh sb="211" eb="212">
      <t>ノゾ</t>
    </rPh>
    <rPh sb="249" eb="250">
      <t>カ</t>
    </rPh>
    <phoneticPr fontId="25"/>
  </si>
  <si>
    <t>令和８年度　運 営 状 況 点 検 書</t>
    <rPh sb="0" eb="2">
      <t>レイワ</t>
    </rPh>
    <rPh sb="3" eb="5">
      <t>ネンド</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</si>
</sst>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Red]\-#,##0.0"/>
  </numFmts>
  <fonts count="86">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1"/>
      <name val="游ゴシック"/>
      <family val="2"/>
      <charset val="128"/>
      <scheme val="minor"/>
    </font>
    <font>
      <sz val="12"/>
      <name val="游ゴシック"/>
      <family val="3"/>
      <charset val="128"/>
      <scheme val="minor"/>
    </font>
    <font>
      <sz val="12"/>
      <color theme="1"/>
      <name val="游ゴシック"/>
      <family val="3"/>
      <charset val="128"/>
      <scheme val="minor"/>
    </font>
    <font>
      <sz val="11"/>
      <color rgb="FF000000"/>
      <name val="游ゴシック"/>
      <family val="3"/>
      <charset val="128"/>
    </font>
    <font>
      <sz val="9"/>
      <color rgb="FF000000"/>
      <name val="游ゴシック"/>
      <family val="3"/>
      <charset val="128"/>
    </font>
    <font>
      <b/>
      <sz val="11"/>
      <color rgb="FFFF0000"/>
      <name val="游ゴシック"/>
      <family val="3"/>
      <charset val="128"/>
      <scheme val="minor"/>
    </font>
    <font>
      <b/>
      <sz val="12"/>
      <color rgb="FFFF0000"/>
      <name val="HGSｺﾞｼｯｸM"/>
      <family val="3"/>
      <charset val="128"/>
    </font>
    <font>
      <sz val="11"/>
      <color theme="1"/>
      <name val="游ゴシック"/>
      <family val="2"/>
      <charset val="128"/>
      <scheme val="minor"/>
    </font>
    <font>
      <sz val="11"/>
      <color rgb="FFFF0000"/>
      <name val="游ゴシック"/>
      <family val="2"/>
      <charset val="128"/>
      <scheme val="minor"/>
    </font>
    <font>
      <sz val="10.5"/>
      <name val="ＭＳ 明朝"/>
      <family val="1"/>
      <charset val="128"/>
    </font>
    <font>
      <b/>
      <sz val="23.5"/>
      <name val="游ゴシック"/>
      <family val="3"/>
      <charset val="128"/>
      <scheme val="minor"/>
    </font>
    <font>
      <sz val="6"/>
      <name val="ＭＳ 明朝"/>
      <family val="1"/>
      <charset val="128"/>
    </font>
    <font>
      <b/>
      <sz val="23.5"/>
      <name val="MS Gothic"/>
      <family val="3"/>
      <charset val="128"/>
    </font>
    <font>
      <sz val="10"/>
      <name val="ＭＳ 明朝"/>
      <family val="1"/>
      <charset val="128"/>
    </font>
    <font>
      <sz val="14.5"/>
      <name val="ＭＳ Ｐゴシック"/>
      <family val="3"/>
      <charset val="128"/>
    </font>
    <font>
      <sz val="20"/>
      <name val="ＭＳ 明朝"/>
      <family val="1"/>
      <charset val="128"/>
    </font>
    <font>
      <sz val="9.65"/>
      <name val="ＭＳ Ｐゴシック"/>
      <family val="3"/>
      <charset val="128"/>
    </font>
    <font>
      <sz val="12"/>
      <name val="ＭＳ ゴシック"/>
      <family val="3"/>
      <charset val="128"/>
    </font>
    <font>
      <sz val="16"/>
      <name val="MS Gothic"/>
      <family val="3"/>
      <charset val="128"/>
    </font>
    <font>
      <sz val="12"/>
      <name val="ＭＳ Ｐゴシック"/>
      <family val="3"/>
      <charset val="128"/>
    </font>
    <font>
      <sz val="11"/>
      <name val="ＭＳ Ｐゴシック"/>
      <family val="3"/>
      <charset val="128"/>
    </font>
    <font>
      <sz val="20"/>
      <name val="ＭＳ ゴシック"/>
      <family val="3"/>
      <charset val="128"/>
    </font>
    <font>
      <sz val="8"/>
      <name val="ＭＳ ゴシック"/>
      <family val="3"/>
      <charset val="128"/>
    </font>
    <font>
      <sz val="14"/>
      <name val="ＭＳ ゴシック"/>
      <family val="3"/>
      <charset val="128"/>
    </font>
    <font>
      <sz val="10"/>
      <name val="ＭＳ Ｐ明朝"/>
      <family val="1"/>
      <charset val="128"/>
    </font>
    <font>
      <sz val="10"/>
      <name val="Century"/>
      <family val="1"/>
    </font>
    <font>
      <sz val="20"/>
      <name val="Century"/>
      <family val="1"/>
    </font>
    <font>
      <sz val="10.5"/>
      <name val="ＭＳ Ｐゴシック"/>
      <family val="3"/>
      <charset val="128"/>
    </font>
    <font>
      <sz val="10"/>
      <name val="ＭＳ ゴシック"/>
      <family val="3"/>
      <charset val="128"/>
    </font>
    <font>
      <b/>
      <sz val="11"/>
      <name val="游ゴシック"/>
      <family val="3"/>
      <charset val="128"/>
      <scheme val="minor"/>
    </font>
    <font>
      <b/>
      <sz val="11"/>
      <name val="ＭＳ Ｐゴシック"/>
      <family val="3"/>
      <charset val="128"/>
    </font>
    <font>
      <sz val="10"/>
      <name val="HG丸ｺﾞｼｯｸM-PRO"/>
      <family val="3"/>
      <charset val="128"/>
    </font>
    <font>
      <sz val="12"/>
      <name val="HG丸ｺﾞｼｯｸM-PRO"/>
      <family val="3"/>
      <charset val="128"/>
    </font>
    <font>
      <sz val="14"/>
      <name val="ＭＳ 明朝"/>
      <family val="1"/>
      <charset val="128"/>
    </font>
    <font>
      <sz val="10"/>
      <name val="ＭＳ Ｐゴシック"/>
      <family val="3"/>
      <charset val="128"/>
    </font>
    <font>
      <sz val="11.5"/>
      <name val="ＭＳ 明朝"/>
      <family val="1"/>
      <charset val="128"/>
    </font>
    <font>
      <sz val="22"/>
      <name val="ＭＳ ゴシック"/>
      <family val="3"/>
      <charset val="128"/>
    </font>
    <font>
      <sz val="11"/>
      <name val="ＭＳ 明朝"/>
      <family val="1"/>
      <charset val="128"/>
    </font>
    <font>
      <sz val="10.5"/>
      <name val="ＭＳ ゴシック"/>
      <family val="3"/>
      <charset val="128"/>
    </font>
    <font>
      <sz val="20"/>
      <name val="ＭＳ Ｐゴシック"/>
      <family val="3"/>
      <charset val="128"/>
    </font>
    <font>
      <sz val="11"/>
      <name val="ＭＳ ゴシック"/>
      <family val="3"/>
      <charset val="128"/>
    </font>
    <font>
      <sz val="11"/>
      <name val="游ゴシック"/>
      <family val="3"/>
      <charset val="128"/>
      <scheme val="minor"/>
    </font>
    <font>
      <b/>
      <sz val="14"/>
      <name val="ＭＳ Ｐゴシック"/>
      <family val="3"/>
      <charset val="128"/>
    </font>
    <font>
      <b/>
      <sz val="10"/>
      <name val="ＭＳ Ｐゴシック"/>
      <family val="3"/>
      <charset val="128"/>
    </font>
    <font>
      <b/>
      <sz val="14"/>
      <name val="ＭＳ 明朝"/>
      <family val="1"/>
      <charset val="128"/>
    </font>
    <font>
      <b/>
      <sz val="10"/>
      <name val="ＭＳ 明朝"/>
      <family val="1"/>
      <charset val="128"/>
    </font>
    <font>
      <sz val="12"/>
      <name val="ＭＳ 明朝"/>
      <family val="1"/>
      <charset val="128"/>
    </font>
    <font>
      <u/>
      <sz val="11"/>
      <name val="ＭＳ Ｐゴシック"/>
      <family val="3"/>
      <charset val="128"/>
    </font>
    <font>
      <b/>
      <sz val="20"/>
      <name val="ＭＳ ゴシック"/>
      <family val="3"/>
      <charset val="128"/>
    </font>
    <font>
      <sz val="9"/>
      <name val="ＭＳ Ｐゴシック"/>
      <family val="3"/>
      <charset val="128"/>
    </font>
    <font>
      <sz val="10"/>
      <name val="游ゴシック Light"/>
      <family val="3"/>
      <charset val="128"/>
      <scheme val="major"/>
    </font>
    <font>
      <sz val="20"/>
      <name val="游ゴシック Light"/>
      <family val="3"/>
      <charset val="128"/>
      <scheme val="major"/>
    </font>
    <font>
      <u/>
      <sz val="9"/>
      <name val="ＭＳ Ｐゴシック"/>
      <family val="3"/>
      <charset val="128"/>
    </font>
    <font>
      <sz val="12"/>
      <name val="ＭＳ Ｐ明朝"/>
      <family val="1"/>
      <charset val="128"/>
    </font>
    <font>
      <sz val="14"/>
      <name val="ＭＳ Ｐゴシック"/>
      <family val="3"/>
      <charset val="128"/>
    </font>
    <font>
      <sz val="10.5"/>
      <name val="ＭＳ Ｐ明朝"/>
      <family val="1"/>
      <charset val="128"/>
    </font>
    <font>
      <sz val="20"/>
      <name val="ＭＳ Ｐ明朝"/>
      <family val="1"/>
      <charset val="128"/>
    </font>
    <font>
      <sz val="16"/>
      <name val="ＭＳ Ｐゴシック"/>
      <family val="3"/>
      <charset val="128"/>
    </font>
    <font>
      <b/>
      <sz val="10"/>
      <name val="MS Gothic"/>
      <family val="3"/>
      <charset val="128"/>
    </font>
    <font>
      <sz val="9.9"/>
      <name val="ＭＳ 明朝"/>
      <family val="1"/>
      <charset val="128"/>
    </font>
    <font>
      <sz val="9.8000000000000007"/>
      <name val="ＭＳ 明朝"/>
      <family val="1"/>
      <charset val="128"/>
    </font>
    <font>
      <sz val="9.8000000000000007"/>
      <name val="Century"/>
      <family val="1"/>
    </font>
    <font>
      <sz val="11"/>
      <color theme="1"/>
      <name val="游ゴシック"/>
      <family val="3"/>
      <charset val="128"/>
      <scheme val="minor"/>
    </font>
    <font>
      <sz val="11"/>
      <color theme="1"/>
      <name val="ＭＳ Ｐ明朝"/>
      <family val="1"/>
      <charset val="128"/>
    </font>
    <font>
      <sz val="20"/>
      <color theme="1"/>
      <name val="ＭＳ ゴシック"/>
      <family val="3"/>
      <charset val="128"/>
    </font>
    <font>
      <sz val="10"/>
      <color theme="1"/>
      <name val="ＭＳ Ｐ明朝"/>
      <family val="1"/>
      <charset val="128"/>
    </font>
    <font>
      <sz val="9"/>
      <color theme="1"/>
      <name val="ＭＳ Ｐ明朝"/>
      <family val="1"/>
      <charset val="128"/>
    </font>
    <font>
      <sz val="9"/>
      <name val="BIZ UDPゴシック"/>
      <family val="3"/>
      <charset val="128"/>
    </font>
    <font>
      <sz val="6"/>
      <color theme="1"/>
      <name val="BIZ UDPゴシック"/>
      <family val="3"/>
      <charset val="128"/>
    </font>
    <font>
      <sz val="9"/>
      <name val="ＭＳ Ｐ明朝"/>
      <family val="1"/>
      <charset val="128"/>
    </font>
    <font>
      <sz val="10"/>
      <name val="ＭＳ Ｐ明朝"/>
      <family val="3"/>
      <charset val="128"/>
    </font>
    <font>
      <b/>
      <sz val="10"/>
      <name val="BIZ UDP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72">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style="double">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double">
        <color indexed="64"/>
      </right>
      <top style="medium">
        <color indexed="64"/>
      </top>
      <bottom/>
      <diagonal/>
    </border>
    <border>
      <left style="thin">
        <color indexed="64"/>
      </left>
      <right style="double">
        <color indexed="64"/>
      </right>
      <top style="thin">
        <color indexed="64"/>
      </top>
      <bottom style="dotted">
        <color indexed="64"/>
      </bottom>
      <diagonal/>
    </border>
    <border>
      <left style="double">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style="medium">
        <color indexed="64"/>
      </top>
      <bottom/>
      <diagonal style="hair">
        <color indexed="64"/>
      </diagonal>
    </border>
    <border diagonalUp="1">
      <left style="double">
        <color indexed="64"/>
      </left>
      <right/>
      <top/>
      <bottom/>
      <diagonal style="hair">
        <color indexed="64"/>
      </diagonal>
    </border>
    <border diagonalUp="1">
      <left style="double">
        <color indexed="64"/>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dotted">
        <color indexed="64"/>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s>
  <cellStyleXfs count="4">
    <xf numFmtId="0" fontId="0" fillId="0" borderId="0">
      <alignment vertical="center"/>
    </xf>
    <xf numFmtId="38" fontId="21" fillId="0" borderId="0" applyFont="0" applyFill="0" applyBorder="0" applyAlignment="0" applyProtection="0">
      <alignment vertical="center"/>
    </xf>
    <xf numFmtId="0" fontId="23" fillId="0" borderId="0"/>
    <xf numFmtId="0" fontId="23" fillId="0" borderId="0"/>
  </cellStyleXfs>
  <cellXfs count="1019">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5" fillId="0" borderId="10" xfId="0" applyFont="1" applyBorder="1" applyAlignment="1">
      <alignment horizontal="center"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7" xfId="0" applyFont="1" applyBorder="1" applyAlignment="1">
      <alignment vertical="center"/>
    </xf>
    <xf numFmtId="0" fontId="10" fillId="0" borderId="27" xfId="0" applyFont="1" applyBorder="1" applyAlignment="1">
      <alignment vertical="center"/>
    </xf>
    <xf numFmtId="0" fontId="10" fillId="0" borderId="58"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6" xfId="0" applyFont="1" applyBorder="1" applyAlignment="1">
      <alignment vertical="center"/>
    </xf>
    <xf numFmtId="0" fontId="4" fillId="0" borderId="58" xfId="0" applyFont="1" applyBorder="1" applyAlignment="1">
      <alignment vertical="center"/>
    </xf>
    <xf numFmtId="0" fontId="4" fillId="0" borderId="48"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7" xfId="0" applyFont="1" applyBorder="1" applyAlignment="1">
      <alignment vertical="center"/>
    </xf>
    <xf numFmtId="0" fontId="4" fillId="0" borderId="14" xfId="0" applyFont="1" applyBorder="1" applyAlignment="1">
      <alignment vertical="center"/>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7" fillId="0" borderId="0" xfId="0" applyFont="1" applyFill="1" applyAlignment="1">
      <alignment horizontal="right" vertical="center"/>
    </xf>
    <xf numFmtId="0" fontId="7" fillId="0" borderId="0" xfId="0" applyFont="1" applyFill="1" applyAlignment="1">
      <alignment vertical="center"/>
    </xf>
    <xf numFmtId="0" fontId="5" fillId="0" borderId="16" xfId="0" applyNumberFormat="1" applyFont="1" applyFill="1" applyBorder="1" applyAlignment="1">
      <alignment horizontal="center" vertical="center" wrapText="1"/>
    </xf>
    <xf numFmtId="0" fontId="5" fillId="0" borderId="17" xfId="0" applyNumberFormat="1" applyFont="1" applyFill="1" applyBorder="1" applyAlignment="1">
      <alignment horizontal="center" vertical="center" wrapText="1"/>
    </xf>
    <xf numFmtId="0" fontId="5" fillId="0" borderId="18" xfId="0" applyNumberFormat="1"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0" fillId="3" borderId="0" xfId="0" applyFill="1">
      <alignment vertical="center"/>
    </xf>
    <xf numFmtId="0" fontId="0" fillId="3" borderId="0" xfId="0" applyFill="1" applyAlignment="1" applyProtection="1">
      <alignment horizontal="center" vertical="center"/>
      <protection locked="0"/>
    </xf>
    <xf numFmtId="0" fontId="5" fillId="0" borderId="19" xfId="0" applyNumberFormat="1" applyFont="1" applyFill="1" applyBorder="1" applyAlignment="1">
      <alignment horizontal="center" vertical="center" wrapText="1"/>
    </xf>
    <xf numFmtId="0" fontId="4" fillId="0" borderId="61"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41" xfId="0" applyFont="1" applyBorder="1" applyAlignment="1">
      <alignment vertical="center"/>
    </xf>
    <xf numFmtId="0" fontId="4" fillId="0" borderId="66" xfId="0" applyFont="1" applyBorder="1" applyAlignment="1">
      <alignment vertical="center"/>
    </xf>
    <xf numFmtId="0" fontId="10" fillId="0" borderId="66"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5" fillId="0" borderId="70" xfId="0" applyFont="1" applyBorder="1" applyAlignment="1">
      <alignment vertical="center"/>
    </xf>
    <xf numFmtId="0" fontId="5" fillId="0" borderId="71"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5" xfId="0" applyFont="1" applyBorder="1" applyAlignment="1">
      <alignment vertical="center"/>
    </xf>
    <xf numFmtId="0" fontId="10" fillId="0" borderId="86" xfId="0" applyFont="1" applyBorder="1" applyAlignment="1">
      <alignment horizontal="center" vertical="center"/>
    </xf>
    <xf numFmtId="0" fontId="10" fillId="0" borderId="49" xfId="0" applyFont="1" applyBorder="1" applyAlignment="1">
      <alignment vertical="center"/>
    </xf>
    <xf numFmtId="0" fontId="10" fillId="0" borderId="6" xfId="0" applyFont="1" applyBorder="1" applyAlignment="1">
      <alignment horizontal="center" vertical="center"/>
    </xf>
    <xf numFmtId="0" fontId="10" fillId="0" borderId="40" xfId="0" applyFont="1" applyBorder="1" applyAlignment="1">
      <alignment horizontal="center" vertical="center"/>
    </xf>
    <xf numFmtId="0" fontId="10" fillId="0" borderId="6" xfId="0" applyFont="1" applyBorder="1" applyAlignment="1">
      <alignment vertical="center"/>
    </xf>
    <xf numFmtId="0" fontId="10" fillId="0" borderId="87" xfId="0" applyFont="1" applyBorder="1" applyAlignment="1">
      <alignment horizontal="center" vertical="center"/>
    </xf>
    <xf numFmtId="0" fontId="10" fillId="0" borderId="88"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5" fillId="3" borderId="8" xfId="0" applyFont="1" applyFill="1" applyBorder="1">
      <alignment vertical="center"/>
    </xf>
    <xf numFmtId="0" fontId="0" fillId="3" borderId="69" xfId="0" applyFill="1" applyBorder="1" applyAlignment="1">
      <alignment horizontal="center" vertical="center"/>
    </xf>
    <xf numFmtId="0" fontId="15" fillId="3" borderId="28" xfId="0" applyFont="1" applyFill="1" applyBorder="1" applyAlignment="1">
      <alignment horizontal="center" vertical="center"/>
    </xf>
    <xf numFmtId="0" fontId="15" fillId="3" borderId="63" xfId="0" applyFont="1" applyFill="1" applyBorder="1" applyAlignment="1">
      <alignment horizontal="center" vertical="center"/>
    </xf>
    <xf numFmtId="0" fontId="0" fillId="3" borderId="63" xfId="0" applyFill="1" applyBorder="1">
      <alignment vertical="center"/>
    </xf>
    <xf numFmtId="0" fontId="0" fillId="3" borderId="64" xfId="0" applyFill="1" applyBorder="1">
      <alignment vertical="center"/>
    </xf>
    <xf numFmtId="0" fontId="16" fillId="3" borderId="38" xfId="0" applyFont="1" applyFill="1" applyBorder="1" applyAlignment="1">
      <alignment vertical="center" shrinkToFit="1"/>
    </xf>
    <xf numFmtId="0" fontId="16" fillId="3" borderId="62" xfId="0" applyFont="1" applyFill="1" applyBorder="1" applyAlignment="1">
      <alignment vertical="center" shrinkToFit="1"/>
    </xf>
    <xf numFmtId="0" fontId="0" fillId="3" borderId="62" xfId="0" applyFill="1" applyBorder="1">
      <alignment vertical="center"/>
    </xf>
    <xf numFmtId="0" fontId="0" fillId="3" borderId="34" xfId="0" applyFill="1" applyBorder="1">
      <alignment vertical="center"/>
    </xf>
    <xf numFmtId="0" fontId="16" fillId="3" borderId="10" xfId="0" applyFont="1" applyFill="1" applyBorder="1" applyAlignment="1">
      <alignment vertical="center" shrinkToFit="1"/>
    </xf>
    <xf numFmtId="0" fontId="16" fillId="3" borderId="8" xfId="0" applyFont="1" applyFill="1" applyBorder="1" applyAlignment="1">
      <alignment vertical="center" shrinkToFit="1"/>
    </xf>
    <xf numFmtId="0" fontId="0" fillId="3" borderId="8" xfId="0" applyFill="1" applyBorder="1">
      <alignment vertical="center"/>
    </xf>
    <xf numFmtId="0" fontId="0" fillId="3" borderId="9" xfId="0" applyFill="1" applyBorder="1">
      <alignment vertical="center"/>
    </xf>
    <xf numFmtId="0" fontId="0" fillId="3" borderId="10" xfId="0" applyFill="1" applyBorder="1">
      <alignment vertical="center"/>
    </xf>
    <xf numFmtId="0" fontId="0" fillId="3" borderId="19" xfId="0" applyFill="1" applyBorder="1">
      <alignment vertical="center"/>
    </xf>
    <xf numFmtId="0" fontId="0" fillId="3" borderId="17" xfId="0" applyFill="1" applyBorder="1">
      <alignment vertical="center"/>
    </xf>
    <xf numFmtId="0" fontId="0" fillId="3" borderId="18" xfId="0" applyFill="1" applyBorder="1">
      <alignment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10" fillId="0" borderId="0" xfId="0" applyFont="1" applyBorder="1" applyAlignment="1" applyProtection="1">
      <alignment horizontal="left"/>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19" fillId="3" borderId="0" xfId="0" applyFont="1" applyFill="1" applyAlignment="1" applyProtection="1">
      <alignment horizontal="left" vertical="center"/>
    </xf>
    <xf numFmtId="0" fontId="0" fillId="3" borderId="0" xfId="0" applyFill="1" applyAlignment="1" applyProtection="1">
      <alignment horizontal="center" vertical="center"/>
    </xf>
    <xf numFmtId="0" fontId="0" fillId="3" borderId="0" xfId="0" applyFill="1" applyProtection="1">
      <alignment vertical="center"/>
    </xf>
    <xf numFmtId="0" fontId="0" fillId="3" borderId="0" xfId="0" applyFill="1" applyAlignment="1" applyProtection="1">
      <alignment horizontal="left" vertical="center"/>
    </xf>
    <xf numFmtId="0" fontId="0" fillId="3" borderId="46" xfId="0" applyFill="1" applyBorder="1" applyAlignment="1" applyProtection="1">
      <alignment horizontal="center" vertical="center"/>
    </xf>
    <xf numFmtId="0" fontId="0" fillId="3" borderId="21" xfId="0" applyFill="1" applyBorder="1" applyAlignment="1" applyProtection="1">
      <alignment horizontal="center" vertical="center"/>
    </xf>
    <xf numFmtId="0" fontId="0" fillId="3" borderId="0" xfId="0" applyFill="1" applyAlignment="1" applyProtection="1">
      <alignment horizontal="righ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20"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0" borderId="57" xfId="0" applyFont="1" applyBorder="1" applyAlignment="1">
      <alignment horizontal="center" vertical="center" shrinkToFit="1"/>
    </xf>
    <xf numFmtId="0" fontId="5" fillId="0" borderId="94" xfId="0" applyFont="1" applyBorder="1" applyAlignment="1">
      <alignment horizontal="center" vertical="center" shrinkToFit="1"/>
    </xf>
    <xf numFmtId="0" fontId="5" fillId="0" borderId="53" xfId="0" applyFont="1" applyBorder="1" applyAlignment="1">
      <alignment horizontal="center" vertical="center" shrinkToFit="1"/>
    </xf>
    <xf numFmtId="0" fontId="5" fillId="0" borderId="67" xfId="0" applyFont="1" applyBorder="1" applyAlignment="1">
      <alignment horizontal="center" vertical="center" shrinkToFit="1"/>
    </xf>
    <xf numFmtId="0" fontId="5" fillId="0" borderId="60" xfId="0" applyFont="1" applyBorder="1" applyAlignment="1">
      <alignment horizontal="center" vertical="center" shrinkToFit="1"/>
    </xf>
    <xf numFmtId="0" fontId="5" fillId="0" borderId="52" xfId="0" applyFont="1" applyBorder="1" applyAlignment="1">
      <alignment horizontal="center" vertical="center" shrinkToFit="1"/>
    </xf>
    <xf numFmtId="0" fontId="5" fillId="0" borderId="59" xfId="0" applyFont="1" applyBorder="1" applyAlignment="1">
      <alignment horizontal="center" vertical="center" shrinkToFit="1"/>
    </xf>
    <xf numFmtId="0" fontId="5" fillId="0" borderId="68" xfId="0" applyFont="1" applyBorder="1" applyAlignment="1">
      <alignment horizontal="center" vertical="center" shrinkToFit="1"/>
    </xf>
    <xf numFmtId="0" fontId="5" fillId="0" borderId="45"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90"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00" xfId="0" applyFont="1" applyBorder="1" applyAlignment="1">
      <alignment vertical="center"/>
    </xf>
    <xf numFmtId="0" fontId="5" fillId="0" borderId="101" xfId="0" applyFont="1" applyBorder="1" applyAlignment="1">
      <alignment vertical="center"/>
    </xf>
    <xf numFmtId="0" fontId="5" fillId="5" borderId="101" xfId="0" applyFont="1" applyFill="1" applyBorder="1" applyAlignment="1">
      <alignment vertical="center"/>
    </xf>
    <xf numFmtId="0" fontId="5" fillId="3" borderId="101" xfId="0" applyFont="1" applyFill="1" applyBorder="1" applyAlignment="1">
      <alignment vertical="center"/>
    </xf>
    <xf numFmtId="0" fontId="5" fillId="0" borderId="102" xfId="0" applyFont="1" applyBorder="1" applyAlignment="1">
      <alignment vertical="center"/>
    </xf>
    <xf numFmtId="0" fontId="5" fillId="3" borderId="8" xfId="0" applyFont="1" applyFill="1" applyBorder="1" applyAlignment="1">
      <alignment vertical="center" shrinkToFit="1"/>
    </xf>
    <xf numFmtId="0" fontId="22" fillId="3" borderId="0" xfId="0" applyFont="1" applyFill="1">
      <alignment vertical="center"/>
    </xf>
    <xf numFmtId="0" fontId="22" fillId="3" borderId="0" xfId="0" applyFont="1" applyFill="1" applyAlignment="1">
      <alignment horizontal="left" vertical="center"/>
    </xf>
    <xf numFmtId="0" fontId="0" fillId="3" borderId="8" xfId="0" applyFill="1" applyBorder="1" applyAlignment="1" applyProtection="1">
      <alignment horizontal="center" vertical="center"/>
    </xf>
    <xf numFmtId="0" fontId="5" fillId="2" borderId="31" xfId="0" applyFont="1" applyFill="1" applyBorder="1" applyAlignment="1" applyProtection="1">
      <alignment horizontal="center" vertical="center" wrapText="1"/>
      <protection locked="0"/>
    </xf>
    <xf numFmtId="0" fontId="5" fillId="2" borderId="30" xfId="0" applyFont="1" applyFill="1" applyBorder="1" applyAlignment="1" applyProtection="1">
      <alignment horizontal="center" vertical="center" shrinkToFit="1"/>
      <protection locked="0"/>
    </xf>
    <xf numFmtId="0" fontId="5" fillId="2" borderId="54" xfId="0" applyFont="1" applyFill="1" applyBorder="1" applyAlignment="1" applyProtection="1">
      <alignment horizontal="center" vertical="center" shrinkToFit="1"/>
      <protection locked="0"/>
    </xf>
    <xf numFmtId="0" fontId="5" fillId="2" borderId="55" xfId="0" applyFont="1" applyFill="1" applyBorder="1" applyAlignment="1" applyProtection="1">
      <alignment horizontal="center" vertical="center" shrinkToFit="1"/>
      <protection locked="0"/>
    </xf>
    <xf numFmtId="0" fontId="5" fillId="2" borderId="30" xfId="0" applyFont="1" applyFill="1" applyBorder="1" applyAlignment="1" applyProtection="1">
      <alignment horizontal="center" vertical="center" wrapText="1"/>
      <protection locked="0"/>
    </xf>
    <xf numFmtId="0" fontId="5" fillId="2" borderId="22" xfId="0" applyFont="1" applyFill="1" applyBorder="1" applyAlignment="1" applyProtection="1">
      <alignment horizontal="center" vertical="center" wrapText="1"/>
      <protection locked="0"/>
    </xf>
    <xf numFmtId="0" fontId="5" fillId="2" borderId="44" xfId="0" applyFont="1" applyFill="1" applyBorder="1" applyAlignment="1" applyProtection="1">
      <alignment horizontal="center" vertical="center" wrapText="1"/>
      <protection locked="0"/>
    </xf>
    <xf numFmtId="0" fontId="5" fillId="2" borderId="91" xfId="0" applyFont="1" applyFill="1" applyBorder="1" applyAlignment="1" applyProtection="1">
      <alignment horizontal="center" vertical="center" shrinkToFit="1"/>
      <protection locked="0"/>
    </xf>
    <xf numFmtId="0" fontId="5" fillId="2" borderId="96" xfId="0" applyFont="1" applyFill="1" applyBorder="1" applyAlignment="1" applyProtection="1">
      <alignment horizontal="center" vertical="center" shrinkToFit="1"/>
      <protection locked="0"/>
    </xf>
    <xf numFmtId="0" fontId="5" fillId="2" borderId="93" xfId="0" applyFont="1" applyFill="1" applyBorder="1" applyAlignment="1" applyProtection="1">
      <alignment horizontal="center" vertical="center" shrinkToFit="1"/>
      <protection locked="0"/>
    </xf>
    <xf numFmtId="0" fontId="5" fillId="2" borderId="92" xfId="0" applyFont="1" applyFill="1" applyBorder="1" applyAlignment="1" applyProtection="1">
      <alignment horizontal="center" vertical="center" shrinkToFit="1"/>
      <protection locked="0"/>
    </xf>
    <xf numFmtId="0" fontId="5" fillId="2" borderId="95" xfId="0" applyFont="1" applyFill="1" applyBorder="1" applyAlignment="1" applyProtection="1">
      <alignment horizontal="center" vertical="center" shrinkToFit="1"/>
      <protection locked="0"/>
    </xf>
    <xf numFmtId="0" fontId="5" fillId="2" borderId="29" xfId="0" applyFont="1" applyFill="1" applyBorder="1" applyAlignment="1" applyProtection="1">
      <alignment horizontal="center" vertical="center" wrapText="1"/>
      <protection locked="0"/>
    </xf>
    <xf numFmtId="0" fontId="5" fillId="2" borderId="50" xfId="0" applyFont="1" applyFill="1" applyBorder="1" applyAlignment="1" applyProtection="1">
      <alignment horizontal="center" vertical="center" shrinkToFit="1"/>
      <protection locked="0"/>
    </xf>
    <xf numFmtId="0" fontId="5" fillId="2" borderId="97" xfId="0" applyFont="1" applyFill="1" applyBorder="1" applyAlignment="1" applyProtection="1">
      <alignment horizontal="center" vertical="center" shrinkToFit="1"/>
      <protection locked="0"/>
    </xf>
    <xf numFmtId="0" fontId="5" fillId="2" borderId="98" xfId="0" applyFont="1" applyFill="1" applyBorder="1" applyAlignment="1" applyProtection="1">
      <alignment horizontal="center" vertical="center" shrinkToFit="1"/>
      <protection locked="0"/>
    </xf>
    <xf numFmtId="20" fontId="0" fillId="3" borderId="8" xfId="0" applyNumberFormat="1" applyFill="1" applyBorder="1" applyAlignment="1" applyProtection="1">
      <alignment horizontal="center" vertical="center"/>
    </xf>
    <xf numFmtId="0" fontId="0" fillId="3" borderId="8" xfId="0" applyNumberFormat="1" applyFill="1" applyBorder="1" applyAlignment="1" applyProtection="1">
      <alignment horizontal="center" vertical="center"/>
    </xf>
    <xf numFmtId="177" fontId="0" fillId="3" borderId="8" xfId="0" applyNumberFormat="1" applyFill="1" applyBorder="1" applyAlignment="1" applyProtection="1">
      <alignment horizontal="center" vertical="center"/>
    </xf>
    <xf numFmtId="0" fontId="0" fillId="6" borderId="8" xfId="0" applyFill="1" applyBorder="1" applyAlignment="1" applyProtection="1">
      <alignment horizontal="center" vertical="center"/>
      <protection locked="0"/>
    </xf>
    <xf numFmtId="20" fontId="0" fillId="6" borderId="8" xfId="0" applyNumberFormat="1" applyFill="1" applyBorder="1" applyAlignment="1" applyProtection="1">
      <alignment horizontal="center" vertical="center"/>
      <protection locked="0"/>
    </xf>
    <xf numFmtId="0" fontId="0" fillId="6" borderId="8" xfId="0" applyNumberFormat="1" applyFill="1" applyBorder="1" applyAlignment="1" applyProtection="1">
      <alignment horizontal="center" vertical="center"/>
      <protection locked="0"/>
    </xf>
    <xf numFmtId="0" fontId="0" fillId="6" borderId="46" xfId="0" applyFill="1" applyBorder="1" applyAlignment="1" applyProtection="1">
      <alignment horizontal="center" vertical="center"/>
      <protection locked="0"/>
    </xf>
    <xf numFmtId="0" fontId="0" fillId="6" borderId="42" xfId="0" applyFill="1" applyBorder="1" applyAlignment="1" applyProtection="1">
      <alignment horizontal="center" vertical="center"/>
      <protection locked="0"/>
    </xf>
    <xf numFmtId="0" fontId="14" fillId="6" borderId="21" xfId="0" applyFont="1" applyFill="1" applyBorder="1" applyAlignment="1" applyProtection="1">
      <alignment horizontal="center" vertical="center"/>
      <protection locked="0"/>
    </xf>
    <xf numFmtId="0" fontId="5" fillId="6" borderId="89" xfId="0" applyFont="1" applyFill="1" applyBorder="1" applyAlignment="1" applyProtection="1">
      <alignment horizontal="center" vertical="center" shrinkToFit="1"/>
      <protection locked="0"/>
    </xf>
    <xf numFmtId="0" fontId="5" fillId="6" borderId="79" xfId="0" applyFont="1" applyFill="1" applyBorder="1" applyAlignment="1" applyProtection="1">
      <alignment horizontal="center" vertical="center" shrinkToFit="1"/>
      <protection locked="0"/>
    </xf>
    <xf numFmtId="0" fontId="5" fillId="6" borderId="80" xfId="0" applyFont="1" applyFill="1" applyBorder="1" applyAlignment="1" applyProtection="1">
      <alignment horizontal="center" vertical="center" shrinkToFit="1"/>
      <protection locked="0"/>
    </xf>
    <xf numFmtId="0" fontId="5" fillId="6" borderId="78" xfId="0" applyFont="1" applyFill="1" applyBorder="1" applyAlignment="1" applyProtection="1">
      <alignment horizontal="center" vertical="center" shrinkToFit="1"/>
      <protection locked="0"/>
    </xf>
    <xf numFmtId="0" fontId="5" fillId="6" borderId="81" xfId="0" applyFont="1" applyFill="1" applyBorder="1" applyAlignment="1" applyProtection="1">
      <alignment horizontal="center" vertical="center" shrinkToFit="1"/>
      <protection locked="0"/>
    </xf>
    <xf numFmtId="0" fontId="5" fillId="6" borderId="45" xfId="0" applyFont="1" applyFill="1" applyBorder="1" applyAlignment="1" applyProtection="1">
      <alignment horizontal="center" vertical="center" shrinkToFit="1"/>
      <protection locked="0"/>
    </xf>
    <xf numFmtId="0" fontId="5" fillId="6" borderId="52" xfId="0" applyFont="1" applyFill="1" applyBorder="1" applyAlignment="1" applyProtection="1">
      <alignment horizontal="center" vertical="center" shrinkToFit="1"/>
      <protection locked="0"/>
    </xf>
    <xf numFmtId="0" fontId="5" fillId="6" borderId="59" xfId="0" applyFont="1" applyFill="1" applyBorder="1" applyAlignment="1" applyProtection="1">
      <alignment horizontal="center" vertical="center" shrinkToFit="1"/>
      <protection locked="0"/>
    </xf>
    <xf numFmtId="0" fontId="5" fillId="6" borderId="60" xfId="0" applyFont="1" applyFill="1" applyBorder="1" applyAlignment="1" applyProtection="1">
      <alignment horizontal="center" vertical="center" shrinkToFit="1"/>
      <protection locked="0"/>
    </xf>
    <xf numFmtId="0" fontId="5" fillId="6" borderId="68" xfId="0" applyFont="1" applyFill="1" applyBorder="1" applyAlignment="1" applyProtection="1">
      <alignment horizontal="center" vertical="center" shrinkToFit="1"/>
      <protection locked="0"/>
    </xf>
    <xf numFmtId="0" fontId="5" fillId="6" borderId="9" xfId="0" applyFont="1" applyFill="1" applyBorder="1" applyAlignment="1" applyProtection="1">
      <alignment horizontal="center" vertical="center" shrinkToFit="1"/>
      <protection locked="0"/>
    </xf>
    <xf numFmtId="0" fontId="5" fillId="6" borderId="7" xfId="0" applyFont="1" applyFill="1" applyBorder="1" applyAlignment="1" applyProtection="1">
      <alignment horizontal="center" vertical="center" shrinkToFit="1"/>
      <protection locked="0"/>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0" fillId="3" borderId="0" xfId="0" applyFill="1" applyAlignment="1" applyProtection="1">
      <alignment horizontal="right" vertical="center"/>
      <protection locked="0"/>
    </xf>
    <xf numFmtId="0" fontId="0" fillId="3" borderId="0" xfId="0" applyFill="1" applyProtection="1">
      <alignment vertical="center"/>
      <protection locked="0"/>
    </xf>
    <xf numFmtId="20" fontId="0" fillId="3" borderId="8" xfId="0" applyNumberFormat="1" applyFill="1" applyBorder="1" applyAlignment="1" applyProtection="1">
      <alignment horizontal="center" vertical="center"/>
      <protection locked="0"/>
    </xf>
    <xf numFmtId="0" fontId="0" fillId="3" borderId="0" xfId="0" applyFill="1" applyAlignment="1" applyProtection="1">
      <alignment horizontal="center" vertical="center" shrinkToFit="1"/>
      <protection locked="0"/>
    </xf>
    <xf numFmtId="0" fontId="0" fillId="3" borderId="8" xfId="0" applyFill="1" applyBorder="1" applyAlignment="1" applyProtection="1">
      <alignment horizontal="center" vertical="center"/>
      <protection locked="0"/>
    </xf>
    <xf numFmtId="0" fontId="27" fillId="0" borderId="0" xfId="2" applyFont="1" applyAlignment="1">
      <alignment vertical="top"/>
    </xf>
    <xf numFmtId="0" fontId="23" fillId="0" borderId="0" xfId="2"/>
    <xf numFmtId="0" fontId="29" fillId="0" borderId="0" xfId="2" applyFont="1"/>
    <xf numFmtId="0" fontId="23" fillId="0" borderId="33" xfId="2" applyBorder="1" applyAlignment="1">
      <alignment horizontal="left" vertical="center"/>
    </xf>
    <xf numFmtId="0" fontId="23" fillId="0" borderId="126" xfId="2" applyBorder="1" applyAlignment="1">
      <alignment horizontal="left" vertical="center"/>
    </xf>
    <xf numFmtId="0" fontId="30" fillId="0" borderId="33" xfId="2" applyFont="1" applyBorder="1" applyAlignment="1">
      <alignment horizontal="left" vertical="center"/>
    </xf>
    <xf numFmtId="0" fontId="23" fillId="0" borderId="33" xfId="2" applyBorder="1"/>
    <xf numFmtId="0" fontId="29" fillId="0" borderId="33" xfId="2" applyFont="1" applyBorder="1"/>
    <xf numFmtId="0" fontId="29" fillId="0" borderId="44" xfId="2" applyFont="1" applyBorder="1"/>
    <xf numFmtId="0" fontId="27" fillId="0" borderId="0" xfId="2" applyFont="1" applyAlignment="1">
      <alignment vertical="center"/>
    </xf>
    <xf numFmtId="0" fontId="27" fillId="0" borderId="0" xfId="2" applyFont="1"/>
    <xf numFmtId="0" fontId="33" fillId="0" borderId="0" xfId="2" applyFont="1" applyAlignment="1">
      <alignment horizontal="center" vertical="center" textRotation="255"/>
    </xf>
    <xf numFmtId="0" fontId="33" fillId="0" borderId="33" xfId="2" applyFont="1" applyBorder="1" applyAlignment="1">
      <alignment horizontal="center" vertical="center"/>
    </xf>
    <xf numFmtId="0" fontId="23" fillId="0" borderId="0" xfId="2" applyAlignment="1">
      <alignment horizontal="center"/>
    </xf>
    <xf numFmtId="0" fontId="39" fillId="0" borderId="0" xfId="2" applyFont="1" applyAlignment="1">
      <alignment horizontal="left" vertical="center"/>
    </xf>
    <xf numFmtId="0" fontId="40" fillId="0" borderId="0" xfId="2" applyFont="1" applyAlignment="1">
      <alignment horizontal="left" vertical="center"/>
    </xf>
    <xf numFmtId="0" fontId="40" fillId="0" borderId="30" xfId="2" applyFont="1" applyBorder="1" applyAlignment="1">
      <alignment horizontal="left" vertical="center"/>
    </xf>
    <xf numFmtId="0" fontId="34" fillId="0" borderId="0" xfId="2" applyFont="1" applyAlignment="1">
      <alignment vertical="center"/>
    </xf>
    <xf numFmtId="0" fontId="45" fillId="0" borderId="0" xfId="2" applyFont="1" applyAlignment="1">
      <alignment vertical="top"/>
    </xf>
    <xf numFmtId="0" fontId="46" fillId="0" borderId="0" xfId="2" applyFont="1"/>
    <xf numFmtId="0" fontId="37" fillId="0" borderId="0" xfId="2" applyFont="1" applyAlignment="1">
      <alignment vertical="center"/>
    </xf>
    <xf numFmtId="0" fontId="47" fillId="0" borderId="0" xfId="2" applyFont="1" applyAlignment="1">
      <alignment vertical="center"/>
    </xf>
    <xf numFmtId="0" fontId="48" fillId="0" borderId="0" xfId="2" applyFont="1" applyAlignment="1">
      <alignment horizontal="center" vertical="center"/>
    </xf>
    <xf numFmtId="0" fontId="49" fillId="0" borderId="0" xfId="2" applyFont="1" applyAlignment="1">
      <alignment horizontal="center" vertical="center"/>
    </xf>
    <xf numFmtId="0" fontId="23" fillId="0" borderId="0" xfId="2" applyAlignment="1">
      <alignment vertical="center"/>
    </xf>
    <xf numFmtId="0" fontId="27" fillId="0" borderId="0" xfId="2" applyFont="1" applyAlignment="1">
      <alignment horizontal="center" vertical="center"/>
    </xf>
    <xf numFmtId="0" fontId="35" fillId="0" borderId="0" xfId="2" applyFont="1" applyAlignment="1">
      <alignment horizontal="center" vertical="center"/>
    </xf>
    <xf numFmtId="0" fontId="50" fillId="0" borderId="0" xfId="2" applyFont="1" applyAlignment="1">
      <alignment horizontal="center" vertical="center"/>
    </xf>
    <xf numFmtId="0" fontId="35" fillId="0" borderId="0" xfId="2" applyFont="1" applyAlignment="1">
      <alignment vertical="center"/>
    </xf>
    <xf numFmtId="0" fontId="33" fillId="0" borderId="0" xfId="2" applyFont="1" applyAlignment="1">
      <alignment vertical="center"/>
    </xf>
    <xf numFmtId="0" fontId="34" fillId="0" borderId="0" xfId="2" applyFont="1" applyAlignment="1">
      <alignment horizontal="center" vertical="center"/>
    </xf>
    <xf numFmtId="0" fontId="48" fillId="0" borderId="0" xfId="2" applyFont="1" applyAlignment="1">
      <alignment vertical="top"/>
    </xf>
    <xf numFmtId="0" fontId="34" fillId="0" borderId="0" xfId="2" applyFont="1"/>
    <xf numFmtId="0" fontId="23" fillId="0" borderId="27" xfId="2" applyBorder="1" applyAlignment="1">
      <alignment vertical="center"/>
    </xf>
    <xf numFmtId="0" fontId="27" fillId="0" borderId="0" xfId="2" applyFont="1" applyAlignment="1">
      <alignment horizontal="left" vertical="center" wrapText="1"/>
    </xf>
    <xf numFmtId="0" fontId="34" fillId="0" borderId="5" xfId="2" applyFont="1" applyBorder="1" applyAlignment="1">
      <alignment vertical="center" wrapText="1"/>
    </xf>
    <xf numFmtId="0" fontId="34" fillId="0" borderId="0" xfId="2" applyFont="1" applyAlignment="1">
      <alignment vertical="center" wrapText="1"/>
    </xf>
    <xf numFmtId="0" fontId="34" fillId="0" borderId="0" xfId="2" applyFont="1" applyAlignment="1">
      <alignment vertical="center" shrinkToFit="1"/>
    </xf>
    <xf numFmtId="0" fontId="34" fillId="0" borderId="0" xfId="2" applyFont="1" applyAlignment="1">
      <alignment horizontal="center"/>
    </xf>
    <xf numFmtId="0" fontId="34" fillId="0" borderId="0" xfId="2" applyFont="1" applyAlignment="1">
      <alignment horizontal="center" vertical="center" wrapText="1"/>
    </xf>
    <xf numFmtId="0" fontId="34" fillId="0" borderId="30" xfId="2" applyFont="1" applyBorder="1" applyAlignment="1">
      <alignment vertical="center" wrapText="1"/>
    </xf>
    <xf numFmtId="0" fontId="34" fillId="0" borderId="5" xfId="2" applyFont="1" applyBorder="1" applyAlignment="1">
      <alignment vertical="center"/>
    </xf>
    <xf numFmtId="0" fontId="34" fillId="0" borderId="0" xfId="2" applyFont="1" applyAlignment="1">
      <alignment horizontal="right" vertical="center" wrapText="1"/>
    </xf>
    <xf numFmtId="0" fontId="34" fillId="0" borderId="8" xfId="2" applyFont="1" applyBorder="1" applyAlignment="1">
      <alignment horizontal="center" vertical="center" wrapText="1"/>
    </xf>
    <xf numFmtId="0" fontId="34" fillId="0" borderId="0" xfId="2" applyFont="1" applyAlignment="1">
      <alignment horizontal="distributed" vertical="center"/>
    </xf>
    <xf numFmtId="0" fontId="27" fillId="0" borderId="0" xfId="3" applyFont="1" applyAlignment="1">
      <alignment horizontal="center" vertical="center"/>
    </xf>
    <xf numFmtId="0" fontId="27" fillId="0" borderId="0" xfId="3" applyFont="1" applyAlignment="1">
      <alignment horizontal="left" vertical="center"/>
    </xf>
    <xf numFmtId="0" fontId="0" fillId="0" borderId="0" xfId="3" applyFont="1"/>
    <xf numFmtId="0" fontId="35" fillId="0" borderId="0" xfId="3" applyFont="1" applyAlignment="1">
      <alignment horizontal="center" vertical="center"/>
    </xf>
    <xf numFmtId="0" fontId="33" fillId="0" borderId="0" xfId="3" applyFont="1" applyAlignment="1">
      <alignment vertical="center"/>
    </xf>
    <xf numFmtId="0" fontId="27" fillId="0" borderId="0" xfId="3" applyFont="1" applyAlignment="1">
      <alignment vertical="center"/>
    </xf>
    <xf numFmtId="0" fontId="0" fillId="0" borderId="0" xfId="3" applyFont="1" applyAlignment="1">
      <alignment vertical="center"/>
    </xf>
    <xf numFmtId="0" fontId="34" fillId="0" borderId="0" xfId="3" applyFont="1" applyAlignment="1">
      <alignment horizontal="center" vertical="center"/>
    </xf>
    <xf numFmtId="0" fontId="34" fillId="0" borderId="0" xfId="3" applyFont="1" applyAlignment="1">
      <alignment horizontal="left" vertical="center"/>
    </xf>
    <xf numFmtId="0" fontId="34" fillId="0" borderId="0" xfId="3" applyFont="1"/>
    <xf numFmtId="0" fontId="34" fillId="0" borderId="0" xfId="3" applyFont="1" applyAlignment="1">
      <alignment vertical="center"/>
    </xf>
    <xf numFmtId="0" fontId="34" fillId="0" borderId="21" xfId="3" applyFont="1" applyBorder="1" applyAlignment="1">
      <alignment horizontal="left" vertical="center" wrapText="1"/>
    </xf>
    <xf numFmtId="0" fontId="34" fillId="0" borderId="0" xfId="3" applyFont="1" applyAlignment="1">
      <alignment horizontal="left" vertical="center" wrapText="1"/>
    </xf>
    <xf numFmtId="0" fontId="34" fillId="0" borderId="0" xfId="3" applyFont="1" applyAlignment="1">
      <alignment horizontal="center"/>
    </xf>
    <xf numFmtId="0" fontId="34" fillId="0" borderId="5" xfId="3" applyFont="1" applyBorder="1" applyAlignment="1">
      <alignment vertical="center"/>
    </xf>
    <xf numFmtId="0" fontId="51" fillId="0" borderId="8" xfId="3" applyFont="1" applyBorder="1" applyAlignment="1">
      <alignment horizontal="center" vertical="center"/>
    </xf>
    <xf numFmtId="0" fontId="34" fillId="0" borderId="23" xfId="3" applyFont="1" applyBorder="1" applyAlignment="1">
      <alignment vertical="center"/>
    </xf>
    <xf numFmtId="0" fontId="34" fillId="0" borderId="27" xfId="3" applyFont="1" applyBorder="1" applyAlignment="1">
      <alignment vertical="center"/>
    </xf>
    <xf numFmtId="0" fontId="27" fillId="0" borderId="0" xfId="2" applyFont="1" applyAlignment="1">
      <alignment horizontal="left" vertical="center"/>
    </xf>
    <xf numFmtId="0" fontId="42" fillId="0" borderId="0" xfId="2" applyFont="1" applyAlignment="1">
      <alignment vertical="center"/>
    </xf>
    <xf numFmtId="0" fontId="42" fillId="0" borderId="0" xfId="2" applyFont="1" applyAlignment="1">
      <alignment horizontal="center" vertical="center"/>
    </xf>
    <xf numFmtId="0" fontId="52" fillId="0" borderId="0" xfId="2" applyFont="1"/>
    <xf numFmtId="0" fontId="42" fillId="0" borderId="0" xfId="2" applyFont="1" applyAlignment="1">
      <alignment vertical="top"/>
    </xf>
    <xf numFmtId="0" fontId="48" fillId="0" borderId="0" xfId="2" applyFont="1" applyAlignment="1">
      <alignment horizontal="left" vertical="center"/>
    </xf>
    <xf numFmtId="0" fontId="41" fillId="0" borderId="0" xfId="2" applyFont="1"/>
    <xf numFmtId="0" fontId="53" fillId="0" borderId="0" xfId="2" applyFont="1" applyAlignment="1">
      <alignment horizontal="center" vertical="center"/>
    </xf>
    <xf numFmtId="0" fontId="53" fillId="0" borderId="0" xfId="2" applyFont="1" applyAlignment="1">
      <alignment vertical="center"/>
    </xf>
    <xf numFmtId="0" fontId="48" fillId="0" borderId="0" xfId="2" applyFont="1"/>
    <xf numFmtId="0" fontId="48" fillId="0" borderId="5" xfId="2" applyFont="1" applyBorder="1" applyAlignment="1">
      <alignment vertical="top" wrapText="1"/>
    </xf>
    <xf numFmtId="0" fontId="48" fillId="0" borderId="0" xfId="2" applyFont="1" applyAlignment="1">
      <alignment vertical="top" wrapText="1"/>
    </xf>
    <xf numFmtId="0" fontId="34" fillId="0" borderId="11" xfId="2" applyFont="1" applyBorder="1" applyAlignment="1">
      <alignment horizontal="center" vertical="center" wrapText="1"/>
    </xf>
    <xf numFmtId="0" fontId="34" fillId="0" borderId="42" xfId="2" applyFont="1" applyBorder="1" applyAlignment="1">
      <alignment vertical="center" wrapText="1"/>
    </xf>
    <xf numFmtId="0" fontId="34" fillId="0" borderId="23" xfId="2" applyFont="1" applyBorder="1" applyAlignment="1">
      <alignment horizontal="center" vertical="center" wrapText="1"/>
    </xf>
    <xf numFmtId="0" fontId="34" fillId="0" borderId="23" xfId="2" applyFont="1" applyBorder="1" applyAlignment="1">
      <alignment vertical="center" wrapText="1"/>
    </xf>
    <xf numFmtId="0" fontId="27" fillId="0" borderId="0" xfId="2" applyFont="1" applyAlignment="1">
      <alignment vertical="top" wrapText="1"/>
    </xf>
    <xf numFmtId="0" fontId="27" fillId="0" borderId="0" xfId="2" applyFont="1" applyAlignment="1">
      <alignment wrapText="1"/>
    </xf>
    <xf numFmtId="0" fontId="34" fillId="0" borderId="30" xfId="2" applyFont="1" applyBorder="1" applyAlignment="1">
      <alignment horizontal="center" vertical="center" wrapText="1"/>
    </xf>
    <xf numFmtId="0" fontId="34" fillId="0" borderId="23" xfId="2" applyFont="1" applyBorder="1" applyAlignment="1">
      <alignment vertical="center"/>
    </xf>
    <xf numFmtId="0" fontId="34" fillId="0" borderId="22" xfId="2" applyFont="1" applyBorder="1" applyAlignment="1">
      <alignment horizontal="center" vertical="center" wrapText="1"/>
    </xf>
    <xf numFmtId="0" fontId="34" fillId="0" borderId="0" xfId="2" applyFont="1" applyAlignment="1">
      <alignment vertical="top" wrapText="1"/>
    </xf>
    <xf numFmtId="0" fontId="48" fillId="0" borderId="0" xfId="2" applyFont="1" applyAlignment="1">
      <alignment vertical="center"/>
    </xf>
    <xf numFmtId="0" fontId="34" fillId="0" borderId="0" xfId="2" applyFont="1" applyAlignment="1">
      <alignment horizontal="left" vertical="center" wrapText="1"/>
    </xf>
    <xf numFmtId="0" fontId="48" fillId="0" borderId="8" xfId="2" applyFont="1" applyBorder="1" applyAlignment="1">
      <alignment horizontal="center" vertical="center"/>
    </xf>
    <xf numFmtId="0" fontId="48" fillId="0" borderId="8" xfId="2" applyFont="1" applyBorder="1" applyAlignment="1">
      <alignment horizontal="center" vertical="center" wrapText="1"/>
    </xf>
    <xf numFmtId="0" fontId="44" fillId="0" borderId="0" xfId="2" applyFont="1" applyAlignment="1">
      <alignment vertical="center"/>
    </xf>
    <xf numFmtId="0" fontId="41" fillId="0" borderId="5" xfId="2" applyFont="1" applyBorder="1"/>
    <xf numFmtId="0" fontId="42" fillId="0" borderId="0" xfId="2" applyFont="1"/>
    <xf numFmtId="0" fontId="41" fillId="0" borderId="30" xfId="2" applyFont="1" applyBorder="1"/>
    <xf numFmtId="0" fontId="41" fillId="0" borderId="23" xfId="2" applyFont="1" applyBorder="1"/>
    <xf numFmtId="0" fontId="42" fillId="0" borderId="27" xfId="2" applyFont="1" applyBorder="1"/>
    <xf numFmtId="0" fontId="41" fillId="0" borderId="27" xfId="2" applyFont="1" applyBorder="1"/>
    <xf numFmtId="0" fontId="41" fillId="0" borderId="22" xfId="2" applyFont="1" applyBorder="1"/>
    <xf numFmtId="0" fontId="33" fillId="0" borderId="0" xfId="2" applyFont="1"/>
    <xf numFmtId="0" fontId="34" fillId="0" borderId="5" xfId="2" applyFont="1" applyBorder="1" applyAlignment="1">
      <alignment horizontal="center" vertical="center"/>
    </xf>
    <xf numFmtId="0" fontId="34" fillId="0" borderId="30" xfId="2" applyFont="1" applyBorder="1" applyAlignment="1">
      <alignment horizontal="center" vertical="center"/>
    </xf>
    <xf numFmtId="0" fontId="56" fillId="0" borderId="0" xfId="2" applyFont="1" applyAlignment="1">
      <alignment vertical="center"/>
    </xf>
    <xf numFmtId="0" fontId="57" fillId="0" borderId="0" xfId="2" applyFont="1" applyAlignment="1">
      <alignment vertical="center"/>
    </xf>
    <xf numFmtId="0" fontId="58" fillId="0" borderId="0" xfId="2" applyFont="1" applyAlignment="1">
      <alignment vertical="center"/>
    </xf>
    <xf numFmtId="0" fontId="59" fillId="0" borderId="0" xfId="2" applyFont="1" applyAlignment="1">
      <alignment vertical="center"/>
    </xf>
    <xf numFmtId="0" fontId="42" fillId="0" borderId="8" xfId="2" applyFont="1" applyBorder="1" applyAlignment="1">
      <alignment horizontal="center" vertical="center"/>
    </xf>
    <xf numFmtId="0" fontId="55" fillId="0" borderId="0" xfId="2" applyFont="1" applyAlignment="1">
      <alignment horizontal="center" vertical="center"/>
    </xf>
    <xf numFmtId="0" fontId="55" fillId="0" borderId="0" xfId="2" applyFont="1" applyAlignment="1">
      <alignment horizontal="center" vertical="center" wrapText="1"/>
    </xf>
    <xf numFmtId="0" fontId="55" fillId="0" borderId="0" xfId="2" applyFont="1" applyAlignment="1">
      <alignment horizontal="left" vertical="center" wrapText="1"/>
    </xf>
    <xf numFmtId="0" fontId="38" fillId="0" borderId="0" xfId="2" applyFont="1"/>
    <xf numFmtId="0" fontId="34" fillId="0" borderId="46" xfId="2" applyFont="1" applyBorder="1" applyAlignment="1">
      <alignment horizontal="center" vertical="center"/>
    </xf>
    <xf numFmtId="0" fontId="34" fillId="0" borderId="5" xfId="2" applyFont="1" applyBorder="1" applyAlignment="1">
      <alignment horizontal="right" vertical="top" wrapText="1"/>
    </xf>
    <xf numFmtId="0" fontId="34" fillId="0" borderId="5" xfId="2" applyFont="1" applyBorder="1" applyAlignment="1">
      <alignment horizontal="left" vertical="center" wrapText="1"/>
    </xf>
    <xf numFmtId="0" fontId="34" fillId="0" borderId="23" xfId="2" applyFont="1" applyBorder="1" applyAlignment="1">
      <alignment horizontal="left" vertical="center" wrapText="1"/>
    </xf>
    <xf numFmtId="0" fontId="34" fillId="0" borderId="42" xfId="2" applyFont="1" applyBorder="1" applyAlignment="1">
      <alignment horizontal="center" vertical="center"/>
    </xf>
    <xf numFmtId="0" fontId="34" fillId="0" borderId="5" xfId="2" applyFont="1" applyBorder="1" applyAlignment="1">
      <alignment horizontal="right" vertical="center" wrapText="1"/>
    </xf>
    <xf numFmtId="0" fontId="34" fillId="0" borderId="0" xfId="2" applyFont="1" applyAlignment="1">
      <alignment horizontal="left" vertical="top" wrapText="1"/>
    </xf>
    <xf numFmtId="0" fontId="34" fillId="0" borderId="30" xfId="2" applyFont="1" applyBorder="1" applyAlignment="1">
      <alignment horizontal="left" vertical="top" wrapText="1"/>
    </xf>
    <xf numFmtId="0" fontId="34" fillId="0" borderId="5" xfId="2" applyFont="1" applyBorder="1" applyAlignment="1">
      <alignment horizontal="left" vertical="top" wrapText="1"/>
    </xf>
    <xf numFmtId="0" fontId="34" fillId="0" borderId="0" xfId="2" applyFont="1" applyAlignment="1">
      <alignment horizontal="right" vertical="top" wrapText="1"/>
    </xf>
    <xf numFmtId="0" fontId="34" fillId="0" borderId="27" xfId="2" applyFont="1" applyBorder="1" applyAlignment="1">
      <alignment horizontal="right" vertical="top" wrapText="1"/>
    </xf>
    <xf numFmtId="0" fontId="34" fillId="0" borderId="8" xfId="2" applyFont="1" applyBorder="1" applyAlignment="1">
      <alignment horizontal="center" vertical="center"/>
    </xf>
    <xf numFmtId="0" fontId="34" fillId="0" borderId="0" xfId="2" applyFont="1" applyAlignment="1">
      <alignment horizontal="center" wrapText="1"/>
    </xf>
    <xf numFmtId="0" fontId="34" fillId="0" borderId="46" xfId="2" applyFont="1" applyBorder="1" applyAlignment="1">
      <alignment horizontal="center" vertical="center" shrinkToFit="1"/>
    </xf>
    <xf numFmtId="0" fontId="60" fillId="0" borderId="0" xfId="2" applyFont="1" applyAlignment="1">
      <alignment vertical="center"/>
    </xf>
    <xf numFmtId="0" fontId="48" fillId="0" borderId="0" xfId="2" applyFont="1" applyAlignment="1">
      <alignment horizontal="right" vertical="top" wrapText="1"/>
    </xf>
    <xf numFmtId="0" fontId="48" fillId="0" borderId="0" xfId="2" applyFont="1" applyAlignment="1">
      <alignment horizontal="left" vertical="center" wrapText="1"/>
    </xf>
    <xf numFmtId="0" fontId="48" fillId="0" borderId="0" xfId="2" applyFont="1" applyAlignment="1">
      <alignment vertical="center" wrapText="1"/>
    </xf>
    <xf numFmtId="0" fontId="55" fillId="0" borderId="0" xfId="2" applyFont="1" applyAlignment="1">
      <alignment horizontal="left" vertical="center"/>
    </xf>
    <xf numFmtId="0" fontId="27" fillId="0" borderId="0" xfId="2" applyFont="1" applyAlignment="1">
      <alignment vertical="center" wrapText="1"/>
    </xf>
    <xf numFmtId="0" fontId="62" fillId="0" borderId="0" xfId="2" applyFont="1" applyAlignment="1">
      <alignment horizontal="center" vertical="center"/>
    </xf>
    <xf numFmtId="0" fontId="38" fillId="0" borderId="0" xfId="2" applyFont="1" applyAlignment="1">
      <alignment vertical="top"/>
    </xf>
    <xf numFmtId="0" fontId="62" fillId="0" borderId="0" xfId="2" applyFont="1" applyAlignment="1">
      <alignment vertical="center"/>
    </xf>
    <xf numFmtId="49" fontId="27" fillId="0" borderId="0" xfId="2" applyNumberFormat="1" applyFont="1" applyAlignment="1">
      <alignment horizontal="center" vertical="center" wrapText="1"/>
    </xf>
    <xf numFmtId="49" fontId="27" fillId="0" borderId="0" xfId="2" applyNumberFormat="1" applyFont="1" applyAlignment="1">
      <alignment vertical="center" wrapText="1"/>
    </xf>
    <xf numFmtId="0" fontId="34" fillId="0" borderId="0" xfId="2" applyFont="1" applyAlignment="1">
      <alignment horizontal="left" vertical="center"/>
    </xf>
    <xf numFmtId="0" fontId="34" fillId="0" borderId="21" xfId="2" applyFont="1" applyBorder="1" applyAlignment="1">
      <alignment horizontal="left" vertical="center"/>
    </xf>
    <xf numFmtId="0" fontId="60" fillId="3" borderId="0" xfId="2" applyFont="1" applyFill="1" applyAlignment="1">
      <alignment vertical="center"/>
    </xf>
    <xf numFmtId="0" fontId="48" fillId="3" borderId="0" xfId="2" applyFont="1" applyFill="1" applyAlignment="1">
      <alignment vertical="center"/>
    </xf>
    <xf numFmtId="0" fontId="27" fillId="3" borderId="0" xfId="2" applyFont="1" applyFill="1" applyAlignment="1">
      <alignment vertical="center" wrapText="1"/>
    </xf>
    <xf numFmtId="0" fontId="62" fillId="3" borderId="0" xfId="2" applyFont="1" applyFill="1" applyAlignment="1">
      <alignment vertical="center"/>
    </xf>
    <xf numFmtId="0" fontId="33" fillId="0" borderId="0" xfId="2" applyFont="1" applyAlignment="1">
      <alignment horizontal="center" vertical="center"/>
    </xf>
    <xf numFmtId="0" fontId="15" fillId="0" borderId="0" xfId="2" applyFont="1" applyAlignment="1">
      <alignment horizontal="left" vertical="center"/>
    </xf>
    <xf numFmtId="0" fontId="15" fillId="0" borderId="0" xfId="2" applyFont="1" applyAlignment="1">
      <alignment horizontal="center" vertical="center"/>
    </xf>
    <xf numFmtId="0" fontId="63" fillId="0" borderId="0" xfId="2" applyFont="1"/>
    <xf numFmtId="0" fontId="65" fillId="0" borderId="0" xfId="2" applyFont="1" applyAlignment="1">
      <alignment vertical="center"/>
    </xf>
    <xf numFmtId="0" fontId="64" fillId="0" borderId="0" xfId="2" applyFont="1"/>
    <xf numFmtId="0" fontId="34" fillId="0" borderId="0" xfId="2" applyFont="1" applyAlignment="1">
      <alignment horizontal="right" vertical="top"/>
    </xf>
    <xf numFmtId="0" fontId="63" fillId="0" borderId="0" xfId="2" applyFont="1" applyAlignment="1">
      <alignment horizontal="left" vertical="center"/>
    </xf>
    <xf numFmtId="0" fontId="63" fillId="0" borderId="23" xfId="2" applyFont="1" applyBorder="1" applyAlignment="1">
      <alignment horizontal="left" vertical="center"/>
    </xf>
    <xf numFmtId="0" fontId="34" fillId="0" borderId="30" xfId="2" applyFont="1" applyBorder="1"/>
    <xf numFmtId="0" fontId="63" fillId="0" borderId="0" xfId="2" applyFont="1" applyAlignment="1">
      <alignment vertical="center"/>
    </xf>
    <xf numFmtId="0" fontId="63" fillId="0" borderId="30" xfId="2" applyFont="1" applyBorder="1"/>
    <xf numFmtId="0" fontId="63" fillId="0" borderId="27" xfId="2" applyFont="1" applyBorder="1"/>
    <xf numFmtId="0" fontId="63" fillId="0" borderId="22" xfId="2" applyFont="1" applyBorder="1"/>
    <xf numFmtId="0" fontId="34" fillId="0" borderId="5" xfId="2" applyFont="1" applyBorder="1" applyAlignment="1">
      <alignment horizontal="right" vertical="top"/>
    </xf>
    <xf numFmtId="0" fontId="63" fillId="0" borderId="5" xfId="2" applyFont="1" applyBorder="1" applyAlignment="1">
      <alignment horizontal="left" vertical="center"/>
    </xf>
    <xf numFmtId="0" fontId="34" fillId="0" borderId="5" xfId="2" applyFont="1" applyBorder="1" applyAlignment="1">
      <alignment horizontal="right" vertical="center"/>
    </xf>
    <xf numFmtId="0" fontId="63" fillId="0" borderId="0" xfId="2" applyFont="1" applyAlignment="1">
      <alignment horizontal="left" vertical="center" wrapText="1"/>
    </xf>
    <xf numFmtId="0" fontId="33" fillId="3" borderId="0" xfId="2" applyFont="1" applyFill="1" applyAlignment="1">
      <alignment vertical="center"/>
    </xf>
    <xf numFmtId="0" fontId="31" fillId="3" borderId="0" xfId="2" applyFont="1" applyFill="1" applyAlignment="1">
      <alignment vertical="center"/>
    </xf>
    <xf numFmtId="0" fontId="31" fillId="3" borderId="0" xfId="2" applyFont="1" applyFill="1" applyAlignment="1">
      <alignment horizontal="center" vertical="center"/>
    </xf>
    <xf numFmtId="0" fontId="31" fillId="3" borderId="0" xfId="2" applyFont="1" applyFill="1"/>
    <xf numFmtId="0" fontId="67" fillId="0" borderId="0" xfId="2" applyFont="1"/>
    <xf numFmtId="0" fontId="33" fillId="0" borderId="0" xfId="2" applyFont="1" applyAlignment="1">
      <alignment vertical="top"/>
    </xf>
    <xf numFmtId="0" fontId="31" fillId="0" borderId="0" xfId="2" applyFont="1" applyAlignment="1">
      <alignment vertical="center"/>
    </xf>
    <xf numFmtId="0" fontId="68" fillId="0" borderId="0" xfId="2" applyFont="1" applyAlignment="1">
      <alignment vertical="center"/>
    </xf>
    <xf numFmtId="0" fontId="69" fillId="0" borderId="0" xfId="2" applyFont="1"/>
    <xf numFmtId="0" fontId="64" fillId="0" borderId="0" xfId="2" applyFont="1" applyAlignment="1">
      <alignment vertical="top"/>
    </xf>
    <xf numFmtId="0" fontId="31" fillId="0" borderId="0" xfId="2" applyFont="1" applyAlignment="1">
      <alignment horizontal="left" vertical="center"/>
    </xf>
    <xf numFmtId="0" fontId="41" fillId="0" borderId="0" xfId="2" applyFont="1" applyAlignment="1">
      <alignment horizontal="center"/>
    </xf>
    <xf numFmtId="0" fontId="69" fillId="0" borderId="0" xfId="2" applyFont="1" applyAlignment="1">
      <alignment vertical="center"/>
    </xf>
    <xf numFmtId="0" fontId="70" fillId="0" borderId="0" xfId="2" applyFont="1" applyAlignment="1">
      <alignment vertical="center"/>
    </xf>
    <xf numFmtId="0" fontId="29" fillId="0" borderId="0" xfId="2" applyFont="1" applyAlignment="1">
      <alignment vertical="center"/>
    </xf>
    <xf numFmtId="0" fontId="69" fillId="0" borderId="156" xfId="2" applyFont="1" applyBorder="1"/>
    <xf numFmtId="0" fontId="38" fillId="0" borderId="157" xfId="2" applyFont="1" applyBorder="1" applyAlignment="1">
      <alignment horizontal="left" vertical="center"/>
    </xf>
    <xf numFmtId="0" fontId="69" fillId="0" borderId="157" xfId="2" applyFont="1" applyBorder="1"/>
    <xf numFmtId="0" fontId="35" fillId="0" borderId="157" xfId="2" applyFont="1" applyBorder="1" applyAlignment="1">
      <alignment vertical="center"/>
    </xf>
    <xf numFmtId="0" fontId="69" fillId="0" borderId="158" xfId="2" applyFont="1" applyBorder="1"/>
    <xf numFmtId="0" fontId="33" fillId="0" borderId="36" xfId="2" applyFont="1" applyBorder="1" applyAlignment="1">
      <alignment horizontal="right" vertical="center"/>
    </xf>
    <xf numFmtId="0" fontId="69" fillId="0" borderId="159" xfId="2" applyFont="1" applyBorder="1"/>
    <xf numFmtId="0" fontId="33" fillId="0" borderId="36" xfId="2" applyFont="1" applyBorder="1"/>
    <xf numFmtId="0" fontId="71" fillId="0" borderId="160" xfId="2" applyFont="1" applyBorder="1"/>
    <xf numFmtId="0" fontId="71" fillId="0" borderId="161" xfId="2" applyFont="1" applyBorder="1"/>
    <xf numFmtId="0" fontId="69" fillId="0" borderId="161" xfId="2" applyFont="1" applyBorder="1"/>
    <xf numFmtId="0" fontId="69" fillId="0" borderId="162" xfId="2" applyFont="1" applyBorder="1"/>
    <xf numFmtId="0" fontId="23" fillId="0" borderId="0" xfId="2" applyAlignment="1">
      <alignment horizontal="left"/>
    </xf>
    <xf numFmtId="0" fontId="38" fillId="0" borderId="0" xfId="2" applyFont="1" applyAlignment="1">
      <alignment horizontal="center" vertical="center"/>
    </xf>
    <xf numFmtId="0" fontId="23" fillId="0" borderId="0" xfId="2" applyAlignment="1">
      <alignment horizontal="left" vertical="center"/>
    </xf>
    <xf numFmtId="0" fontId="72" fillId="0" borderId="0" xfId="2" applyFont="1" applyAlignment="1">
      <alignment vertical="center"/>
    </xf>
    <xf numFmtId="0" fontId="38" fillId="0" borderId="0" xfId="2" applyFont="1" applyAlignment="1">
      <alignment horizontal="left" vertical="center"/>
    </xf>
    <xf numFmtId="0" fontId="72" fillId="0" borderId="0" xfId="2" applyFont="1" applyAlignment="1">
      <alignment horizontal="left" vertical="center"/>
    </xf>
    <xf numFmtId="0" fontId="59" fillId="0" borderId="0" xfId="2" applyFont="1" applyAlignment="1">
      <alignment horizontal="left" vertical="center"/>
    </xf>
    <xf numFmtId="0" fontId="29" fillId="0" borderId="0" xfId="2" applyFont="1" applyAlignment="1">
      <alignment horizontal="left"/>
    </xf>
    <xf numFmtId="0" fontId="73" fillId="0" borderId="0" xfId="2" applyFont="1" applyAlignment="1">
      <alignment horizontal="left" vertical="center"/>
    </xf>
    <xf numFmtId="0" fontId="27" fillId="0" borderId="0" xfId="2" applyFont="1" applyAlignment="1">
      <alignment horizontal="left" vertical="top"/>
    </xf>
    <xf numFmtId="0" fontId="74" fillId="0" borderId="0" xfId="2" applyFont="1" applyAlignment="1">
      <alignment horizontal="left" vertical="center"/>
    </xf>
    <xf numFmtId="0" fontId="75" fillId="0" borderId="0" xfId="2" applyFont="1" applyAlignment="1">
      <alignment horizontal="left" vertical="center"/>
    </xf>
    <xf numFmtId="0" fontId="34" fillId="0" borderId="42" xfId="2" applyFont="1" applyBorder="1" applyAlignment="1">
      <alignment horizontal="center" vertical="center" wrapText="1"/>
    </xf>
    <xf numFmtId="0" fontId="34" fillId="0" borderId="21" xfId="2" applyFont="1" applyBorder="1" applyAlignment="1">
      <alignment horizontal="center" vertical="center" wrapText="1"/>
    </xf>
    <xf numFmtId="0" fontId="34" fillId="0" borderId="0" xfId="2" applyFont="1" applyAlignment="1">
      <alignment horizontal="center" vertical="center"/>
    </xf>
    <xf numFmtId="0" fontId="34" fillId="0" borderId="46" xfId="2" applyFont="1" applyBorder="1" applyAlignment="1">
      <alignment horizontal="center" vertical="center"/>
    </xf>
    <xf numFmtId="0" fontId="34" fillId="0" borderId="8" xfId="2" applyFont="1" applyBorder="1" applyAlignment="1">
      <alignment horizontal="center" vertical="center"/>
    </xf>
    <xf numFmtId="0" fontId="34" fillId="0" borderId="0" xfId="2" applyFont="1" applyAlignment="1">
      <alignment horizontal="left" vertical="center" wrapText="1"/>
    </xf>
    <xf numFmtId="0" fontId="34" fillId="0" borderId="0" xfId="2" applyFont="1" applyAlignment="1">
      <alignment horizontal="center" vertical="center" wrapText="1"/>
    </xf>
    <xf numFmtId="0" fontId="48" fillId="0" borderId="0" xfId="2" applyFont="1" applyAlignment="1">
      <alignment horizontal="left" vertical="center" wrapText="1"/>
    </xf>
    <xf numFmtId="0" fontId="34" fillId="0" borderId="0" xfId="2" applyFont="1" applyAlignment="1">
      <alignment vertical="center"/>
    </xf>
    <xf numFmtId="0" fontId="34" fillId="0" borderId="21" xfId="2" applyFont="1" applyBorder="1" applyAlignment="1">
      <alignment horizontal="center" vertical="top" wrapText="1"/>
    </xf>
    <xf numFmtId="0" fontId="33" fillId="3" borderId="0" xfId="0" applyFont="1" applyFill="1" applyAlignment="1">
      <alignment vertical="center"/>
    </xf>
    <xf numFmtId="0" fontId="31" fillId="3" borderId="0" xfId="0" applyFont="1" applyFill="1" applyAlignment="1">
      <alignment vertical="center"/>
    </xf>
    <xf numFmtId="0" fontId="31" fillId="3" borderId="0" xfId="0" applyFont="1" applyFill="1" applyAlignment="1">
      <alignment horizontal="center" vertical="center"/>
    </xf>
    <xf numFmtId="0" fontId="31" fillId="3" borderId="0" xfId="0" applyFont="1" applyFill="1" applyAlignment="1"/>
    <xf numFmtId="0" fontId="67" fillId="0" borderId="0" xfId="0" applyFont="1" applyAlignment="1"/>
    <xf numFmtId="0" fontId="76" fillId="0" borderId="0" xfId="0" applyFont="1" applyAlignment="1"/>
    <xf numFmtId="0" fontId="77" fillId="0" borderId="46" xfId="0" applyFont="1" applyBorder="1" applyAlignment="1">
      <alignment horizontal="center" vertical="center"/>
    </xf>
    <xf numFmtId="0" fontId="80" fillId="0" borderId="5" xfId="0" applyFont="1" applyBorder="1" applyAlignment="1">
      <alignment horizontal="left" vertical="center" wrapText="1"/>
    </xf>
    <xf numFmtId="0" fontId="80" fillId="0" borderId="23" xfId="0" applyFont="1" applyBorder="1" applyAlignment="1">
      <alignment horizontal="left" vertical="center" wrapText="1"/>
    </xf>
    <xf numFmtId="0" fontId="83" fillId="0" borderId="171" xfId="0" applyFont="1" applyBorder="1" applyAlignment="1">
      <alignment horizontal="left" vertical="center" wrapText="1"/>
    </xf>
    <xf numFmtId="0" fontId="83" fillId="0" borderId="23" xfId="0" applyFont="1" applyBorder="1" applyAlignment="1">
      <alignment horizontal="left" vertical="center" wrapText="1"/>
    </xf>
    <xf numFmtId="0" fontId="77" fillId="0" borderId="8" xfId="0" applyFont="1" applyBorder="1" applyAlignment="1">
      <alignment horizontal="center" vertical="center"/>
    </xf>
    <xf numFmtId="0" fontId="34" fillId="3" borderId="0" xfId="0" applyFont="1" applyFill="1" applyAlignment="1">
      <alignment vertical="center"/>
    </xf>
    <xf numFmtId="0" fontId="48" fillId="3" borderId="0" xfId="0" applyFont="1" applyFill="1" applyAlignment="1">
      <alignment horizontal="center" vertical="center"/>
    </xf>
    <xf numFmtId="0" fontId="48" fillId="3" borderId="0" xfId="0" applyFont="1" applyFill="1" applyAlignment="1">
      <alignment horizontal="left" vertical="center" wrapText="1"/>
    </xf>
    <xf numFmtId="0" fontId="48" fillId="0" borderId="0" xfId="0" applyFont="1" applyAlignment="1"/>
    <xf numFmtId="0" fontId="34" fillId="3" borderId="0" xfId="0" applyFont="1" applyFill="1" applyAlignment="1">
      <alignment horizontal="center" vertical="center"/>
    </xf>
    <xf numFmtId="0" fontId="34" fillId="0" borderId="0" xfId="0" applyFont="1" applyAlignment="1"/>
    <xf numFmtId="0" fontId="42" fillId="3" borderId="0" xfId="0" applyFont="1" applyFill="1" applyAlignment="1">
      <alignment horizontal="center" vertical="center"/>
    </xf>
    <xf numFmtId="0" fontId="42" fillId="3" borderId="0" xfId="0" applyFont="1" applyFill="1" applyAlignment="1"/>
    <xf numFmtId="0" fontId="42" fillId="3" borderId="0" xfId="0" applyFont="1" applyFill="1" applyAlignment="1">
      <alignment vertical="center"/>
    </xf>
    <xf numFmtId="0" fontId="38" fillId="0" borderId="0" xfId="0" applyFont="1" applyAlignment="1"/>
    <xf numFmtId="0" fontId="83" fillId="0" borderId="5" xfId="0" applyFont="1" applyBorder="1" applyAlignment="1">
      <alignment horizontal="left" vertical="center" wrapText="1"/>
    </xf>
    <xf numFmtId="0" fontId="81" fillId="0" borderId="163" xfId="0" applyFont="1" applyBorder="1" applyAlignment="1">
      <alignment horizontal="center" vertical="center" wrapText="1"/>
    </xf>
    <xf numFmtId="0" fontId="81" fillId="0" borderId="164" xfId="0" applyFont="1" applyBorder="1" applyAlignment="1">
      <alignment horizontal="center" vertical="center" wrapText="1"/>
    </xf>
    <xf numFmtId="0" fontId="81" fillId="0" borderId="165" xfId="0" applyFont="1" applyBorder="1" applyAlignment="1">
      <alignment horizontal="center" vertical="center" wrapText="1"/>
    </xf>
    <xf numFmtId="0" fontId="82" fillId="0" borderId="163" xfId="0" applyFont="1" applyBorder="1" applyAlignment="1">
      <alignment horizontal="left" vertical="top" wrapText="1"/>
    </xf>
    <xf numFmtId="0" fontId="82" fillId="0" borderId="164" xfId="0" applyFont="1" applyBorder="1" applyAlignment="1">
      <alignment horizontal="left" vertical="top" wrapText="1"/>
    </xf>
    <xf numFmtId="0" fontId="82" fillId="0" borderId="166" xfId="0" applyFont="1" applyBorder="1" applyAlignment="1">
      <alignment horizontal="left" vertical="top" wrapText="1"/>
    </xf>
    <xf numFmtId="0" fontId="81" fillId="0" borderId="167" xfId="0" applyFont="1" applyBorder="1" applyAlignment="1">
      <alignment horizontal="center" vertical="center" wrapText="1"/>
    </xf>
    <xf numFmtId="0" fontId="81" fillId="0" borderId="168" xfId="0" applyFont="1" applyBorder="1" applyAlignment="1">
      <alignment horizontal="center" vertical="center" wrapText="1"/>
    </xf>
    <xf numFmtId="0" fontId="81" fillId="0" borderId="169" xfId="0" applyFont="1" applyBorder="1" applyAlignment="1">
      <alignment horizontal="center" vertical="center" wrapText="1"/>
    </xf>
    <xf numFmtId="0" fontId="82" fillId="0" borderId="167" xfId="0" applyFont="1" applyBorder="1" applyAlignment="1">
      <alignment horizontal="left" vertical="top" wrapText="1"/>
    </xf>
    <xf numFmtId="0" fontId="0" fillId="0" borderId="168" xfId="0" applyBorder="1" applyAlignment="1">
      <alignment horizontal="left" vertical="top" wrapText="1"/>
    </xf>
    <xf numFmtId="0" fontId="0" fillId="0" borderId="170" xfId="0" applyBorder="1" applyAlignment="1">
      <alignment horizontal="left" vertical="top" wrapText="1"/>
    </xf>
    <xf numFmtId="0" fontId="77" fillId="0" borderId="46" xfId="0" applyFont="1" applyBorder="1" applyAlignment="1">
      <alignment horizontal="center" vertical="center"/>
    </xf>
    <xf numFmtId="0" fontId="77" fillId="0" borderId="42" xfId="0" applyFont="1" applyBorder="1" applyAlignment="1">
      <alignment horizontal="center" vertical="center"/>
    </xf>
    <xf numFmtId="0" fontId="77" fillId="0" borderId="21" xfId="0" applyFont="1" applyBorder="1" applyAlignment="1">
      <alignment horizontal="center" vertical="center"/>
    </xf>
    <xf numFmtId="0" fontId="38" fillId="0" borderId="32" xfId="0" applyFont="1" applyBorder="1" applyAlignment="1">
      <alignment horizontal="left" vertical="center" wrapText="1"/>
    </xf>
    <xf numFmtId="0" fontId="38" fillId="0" borderId="33" xfId="0" applyFont="1" applyBorder="1" applyAlignment="1">
      <alignment horizontal="left" vertical="center" wrapText="1"/>
    </xf>
    <xf numFmtId="0" fontId="38" fillId="0" borderId="44" xfId="0" applyFont="1" applyBorder="1" applyAlignment="1">
      <alignment horizontal="left" vertical="center" wrapText="1"/>
    </xf>
    <xf numFmtId="0" fontId="78" fillId="0" borderId="32" xfId="0" applyFont="1" applyBorder="1" applyAlignment="1">
      <alignment horizontal="center" vertical="center"/>
    </xf>
    <xf numFmtId="0" fontId="78" fillId="0" borderId="33" xfId="0" applyFont="1" applyBorder="1" applyAlignment="1">
      <alignment horizontal="center" vertical="center"/>
    </xf>
    <xf numFmtId="0" fontId="78" fillId="0" borderId="44" xfId="0" applyFont="1" applyBorder="1" applyAlignment="1">
      <alignment horizontal="center" vertical="center"/>
    </xf>
    <xf numFmtId="0" fontId="78" fillId="0" borderId="5" xfId="0" applyFont="1" applyBorder="1" applyAlignment="1">
      <alignment horizontal="center" vertical="center"/>
    </xf>
    <xf numFmtId="0" fontId="78" fillId="0" borderId="0" xfId="0" applyFont="1" applyAlignment="1">
      <alignment horizontal="center" vertical="center"/>
    </xf>
    <xf numFmtId="0" fontId="78" fillId="0" borderId="30" xfId="0" applyFont="1" applyBorder="1" applyAlignment="1">
      <alignment horizontal="center" vertical="center"/>
    </xf>
    <xf numFmtId="0" fontId="78" fillId="0" borderId="23" xfId="0" applyFont="1" applyBorder="1" applyAlignment="1">
      <alignment horizontal="center" vertical="center"/>
    </xf>
    <xf numFmtId="0" fontId="78" fillId="0" borderId="27" xfId="0" applyFont="1" applyBorder="1" applyAlignment="1">
      <alignment horizontal="center" vertical="center"/>
    </xf>
    <xf numFmtId="0" fontId="78" fillId="0" borderId="22" xfId="0" applyFont="1" applyBorder="1" applyAlignment="1">
      <alignment horizontal="center" vertical="center"/>
    </xf>
    <xf numFmtId="0" fontId="38" fillId="0" borderId="11" xfId="0" applyFont="1" applyBorder="1" applyAlignment="1">
      <alignment horizontal="left" vertical="center" wrapText="1"/>
    </xf>
    <xf numFmtId="0" fontId="38" fillId="0" borderId="24" xfId="0" applyFont="1" applyBorder="1" applyAlignment="1">
      <alignment horizontal="left" vertical="center" wrapText="1"/>
    </xf>
    <xf numFmtId="0" fontId="38" fillId="0" borderId="10" xfId="0" applyFont="1" applyBorder="1" applyAlignment="1">
      <alignment horizontal="left" vertical="center" wrapText="1"/>
    </xf>
    <xf numFmtId="0" fontId="78" fillId="0" borderId="8" xfId="0" applyFont="1" applyBorder="1" applyAlignment="1">
      <alignment horizontal="center" vertical="center"/>
    </xf>
    <xf numFmtId="0" fontId="78" fillId="0" borderId="11" xfId="0" applyFont="1" applyBorder="1" applyAlignment="1">
      <alignment horizontal="center" vertical="center"/>
    </xf>
    <xf numFmtId="0" fontId="78" fillId="0" borderId="24" xfId="0" applyFont="1" applyBorder="1" applyAlignment="1">
      <alignment horizontal="center" vertical="center"/>
    </xf>
    <xf numFmtId="0" fontId="78" fillId="0" borderId="10" xfId="0" applyFont="1" applyBorder="1" applyAlignment="1">
      <alignment horizontal="center" vertical="center"/>
    </xf>
    <xf numFmtId="0" fontId="79" fillId="0" borderId="32" xfId="0" applyFont="1" applyBorder="1" applyAlignment="1">
      <alignment horizontal="left" vertical="center" wrapText="1"/>
    </xf>
    <xf numFmtId="0" fontId="79" fillId="0" borderId="33" xfId="0" applyFont="1" applyBorder="1" applyAlignment="1">
      <alignment horizontal="left" vertical="center" wrapText="1"/>
    </xf>
    <xf numFmtId="0" fontId="79" fillId="0" borderId="44" xfId="0" applyFont="1" applyBorder="1" applyAlignment="1">
      <alignment horizontal="left" vertical="center" wrapText="1"/>
    </xf>
    <xf numFmtId="0" fontId="27" fillId="0" borderId="24" xfId="0" applyFont="1" applyBorder="1" applyAlignment="1">
      <alignment horizontal="left" vertical="center" wrapText="1"/>
    </xf>
    <xf numFmtId="0" fontId="27" fillId="0" borderId="10" xfId="0" applyFont="1" applyBorder="1" applyAlignment="1">
      <alignment horizontal="left" vertical="center" wrapText="1"/>
    </xf>
    <xf numFmtId="0" fontId="84" fillId="0" borderId="11" xfId="0" applyFont="1" applyBorder="1" applyAlignment="1">
      <alignment horizontal="left" vertical="center" wrapText="1"/>
    </xf>
    <xf numFmtId="0" fontId="27" fillId="0" borderId="33" xfId="0" applyFont="1" applyBorder="1" applyAlignment="1">
      <alignment horizontal="left" vertical="center" wrapText="1"/>
    </xf>
    <xf numFmtId="0" fontId="27" fillId="0" borderId="44" xfId="0" applyFont="1" applyBorder="1" applyAlignment="1">
      <alignment horizontal="left" vertical="center" wrapText="1"/>
    </xf>
    <xf numFmtId="0" fontId="34" fillId="0" borderId="46" xfId="2" applyFont="1" applyBorder="1" applyAlignment="1">
      <alignment horizontal="center" vertical="center"/>
    </xf>
    <xf numFmtId="0" fontId="34" fillId="0" borderId="21" xfId="2" applyFont="1" applyBorder="1" applyAlignment="1">
      <alignment horizontal="center" vertical="center"/>
    </xf>
    <xf numFmtId="0" fontId="34" fillId="0" borderId="8" xfId="2" applyFont="1" applyBorder="1" applyAlignment="1">
      <alignment horizontal="left" vertical="center" wrapText="1"/>
    </xf>
    <xf numFmtId="0" fontId="34" fillId="0" borderId="8" xfId="2" applyFont="1" applyBorder="1" applyAlignment="1">
      <alignment horizontal="center" vertical="center"/>
    </xf>
    <xf numFmtId="0" fontId="33" fillId="0" borderId="0" xfId="2" applyFont="1" applyAlignment="1">
      <alignment horizontal="left" vertical="top" wrapText="1"/>
    </xf>
    <xf numFmtId="0" fontId="33" fillId="0" borderId="159" xfId="2" applyFont="1" applyBorder="1" applyAlignment="1">
      <alignment horizontal="left" vertical="top" wrapText="1"/>
    </xf>
    <xf numFmtId="0" fontId="33" fillId="0" borderId="36" xfId="2" applyFont="1" applyBorder="1" applyAlignment="1">
      <alignment horizontal="center"/>
    </xf>
    <xf numFmtId="0" fontId="33" fillId="0" borderId="0" xfId="2" applyFont="1" applyAlignment="1">
      <alignment horizontal="center"/>
    </xf>
    <xf numFmtId="0" fontId="33" fillId="0" borderId="159" xfId="2" applyFont="1" applyBorder="1" applyAlignment="1">
      <alignment horizontal="center"/>
    </xf>
    <xf numFmtId="0" fontId="41" fillId="0" borderId="8" xfId="2" applyFont="1" applyBorder="1" applyAlignment="1">
      <alignment horizontal="center"/>
    </xf>
    <xf numFmtId="0" fontId="34" fillId="0" borderId="11" xfId="2" applyFont="1" applyBorder="1" applyAlignment="1">
      <alignment horizontal="left" vertical="center" wrapText="1"/>
    </xf>
    <xf numFmtId="0" fontId="34" fillId="0" borderId="24" xfId="2" applyFont="1" applyBorder="1" applyAlignment="1">
      <alignment horizontal="left" vertical="center" wrapText="1"/>
    </xf>
    <xf numFmtId="0" fontId="34" fillId="0" borderId="10" xfId="2" applyFont="1" applyBorder="1" applyAlignment="1">
      <alignment horizontal="left" vertical="center" wrapText="1"/>
    </xf>
    <xf numFmtId="0" fontId="55" fillId="0" borderId="11" xfId="2" applyFont="1" applyBorder="1" applyAlignment="1">
      <alignment horizontal="center" vertical="center"/>
    </xf>
    <xf numFmtId="0" fontId="55" fillId="0" borderId="24" xfId="2" applyFont="1" applyBorder="1" applyAlignment="1">
      <alignment horizontal="center" vertical="center"/>
    </xf>
    <xf numFmtId="0" fontId="55" fillId="0" borderId="10" xfId="2" applyFont="1" applyBorder="1" applyAlignment="1">
      <alignment horizontal="center" vertical="center"/>
    </xf>
    <xf numFmtId="0" fontId="34" fillId="0" borderId="32" xfId="2" applyFont="1" applyBorder="1" applyAlignment="1">
      <alignment horizontal="left" vertical="center" wrapText="1"/>
    </xf>
    <xf numFmtId="0" fontId="34" fillId="0" borderId="33" xfId="2" applyFont="1" applyBorder="1" applyAlignment="1">
      <alignment horizontal="left" vertical="center" wrapText="1"/>
    </xf>
    <xf numFmtId="0" fontId="34" fillId="0" borderId="44" xfId="2" applyFont="1" applyBorder="1" applyAlignment="1">
      <alignment horizontal="left" vertical="center" wrapText="1"/>
    </xf>
    <xf numFmtId="0" fontId="41" fillId="0" borderId="33" xfId="2" applyFont="1" applyBorder="1" applyAlignment="1">
      <alignment horizontal="center"/>
    </xf>
    <xf numFmtId="0" fontId="41" fillId="0" borderId="44" xfId="2" applyFont="1" applyBorder="1" applyAlignment="1">
      <alignment horizontal="center"/>
    </xf>
    <xf numFmtId="0" fontId="41" fillId="0" borderId="23" xfId="2" applyFont="1" applyBorder="1" applyAlignment="1">
      <alignment horizontal="center"/>
    </xf>
    <xf numFmtId="0" fontId="41" fillId="0" borderId="27" xfId="2" applyFont="1" applyBorder="1" applyAlignment="1">
      <alignment horizontal="center"/>
    </xf>
    <xf numFmtId="0" fontId="41" fillId="0" borderId="22" xfId="2" applyFont="1" applyBorder="1" applyAlignment="1">
      <alignment horizontal="center"/>
    </xf>
    <xf numFmtId="0" fontId="48" fillId="0" borderId="11" xfId="2" applyFont="1" applyBorder="1" applyAlignment="1">
      <alignment horizontal="left" vertical="center" wrapText="1"/>
    </xf>
    <xf numFmtId="0" fontId="48" fillId="0" borderId="24" xfId="2" applyFont="1" applyBorder="1" applyAlignment="1">
      <alignment horizontal="left" vertical="center" wrapText="1"/>
    </xf>
    <xf numFmtId="0" fontId="48" fillId="0" borderId="10" xfId="2" applyFont="1" applyBorder="1" applyAlignment="1">
      <alignment horizontal="left" vertical="center" wrapText="1"/>
    </xf>
    <xf numFmtId="0" fontId="34" fillId="0" borderId="23" xfId="2" applyFont="1" applyBorder="1" applyAlignment="1">
      <alignment horizontal="left" vertical="center" wrapText="1"/>
    </xf>
    <xf numFmtId="0" fontId="34" fillId="0" borderId="27" xfId="2" applyFont="1" applyBorder="1" applyAlignment="1">
      <alignment horizontal="left" vertical="center" wrapText="1"/>
    </xf>
    <xf numFmtId="0" fontId="34" fillId="0" borderId="22" xfId="2" applyFont="1" applyBorder="1" applyAlignment="1">
      <alignment horizontal="left" vertical="center" wrapText="1"/>
    </xf>
    <xf numFmtId="0" fontId="34" fillId="0" borderId="32" xfId="2" applyFont="1" applyBorder="1" applyAlignment="1">
      <alignment horizontal="center" vertical="center"/>
    </xf>
    <xf numFmtId="0" fontId="34" fillId="0" borderId="33" xfId="2" applyFont="1" applyBorder="1" applyAlignment="1">
      <alignment horizontal="center" vertical="center"/>
    </xf>
    <xf numFmtId="0" fontId="34" fillId="0" borderId="44" xfId="2" applyFont="1" applyBorder="1" applyAlignment="1">
      <alignment horizontal="center" vertical="center"/>
    </xf>
    <xf numFmtId="0" fontId="34" fillId="0" borderId="23" xfId="2" applyFont="1" applyBorder="1" applyAlignment="1">
      <alignment horizontal="center" vertical="center"/>
    </xf>
    <xf numFmtId="0" fontId="34" fillId="0" borderId="27" xfId="2" applyFont="1" applyBorder="1" applyAlignment="1">
      <alignment horizontal="center" vertical="center"/>
    </xf>
    <xf numFmtId="0" fontId="34" fillId="0" borderId="22" xfId="2" applyFont="1" applyBorder="1" applyAlignment="1">
      <alignment horizontal="center" vertical="center"/>
    </xf>
    <xf numFmtId="0" fontId="31" fillId="0" borderId="0" xfId="2" applyFont="1" applyAlignment="1">
      <alignment horizontal="left" vertical="center"/>
    </xf>
    <xf numFmtId="0" fontId="34" fillId="0" borderId="42" xfId="2" applyFont="1" applyBorder="1" applyAlignment="1">
      <alignment horizontal="center" vertical="center"/>
    </xf>
    <xf numFmtId="0" fontId="55" fillId="0" borderId="32" xfId="2" applyFont="1" applyBorder="1" applyAlignment="1">
      <alignment horizontal="center" vertical="center"/>
    </xf>
    <xf numFmtId="0" fontId="55" fillId="0" borderId="33" xfId="2" applyFont="1" applyBorder="1" applyAlignment="1">
      <alignment horizontal="center" vertical="center"/>
    </xf>
    <xf numFmtId="0" fontId="55" fillId="0" borderId="44" xfId="2" applyFont="1" applyBorder="1" applyAlignment="1">
      <alignment horizontal="center" vertical="center"/>
    </xf>
    <xf numFmtId="0" fontId="55" fillId="0" borderId="5" xfId="2" applyFont="1" applyBorder="1" applyAlignment="1">
      <alignment horizontal="center" vertical="center"/>
    </xf>
    <xf numFmtId="0" fontId="55" fillId="0" borderId="0" xfId="2" applyFont="1" applyAlignment="1">
      <alignment horizontal="center" vertical="center"/>
    </xf>
    <xf numFmtId="0" fontId="55" fillId="0" borderId="30" xfId="2" applyFont="1" applyBorder="1" applyAlignment="1">
      <alignment horizontal="center" vertical="center"/>
    </xf>
    <xf numFmtId="0" fontId="55" fillId="0" borderId="23" xfId="2" applyFont="1" applyBorder="1" applyAlignment="1">
      <alignment horizontal="center" vertical="center"/>
    </xf>
    <xf numFmtId="0" fontId="55" fillId="0" borderId="27" xfId="2" applyFont="1" applyBorder="1" applyAlignment="1">
      <alignment horizontal="center" vertical="center"/>
    </xf>
    <xf numFmtId="0" fontId="55" fillId="0" borderId="22" xfId="2" applyFont="1" applyBorder="1" applyAlignment="1">
      <alignment horizontal="center" vertical="center"/>
    </xf>
    <xf numFmtId="0" fontId="65" fillId="0" borderId="8" xfId="2" applyFont="1" applyBorder="1" applyAlignment="1">
      <alignment horizontal="center" vertical="center"/>
    </xf>
    <xf numFmtId="0" fontId="34" fillId="0" borderId="46" xfId="2" applyFont="1" applyBorder="1" applyAlignment="1">
      <alignment horizontal="center" vertical="center" shrinkToFit="1"/>
    </xf>
    <xf numFmtId="0" fontId="34" fillId="0" borderId="21" xfId="2" applyFont="1" applyBorder="1" applyAlignment="1">
      <alignment horizontal="center" vertical="center" shrinkToFit="1"/>
    </xf>
    <xf numFmtId="0" fontId="34" fillId="0" borderId="33" xfId="2" applyFont="1" applyBorder="1" applyAlignment="1">
      <alignment horizontal="left" vertical="center"/>
    </xf>
    <xf numFmtId="0" fontId="34" fillId="0" borderId="44" xfId="2" applyFont="1" applyBorder="1" applyAlignment="1">
      <alignment horizontal="left" vertical="center"/>
    </xf>
    <xf numFmtId="0" fontId="34" fillId="0" borderId="23" xfId="2" applyFont="1" applyBorder="1" applyAlignment="1">
      <alignment horizontal="left" vertical="center"/>
    </xf>
    <xf numFmtId="0" fontId="34" fillId="0" borderId="27" xfId="2" applyFont="1" applyBorder="1" applyAlignment="1">
      <alignment horizontal="left" vertical="center"/>
    </xf>
    <xf numFmtId="0" fontId="34" fillId="0" borderId="22" xfId="2" applyFont="1" applyBorder="1" applyAlignment="1">
      <alignment horizontal="left" vertical="center"/>
    </xf>
    <xf numFmtId="0" fontId="53" fillId="0" borderId="32" xfId="2" applyFont="1" applyBorder="1" applyAlignment="1">
      <alignment horizontal="center" vertical="center"/>
    </xf>
    <xf numFmtId="0" fontId="53" fillId="0" borderId="33" xfId="2" applyFont="1" applyBorder="1" applyAlignment="1">
      <alignment horizontal="center" vertical="center"/>
    </xf>
    <xf numFmtId="0" fontId="53" fillId="0" borderId="44" xfId="2" applyFont="1" applyBorder="1" applyAlignment="1">
      <alignment horizontal="center" vertical="center"/>
    </xf>
    <xf numFmtId="0" fontId="53" fillId="0" borderId="23" xfId="2" applyFont="1" applyBorder="1" applyAlignment="1">
      <alignment horizontal="center" vertical="center"/>
    </xf>
    <xf numFmtId="0" fontId="53" fillId="0" borderId="27" xfId="2" applyFont="1" applyBorder="1" applyAlignment="1">
      <alignment horizontal="center" vertical="center"/>
    </xf>
    <xf numFmtId="0" fontId="53" fillId="0" borderId="22" xfId="2" applyFont="1" applyBorder="1" applyAlignment="1">
      <alignment horizontal="center" vertical="center"/>
    </xf>
    <xf numFmtId="0" fontId="34" fillId="0" borderId="5" xfId="2" applyFont="1" applyBorder="1" applyAlignment="1">
      <alignment horizontal="left" vertical="center" wrapText="1"/>
    </xf>
    <xf numFmtId="0" fontId="34" fillId="0" borderId="0" xfId="2" applyFont="1" applyAlignment="1">
      <alignment horizontal="left" vertical="center" wrapText="1"/>
    </xf>
    <xf numFmtId="0" fontId="34" fillId="0" borderId="30" xfId="2" applyFont="1" applyBorder="1" applyAlignment="1">
      <alignment horizontal="left" vertical="center" wrapText="1"/>
    </xf>
    <xf numFmtId="0" fontId="34" fillId="0" borderId="5" xfId="2" applyFont="1" applyBorder="1" applyAlignment="1">
      <alignment horizontal="left" vertical="top" wrapText="1"/>
    </xf>
    <xf numFmtId="0" fontId="34" fillId="0" borderId="0" xfId="2" applyFont="1" applyAlignment="1">
      <alignment horizontal="left" vertical="top" wrapText="1"/>
    </xf>
    <xf numFmtId="0" fontId="34" fillId="0" borderId="30" xfId="2" applyFont="1" applyBorder="1" applyAlignment="1">
      <alignment horizontal="left" vertical="top" wrapText="1"/>
    </xf>
    <xf numFmtId="0" fontId="34" fillId="0" borderId="23" xfId="2" applyFont="1" applyBorder="1" applyAlignment="1">
      <alignment horizontal="left" vertical="top" wrapText="1"/>
    </xf>
    <xf numFmtId="0" fontId="34" fillId="0" borderId="27" xfId="2" applyFont="1" applyBorder="1" applyAlignment="1">
      <alignment horizontal="left" vertical="top" wrapText="1"/>
    </xf>
    <xf numFmtId="0" fontId="34" fillId="0" borderId="22" xfId="2" applyFont="1" applyBorder="1" applyAlignment="1">
      <alignment horizontal="left" vertical="top" wrapText="1"/>
    </xf>
    <xf numFmtId="0" fontId="63" fillId="0" borderId="5" xfId="2" applyFont="1" applyBorder="1" applyAlignment="1">
      <alignment horizontal="left" vertical="center" wrapText="1"/>
    </xf>
    <xf numFmtId="0" fontId="63" fillId="0" borderId="0" xfId="2" applyFont="1" applyAlignment="1">
      <alignment horizontal="left" vertical="center" wrapText="1"/>
    </xf>
    <xf numFmtId="0" fontId="63" fillId="0" borderId="27" xfId="2" applyFont="1" applyBorder="1" applyAlignment="1">
      <alignment horizontal="left" vertical="center"/>
    </xf>
    <xf numFmtId="0" fontId="34" fillId="0" borderId="8" xfId="2" applyFont="1" applyBorder="1" applyAlignment="1">
      <alignment vertical="center" wrapText="1"/>
    </xf>
    <xf numFmtId="0" fontId="34" fillId="0" borderId="8" xfId="2" applyFont="1" applyBorder="1" applyAlignment="1">
      <alignment horizontal="center"/>
    </xf>
    <xf numFmtId="0" fontId="63" fillId="0" borderId="5" xfId="2" applyFont="1" applyBorder="1" applyAlignment="1">
      <alignment horizontal="left" vertical="center"/>
    </xf>
    <xf numFmtId="0" fontId="63" fillId="0" borderId="0" xfId="2" applyFont="1" applyAlignment="1">
      <alignment horizontal="left" vertical="center"/>
    </xf>
    <xf numFmtId="0" fontId="34" fillId="0" borderId="32" xfId="2" applyFont="1" applyBorder="1" applyAlignment="1">
      <alignment vertical="center" wrapText="1"/>
    </xf>
    <xf numFmtId="0" fontId="34" fillId="0" borderId="33" xfId="2" applyFont="1" applyBorder="1" applyAlignment="1">
      <alignment vertical="center" wrapText="1"/>
    </xf>
    <xf numFmtId="0" fontId="34" fillId="0" borderId="8" xfId="2" applyFont="1" applyBorder="1" applyAlignment="1">
      <alignment vertical="center"/>
    </xf>
    <xf numFmtId="0" fontId="63" fillId="0" borderId="22" xfId="2" applyFont="1" applyBorder="1" applyAlignment="1">
      <alignment horizontal="left" vertical="center"/>
    </xf>
    <xf numFmtId="0" fontId="34" fillId="0" borderId="5" xfId="2" applyFont="1" applyBorder="1" applyAlignment="1">
      <alignment horizontal="center" vertical="center"/>
    </xf>
    <xf numFmtId="0" fontId="34" fillId="0" borderId="0" xfId="2" applyFont="1" applyAlignment="1">
      <alignment horizontal="center" vertical="center"/>
    </xf>
    <xf numFmtId="0" fontId="34" fillId="0" borderId="30" xfId="2" applyFont="1" applyBorder="1" applyAlignment="1">
      <alignment horizontal="center" vertical="center"/>
    </xf>
    <xf numFmtId="0" fontId="63" fillId="0" borderId="23" xfId="2" applyFont="1" applyBorder="1" applyAlignment="1">
      <alignment horizontal="left" vertical="center"/>
    </xf>
    <xf numFmtId="0" fontId="34" fillId="0" borderId="32" xfId="2" applyFont="1" applyBorder="1" applyAlignment="1">
      <alignment vertical="center"/>
    </xf>
    <xf numFmtId="0" fontId="34" fillId="0" borderId="33" xfId="2" applyFont="1" applyBorder="1" applyAlignment="1">
      <alignment vertical="center"/>
    </xf>
    <xf numFmtId="0" fontId="34" fillId="0" borderId="44" xfId="2" applyFont="1" applyBorder="1" applyAlignment="1">
      <alignment vertical="center"/>
    </xf>
    <xf numFmtId="0" fontId="34" fillId="0" borderId="5" xfId="2" applyFont="1" applyBorder="1" applyAlignment="1">
      <alignment vertical="center"/>
    </xf>
    <xf numFmtId="0" fontId="34" fillId="0" borderId="0" xfId="2" applyFont="1" applyAlignment="1">
      <alignment vertical="center"/>
    </xf>
    <xf numFmtId="0" fontId="34" fillId="0" borderId="30" xfId="2" applyFont="1" applyBorder="1" applyAlignment="1">
      <alignment vertical="center"/>
    </xf>
    <xf numFmtId="0" fontId="34" fillId="0" borderId="23" xfId="2" applyFont="1" applyBorder="1" applyAlignment="1">
      <alignment vertical="center"/>
    </xf>
    <xf numFmtId="0" fontId="34" fillId="0" borderId="27" xfId="2" applyFont="1" applyBorder="1" applyAlignment="1">
      <alignment vertical="center"/>
    </xf>
    <xf numFmtId="0" fontId="34" fillId="0" borderId="22" xfId="2" applyFont="1" applyBorder="1" applyAlignment="1">
      <alignment vertical="center"/>
    </xf>
    <xf numFmtId="0" fontId="55" fillId="0" borderId="32" xfId="2" applyFont="1" applyBorder="1" applyAlignment="1">
      <alignment horizontal="left" vertical="center" wrapText="1"/>
    </xf>
    <xf numFmtId="0" fontId="55" fillId="0" borderId="33" xfId="2" applyFont="1" applyBorder="1" applyAlignment="1">
      <alignment horizontal="left" vertical="center" wrapText="1"/>
    </xf>
    <xf numFmtId="0" fontId="55" fillId="0" borderId="44" xfId="2" applyFont="1" applyBorder="1" applyAlignment="1">
      <alignment horizontal="left" vertical="center" wrapText="1"/>
    </xf>
    <xf numFmtId="0" fontId="55" fillId="0" borderId="23" xfId="2" applyFont="1" applyBorder="1" applyAlignment="1">
      <alignment horizontal="left" vertical="center" wrapText="1"/>
    </xf>
    <xf numFmtId="0" fontId="55" fillId="0" borderId="27" xfId="2" applyFont="1" applyBorder="1" applyAlignment="1">
      <alignment horizontal="left" vertical="center" wrapText="1"/>
    </xf>
    <xf numFmtId="0" fontId="55" fillId="0" borderId="22" xfId="2" applyFont="1" applyBorder="1" applyAlignment="1">
      <alignment horizontal="left" vertical="center" wrapText="1"/>
    </xf>
    <xf numFmtId="0" fontId="34" fillId="0" borderId="8" xfId="2" applyFont="1" applyBorder="1" applyAlignment="1">
      <alignment horizontal="center" vertical="center" wrapText="1"/>
    </xf>
    <xf numFmtId="0" fontId="34" fillId="0" borderId="0" xfId="2" applyFont="1" applyAlignment="1">
      <alignment horizontal="right" vertical="top" wrapText="1"/>
    </xf>
    <xf numFmtId="0" fontId="34" fillId="0" borderId="5" xfId="2" applyFont="1" applyBorder="1" applyAlignment="1">
      <alignment horizontal="right" vertical="top" wrapText="1"/>
    </xf>
    <xf numFmtId="0" fontId="34" fillId="0" borderId="23" xfId="2" applyFont="1" applyBorder="1" applyAlignment="1">
      <alignment horizontal="right" vertical="top" wrapText="1"/>
    </xf>
    <xf numFmtId="0" fontId="34" fillId="0" borderId="32" xfId="2" applyFont="1" applyBorder="1" applyAlignment="1">
      <alignment horizontal="center"/>
    </xf>
    <xf numFmtId="0" fontId="34" fillId="0" borderId="33" xfId="2" applyFont="1" applyBorder="1" applyAlignment="1">
      <alignment horizontal="center"/>
    </xf>
    <xf numFmtId="0" fontId="34" fillId="0" borderId="44" xfId="2" applyFont="1" applyBorder="1" applyAlignment="1">
      <alignment horizontal="center"/>
    </xf>
    <xf numFmtId="0" fontId="34" fillId="0" borderId="23" xfId="2" applyFont="1" applyBorder="1" applyAlignment="1">
      <alignment horizontal="center"/>
    </xf>
    <xf numFmtId="0" fontId="34" fillId="0" borderId="27" xfId="2" applyFont="1" applyBorder="1" applyAlignment="1">
      <alignment horizontal="center"/>
    </xf>
    <xf numFmtId="0" fontId="34" fillId="0" borderId="22" xfId="2" applyFont="1" applyBorder="1" applyAlignment="1">
      <alignment horizontal="center"/>
    </xf>
    <xf numFmtId="0" fontId="34" fillId="0" borderId="32" xfId="2" applyFont="1" applyBorder="1" applyAlignment="1">
      <alignment horizontal="left" vertical="top" wrapText="1"/>
    </xf>
    <xf numFmtId="0" fontId="34" fillId="0" borderId="33" xfId="2" applyFont="1" applyBorder="1" applyAlignment="1">
      <alignment horizontal="left" vertical="top" wrapText="1"/>
    </xf>
    <xf numFmtId="0" fontId="34" fillId="0" borderId="44" xfId="2" applyFont="1" applyBorder="1" applyAlignment="1">
      <alignment horizontal="left" vertical="top" wrapText="1"/>
    </xf>
    <xf numFmtId="0" fontId="34" fillId="0" borderId="5" xfId="2" applyFont="1" applyBorder="1" applyAlignment="1">
      <alignment horizontal="center"/>
    </xf>
    <xf numFmtId="0" fontId="34" fillId="0" borderId="0" xfId="2" applyFont="1" applyAlignment="1">
      <alignment horizontal="center"/>
    </xf>
    <xf numFmtId="0" fontId="34" fillId="0" borderId="30" xfId="2" applyFont="1" applyBorder="1" applyAlignment="1">
      <alignment horizontal="center"/>
    </xf>
    <xf numFmtId="0" fontId="54" fillId="0" borderId="8" xfId="2" applyFont="1" applyBorder="1" applyAlignment="1">
      <alignment horizontal="left" vertical="center" wrapText="1"/>
    </xf>
    <xf numFmtId="0" fontId="34" fillId="0" borderId="11" xfId="2" applyFont="1" applyBorder="1" applyAlignment="1">
      <alignment horizontal="center" vertical="center"/>
    </xf>
    <xf numFmtId="0" fontId="34" fillId="0" borderId="24" xfId="2" applyFont="1" applyBorder="1" applyAlignment="1">
      <alignment horizontal="center" vertical="center"/>
    </xf>
    <xf numFmtId="0" fontId="34" fillId="0" borderId="10" xfId="2" applyFont="1" applyBorder="1" applyAlignment="1">
      <alignment horizontal="center" vertical="center"/>
    </xf>
    <xf numFmtId="0" fontId="34" fillId="0" borderId="11" xfId="2" applyFont="1" applyBorder="1" applyAlignment="1">
      <alignment vertical="center"/>
    </xf>
    <xf numFmtId="0" fontId="34" fillId="0" borderId="24" xfId="2" applyFont="1" applyBorder="1" applyAlignment="1">
      <alignment vertical="center"/>
    </xf>
    <xf numFmtId="0" fontId="34" fillId="0" borderId="10" xfId="2" applyFont="1" applyBorder="1" applyAlignment="1">
      <alignment vertical="center"/>
    </xf>
    <xf numFmtId="0" fontId="34" fillId="0" borderId="11" xfId="2" applyFont="1" applyBorder="1" applyAlignment="1">
      <alignment vertical="center" wrapText="1"/>
    </xf>
    <xf numFmtId="0" fontId="34" fillId="0" borderId="24" xfId="2" applyFont="1" applyBorder="1" applyAlignment="1">
      <alignment vertical="center" wrapText="1"/>
    </xf>
    <xf numFmtId="0" fontId="34" fillId="0" borderId="10" xfId="2" applyFont="1" applyBorder="1" applyAlignment="1">
      <alignment vertical="center" wrapText="1"/>
    </xf>
    <xf numFmtId="0" fontId="35" fillId="0" borderId="32" xfId="2" applyFont="1" applyBorder="1" applyAlignment="1">
      <alignment horizontal="center" vertical="center"/>
    </xf>
    <xf numFmtId="0" fontId="35" fillId="0" borderId="33" xfId="2" applyFont="1" applyBorder="1" applyAlignment="1">
      <alignment horizontal="center" vertical="center"/>
    </xf>
    <xf numFmtId="0" fontId="35" fillId="0" borderId="44" xfId="2" applyFont="1" applyBorder="1" applyAlignment="1">
      <alignment horizontal="center" vertical="center"/>
    </xf>
    <xf numFmtId="0" fontId="35" fillId="0" borderId="23" xfId="2" applyFont="1" applyBorder="1" applyAlignment="1">
      <alignment horizontal="center" vertical="center"/>
    </xf>
    <xf numFmtId="0" fontId="35" fillId="0" borderId="27" xfId="2" applyFont="1" applyBorder="1" applyAlignment="1">
      <alignment horizontal="center" vertical="center"/>
    </xf>
    <xf numFmtId="0" fontId="35" fillId="0" borderId="22" xfId="2" applyFont="1" applyBorder="1" applyAlignment="1">
      <alignment horizontal="center" vertical="center"/>
    </xf>
    <xf numFmtId="0" fontId="42" fillId="0" borderId="46" xfId="2" applyFont="1" applyBorder="1" applyAlignment="1">
      <alignment horizontal="center" vertical="center"/>
    </xf>
    <xf numFmtId="0" fontId="42" fillId="0" borderId="42" xfId="2" applyFont="1" applyBorder="1" applyAlignment="1">
      <alignment horizontal="center" vertical="center"/>
    </xf>
    <xf numFmtId="0" fontId="42" fillId="0" borderId="21" xfId="2" applyFont="1" applyBorder="1" applyAlignment="1">
      <alignment horizontal="center" vertical="center"/>
    </xf>
    <xf numFmtId="0" fontId="35" fillId="0" borderId="5" xfId="2" applyFont="1" applyBorder="1" applyAlignment="1">
      <alignment horizontal="center" vertical="center"/>
    </xf>
    <xf numFmtId="0" fontId="35" fillId="0" borderId="0" xfId="2" applyFont="1" applyAlignment="1">
      <alignment horizontal="center" vertical="center"/>
    </xf>
    <xf numFmtId="0" fontId="35" fillId="0" borderId="30" xfId="2" applyFont="1" applyBorder="1" applyAlignment="1">
      <alignment horizontal="center" vertical="center"/>
    </xf>
    <xf numFmtId="0" fontId="48" fillId="0" borderId="8" xfId="2" applyFont="1" applyBorder="1" applyAlignment="1">
      <alignment horizontal="left" vertical="center" wrapText="1"/>
    </xf>
    <xf numFmtId="0" fontId="35" fillId="0" borderId="8" xfId="2" applyFont="1" applyBorder="1" applyAlignment="1">
      <alignment horizontal="center" vertical="center"/>
    </xf>
    <xf numFmtId="0" fontId="34" fillId="0" borderId="8" xfId="2" applyFont="1" applyBorder="1" applyAlignment="1">
      <alignment horizontal="center" wrapText="1"/>
    </xf>
    <xf numFmtId="0" fontId="34" fillId="0" borderId="32" xfId="2" applyFont="1" applyBorder="1" applyAlignment="1">
      <alignment horizontal="left"/>
    </xf>
    <xf numFmtId="0" fontId="34" fillId="0" borderId="33" xfId="2" applyFont="1" applyBorder="1" applyAlignment="1">
      <alignment horizontal="left"/>
    </xf>
    <xf numFmtId="0" fontId="34" fillId="0" borderId="44" xfId="2" applyFont="1" applyBorder="1" applyAlignment="1">
      <alignment horizontal="left"/>
    </xf>
    <xf numFmtId="0" fontId="34" fillId="0" borderId="23" xfId="2" applyFont="1" applyBorder="1" applyAlignment="1">
      <alignment horizontal="left"/>
    </xf>
    <xf numFmtId="0" fontId="34" fillId="0" borderId="27" xfId="2" applyFont="1" applyBorder="1" applyAlignment="1">
      <alignment horizontal="left"/>
    </xf>
    <xf numFmtId="0" fontId="34" fillId="0" borderId="22" xfId="2" applyFont="1" applyBorder="1" applyAlignment="1">
      <alignment horizontal="left"/>
    </xf>
    <xf numFmtId="0" fontId="34" fillId="0" borderId="32" xfId="2" applyFont="1" applyBorder="1" applyAlignment="1">
      <alignment horizontal="center" wrapText="1"/>
    </xf>
    <xf numFmtId="0" fontId="34" fillId="0" borderId="33" xfId="2" applyFont="1" applyBorder="1" applyAlignment="1">
      <alignment horizontal="center" wrapText="1"/>
    </xf>
    <xf numFmtId="0" fontId="34" fillId="0" borderId="44" xfId="2" applyFont="1" applyBorder="1" applyAlignment="1">
      <alignment horizontal="center" wrapText="1"/>
    </xf>
    <xf numFmtId="0" fontId="34" fillId="0" borderId="23" xfId="2" applyFont="1" applyBorder="1" applyAlignment="1">
      <alignment horizontal="center" wrapText="1"/>
    </xf>
    <xf numFmtId="0" fontId="34" fillId="0" borderId="27" xfId="2" applyFont="1" applyBorder="1" applyAlignment="1">
      <alignment horizontal="center" wrapText="1"/>
    </xf>
    <xf numFmtId="0" fontId="34" fillId="0" borderId="22" xfId="2" applyFont="1" applyBorder="1" applyAlignment="1">
      <alignment horizontal="center" wrapText="1"/>
    </xf>
    <xf numFmtId="0" fontId="34" fillId="0" borderId="32" xfId="2" applyFont="1" applyBorder="1" applyAlignment="1">
      <alignment horizontal="center" vertical="center" shrinkToFit="1"/>
    </xf>
    <xf numFmtId="0" fontId="34" fillId="0" borderId="23" xfId="2" applyFont="1" applyBorder="1" applyAlignment="1">
      <alignment horizontal="center" vertical="center" shrinkToFit="1"/>
    </xf>
    <xf numFmtId="0" fontId="34" fillId="0" borderId="11" xfId="2" applyFont="1" applyBorder="1" applyAlignment="1">
      <alignment horizontal="center" wrapText="1"/>
    </xf>
    <xf numFmtId="0" fontId="34" fillId="0" borderId="24" xfId="2" applyFont="1" applyBorder="1" applyAlignment="1">
      <alignment horizontal="center" wrapText="1"/>
    </xf>
    <xf numFmtId="0" fontId="34" fillId="0" borderId="10" xfId="2" applyFont="1" applyBorder="1" applyAlignment="1">
      <alignment horizontal="center" wrapText="1"/>
    </xf>
    <xf numFmtId="0" fontId="34" fillId="0" borderId="11" xfId="2" applyFont="1" applyBorder="1" applyAlignment="1">
      <alignment horizontal="left" vertical="top" wrapText="1"/>
    </xf>
    <xf numFmtId="0" fontId="34" fillId="0" borderId="24" xfId="2" applyFont="1" applyBorder="1" applyAlignment="1">
      <alignment horizontal="left" vertical="top" wrapText="1"/>
    </xf>
    <xf numFmtId="0" fontId="34" fillId="0" borderId="10" xfId="2" applyFont="1" applyBorder="1" applyAlignment="1">
      <alignment horizontal="left" vertical="top" wrapText="1"/>
    </xf>
    <xf numFmtId="0" fontId="34" fillId="0" borderId="11" xfId="2" applyFont="1" applyBorder="1" applyAlignment="1">
      <alignment horizontal="center"/>
    </xf>
    <xf numFmtId="0" fontId="34" fillId="0" borderId="24" xfId="2" applyFont="1" applyBorder="1" applyAlignment="1">
      <alignment horizontal="center"/>
    </xf>
    <xf numFmtId="0" fontId="34" fillId="0" borderId="10" xfId="2" applyFont="1" applyBorder="1" applyAlignment="1">
      <alignment horizontal="center"/>
    </xf>
    <xf numFmtId="0" fontId="34" fillId="0" borderId="5" xfId="2" applyFont="1" applyBorder="1" applyAlignment="1">
      <alignment vertical="center" wrapText="1"/>
    </xf>
    <xf numFmtId="0" fontId="34" fillId="0" borderId="0" xfId="2" applyFont="1" applyAlignment="1">
      <alignment vertical="center" wrapText="1"/>
    </xf>
    <xf numFmtId="0" fontId="34" fillId="0" borderId="23" xfId="2" applyFont="1" applyBorder="1" applyAlignment="1">
      <alignment vertical="center" wrapText="1"/>
    </xf>
    <xf numFmtId="0" fontId="34" fillId="0" borderId="27" xfId="2" applyFont="1" applyBorder="1" applyAlignment="1">
      <alignment vertical="center" wrapText="1"/>
    </xf>
    <xf numFmtId="0" fontId="55" fillId="0" borderId="46" xfId="2" applyFont="1" applyBorder="1" applyAlignment="1">
      <alignment horizontal="center" vertical="center"/>
    </xf>
    <xf numFmtId="0" fontId="55" fillId="0" borderId="42" xfId="2" applyFont="1" applyBorder="1" applyAlignment="1">
      <alignment horizontal="center" vertical="center"/>
    </xf>
    <xf numFmtId="0" fontId="55" fillId="0" borderId="21" xfId="2" applyFont="1" applyBorder="1" applyAlignment="1">
      <alignment horizontal="center" vertical="center"/>
    </xf>
    <xf numFmtId="0" fontId="55" fillId="0" borderId="155" xfId="2" applyFont="1" applyBorder="1" applyAlignment="1">
      <alignment horizontal="center" vertical="center"/>
    </xf>
    <xf numFmtId="0" fontId="35" fillId="0" borderId="11" xfId="2" applyFont="1" applyBorder="1" applyAlignment="1">
      <alignment horizontal="center" vertical="center"/>
    </xf>
    <xf numFmtId="0" fontId="35" fillId="0" borderId="24" xfId="2" applyFont="1" applyBorder="1" applyAlignment="1">
      <alignment horizontal="center" vertical="center"/>
    </xf>
    <xf numFmtId="0" fontId="35" fillId="0" borderId="10" xfId="2" applyFont="1" applyBorder="1" applyAlignment="1">
      <alignment horizontal="center" vertical="center"/>
    </xf>
    <xf numFmtId="0" fontId="34" fillId="0" borderId="0" xfId="2" applyFont="1" applyBorder="1" applyAlignment="1">
      <alignment horizontal="left" vertical="center" wrapText="1"/>
    </xf>
    <xf numFmtId="0" fontId="34" fillId="0" borderId="0" xfId="2" applyFont="1" applyBorder="1" applyAlignment="1">
      <alignment horizontal="center" vertical="center"/>
    </xf>
    <xf numFmtId="0" fontId="34" fillId="0" borderId="5" xfId="2" applyFont="1" applyBorder="1" applyAlignment="1">
      <alignment horizontal="left" vertical="center"/>
    </xf>
    <xf numFmtId="0" fontId="34" fillId="0" borderId="0" xfId="2" applyFont="1" applyBorder="1" applyAlignment="1">
      <alignment horizontal="left" vertical="center"/>
    </xf>
    <xf numFmtId="0" fontId="34" fillId="0" borderId="30" xfId="2" applyFont="1" applyBorder="1" applyAlignment="1">
      <alignment horizontal="left" vertical="center"/>
    </xf>
    <xf numFmtId="0" fontId="34" fillId="0" borderId="41" xfId="2" applyFont="1" applyBorder="1" applyAlignment="1">
      <alignment horizontal="left" vertical="center" wrapText="1"/>
    </xf>
    <xf numFmtId="0" fontId="34" fillId="0" borderId="66" xfId="2" applyFont="1" applyBorder="1" applyAlignment="1">
      <alignment horizontal="left" vertical="center" wrapText="1"/>
    </xf>
    <xf numFmtId="0" fontId="34" fillId="0" borderId="92" xfId="2" applyFont="1" applyBorder="1" applyAlignment="1">
      <alignment horizontal="left" vertical="center" wrapText="1"/>
    </xf>
    <xf numFmtId="0" fontId="34" fillId="0" borderId="61" xfId="2" applyFont="1" applyBorder="1" applyAlignment="1">
      <alignment horizontal="left" vertical="center" wrapText="1"/>
    </xf>
    <xf numFmtId="0" fontId="34" fillId="0" borderId="65" xfId="2" applyFont="1" applyBorder="1" applyAlignment="1">
      <alignment horizontal="left" vertical="center" wrapText="1"/>
    </xf>
    <xf numFmtId="0" fontId="34" fillId="0" borderId="45" xfId="2" applyFont="1" applyBorder="1" applyAlignment="1">
      <alignment horizontal="left" vertical="center" wrapText="1"/>
    </xf>
    <xf numFmtId="0" fontId="48" fillId="0" borderId="5" xfId="2" applyFont="1" applyBorder="1" applyAlignment="1">
      <alignment horizontal="left" vertical="center" wrapText="1"/>
    </xf>
    <xf numFmtId="0" fontId="48" fillId="0" borderId="0" xfId="2" applyFont="1" applyAlignment="1">
      <alignment horizontal="left" vertical="center" wrapText="1"/>
    </xf>
    <xf numFmtId="0" fontId="48" fillId="0" borderId="30" xfId="2" applyFont="1" applyBorder="1" applyAlignment="1">
      <alignment horizontal="left" vertical="center" wrapText="1"/>
    </xf>
    <xf numFmtId="0" fontId="48" fillId="0" borderId="23" xfId="2" applyFont="1" applyBorder="1" applyAlignment="1">
      <alignment horizontal="left" vertical="center" wrapText="1"/>
    </xf>
    <xf numFmtId="0" fontId="48" fillId="0" borderId="27" xfId="2" applyFont="1" applyBorder="1" applyAlignment="1">
      <alignment horizontal="left" vertical="center" wrapText="1"/>
    </xf>
    <xf numFmtId="0" fontId="48" fillId="0" borderId="22" xfId="2" applyFont="1" applyBorder="1" applyAlignment="1">
      <alignment horizontal="left" vertical="center" wrapText="1"/>
    </xf>
    <xf numFmtId="0" fontId="34" fillId="0" borderId="149" xfId="2" applyFont="1" applyBorder="1" applyAlignment="1">
      <alignment horizontal="left" vertical="center" wrapText="1"/>
    </xf>
    <xf numFmtId="0" fontId="34" fillId="0" borderId="150" xfId="2" applyFont="1" applyBorder="1" applyAlignment="1">
      <alignment horizontal="left" vertical="center" wrapText="1"/>
    </xf>
    <xf numFmtId="0" fontId="34" fillId="0" borderId="151" xfId="2" applyFont="1" applyBorder="1" applyAlignment="1">
      <alignment horizontal="left" vertical="center" wrapText="1"/>
    </xf>
    <xf numFmtId="0" fontId="48" fillId="0" borderId="152" xfId="2" applyFont="1" applyBorder="1" applyAlignment="1">
      <alignment horizontal="left" vertical="center" wrapText="1"/>
    </xf>
    <xf numFmtId="0" fontId="48" fillId="0" borderId="153" xfId="2" applyFont="1" applyBorder="1" applyAlignment="1">
      <alignment horizontal="left" vertical="center" wrapText="1"/>
    </xf>
    <xf numFmtId="0" fontId="48" fillId="0" borderId="154" xfId="2" applyFont="1" applyBorder="1" applyAlignment="1">
      <alignment horizontal="left" vertical="center" wrapText="1"/>
    </xf>
    <xf numFmtId="0" fontId="34" fillId="0" borderId="143" xfId="2" applyFont="1" applyBorder="1" applyAlignment="1">
      <alignment horizontal="center" vertical="center"/>
    </xf>
    <xf numFmtId="0" fontId="34" fillId="0" borderId="144" xfId="2" applyFont="1" applyBorder="1" applyAlignment="1">
      <alignment horizontal="center" vertical="center"/>
    </xf>
    <xf numFmtId="0" fontId="34" fillId="0" borderId="145" xfId="2" applyFont="1" applyBorder="1" applyAlignment="1">
      <alignment horizontal="center" vertical="center"/>
    </xf>
    <xf numFmtId="0" fontId="34" fillId="0" borderId="146" xfId="2" applyFont="1" applyBorder="1" applyAlignment="1">
      <alignment horizontal="center" vertical="center"/>
    </xf>
    <xf numFmtId="0" fontId="34" fillId="0" borderId="147" xfId="2" applyFont="1" applyBorder="1" applyAlignment="1">
      <alignment horizontal="center" vertical="center"/>
    </xf>
    <xf numFmtId="0" fontId="34" fillId="0" borderId="148" xfId="2" applyFont="1" applyBorder="1" applyAlignment="1">
      <alignment horizontal="center" vertical="center"/>
    </xf>
    <xf numFmtId="0" fontId="34" fillId="0" borderId="137" xfId="2" applyFont="1" applyBorder="1" applyAlignment="1">
      <alignment horizontal="center" vertical="center"/>
    </xf>
    <xf numFmtId="0" fontId="34" fillId="0" borderId="138" xfId="2" applyFont="1" applyBorder="1" applyAlignment="1">
      <alignment horizontal="center" vertical="center"/>
    </xf>
    <xf numFmtId="0" fontId="34" fillId="0" borderId="139" xfId="2" applyFont="1" applyBorder="1" applyAlignment="1">
      <alignment horizontal="center" vertical="center"/>
    </xf>
    <xf numFmtId="0" fontId="34" fillId="0" borderId="32" xfId="2" applyFont="1" applyBorder="1" applyAlignment="1">
      <alignment horizontal="left" vertical="center"/>
    </xf>
    <xf numFmtId="0" fontId="53" fillId="0" borderId="5" xfId="2" applyFont="1" applyBorder="1" applyAlignment="1">
      <alignment horizontal="center" vertical="center"/>
    </xf>
    <xf numFmtId="0" fontId="53" fillId="0" borderId="0" xfId="2" applyFont="1" applyAlignment="1">
      <alignment horizontal="center" vertical="center"/>
    </xf>
    <xf numFmtId="0" fontId="53" fillId="0" borderId="30" xfId="2" applyFont="1" applyBorder="1" applyAlignment="1">
      <alignment horizontal="center" vertical="center"/>
    </xf>
    <xf numFmtId="0" fontId="55" fillId="0" borderId="11" xfId="2" applyFont="1" applyBorder="1" applyAlignment="1">
      <alignment horizontal="left" vertical="center" wrapText="1"/>
    </xf>
    <xf numFmtId="0" fontId="55" fillId="0" borderId="24" xfId="2" applyFont="1" applyBorder="1" applyAlignment="1">
      <alignment horizontal="left" vertical="center" wrapText="1"/>
    </xf>
    <xf numFmtId="0" fontId="55" fillId="0" borderId="10" xfId="2" applyFont="1" applyBorder="1" applyAlignment="1">
      <alignment horizontal="left" vertical="center" wrapText="1"/>
    </xf>
    <xf numFmtId="0" fontId="35" fillId="0" borderId="11" xfId="2" applyFont="1" applyBorder="1" applyAlignment="1">
      <alignment horizontal="center" vertical="center" wrapText="1"/>
    </xf>
    <xf numFmtId="0" fontId="35" fillId="0" borderId="24" xfId="2" applyFont="1" applyBorder="1" applyAlignment="1">
      <alignment horizontal="center" vertical="center" wrapText="1"/>
    </xf>
    <xf numFmtId="0" fontId="35" fillId="0" borderId="10" xfId="2" applyFont="1" applyBorder="1" applyAlignment="1">
      <alignment horizontal="center" vertical="center" wrapText="1"/>
    </xf>
    <xf numFmtId="0" fontId="35" fillId="0" borderId="11" xfId="2" applyFont="1" applyBorder="1" applyAlignment="1">
      <alignment horizontal="left" vertical="center" wrapText="1"/>
    </xf>
    <xf numFmtId="0" fontId="35" fillId="0" borderId="24" xfId="2" applyFont="1" applyBorder="1" applyAlignment="1">
      <alignment horizontal="left" vertical="center" wrapText="1"/>
    </xf>
    <xf numFmtId="0" fontId="35" fillId="0" borderId="10" xfId="2" applyFont="1" applyBorder="1" applyAlignment="1">
      <alignment horizontal="left" vertical="center" wrapText="1"/>
    </xf>
    <xf numFmtId="0" fontId="34" fillId="0" borderId="32" xfId="2" applyFont="1" applyBorder="1" applyAlignment="1">
      <alignment horizontal="left" vertical="center" wrapText="1" shrinkToFit="1"/>
    </xf>
    <xf numFmtId="0" fontId="34" fillId="0" borderId="33" xfId="2" applyFont="1" applyBorder="1" applyAlignment="1">
      <alignment horizontal="left" vertical="center" wrapText="1" shrinkToFit="1"/>
    </xf>
    <xf numFmtId="0" fontId="34" fillId="0" borderId="44" xfId="2" applyFont="1" applyBorder="1" applyAlignment="1">
      <alignment horizontal="left" vertical="center" wrapText="1" shrinkToFit="1"/>
    </xf>
    <xf numFmtId="0" fontId="34" fillId="0" borderId="23" xfId="2" applyFont="1" applyBorder="1" applyAlignment="1">
      <alignment horizontal="left" vertical="center" wrapText="1" shrinkToFit="1"/>
    </xf>
    <xf numFmtId="0" fontId="34" fillId="0" borderId="27" xfId="2" applyFont="1" applyBorder="1" applyAlignment="1">
      <alignment horizontal="left" vertical="center" wrapText="1" shrinkToFit="1"/>
    </xf>
    <xf numFmtId="0" fontId="34" fillId="0" borderId="22" xfId="2" applyFont="1" applyBorder="1" applyAlignment="1">
      <alignment horizontal="left" vertical="center" wrapText="1" shrinkToFit="1"/>
    </xf>
    <xf numFmtId="0" fontId="34" fillId="0" borderId="32" xfId="2" applyFont="1" applyBorder="1" applyAlignment="1">
      <alignment horizontal="left" vertical="center" shrinkToFit="1"/>
    </xf>
    <xf numFmtId="0" fontId="34" fillId="0" borderId="33" xfId="2" applyFont="1" applyBorder="1" applyAlignment="1">
      <alignment horizontal="left" vertical="center" shrinkToFit="1"/>
    </xf>
    <xf numFmtId="0" fontId="34" fillId="0" borderId="5" xfId="2" applyFont="1" applyBorder="1" applyAlignment="1">
      <alignment horizontal="left" vertical="center" shrinkToFit="1"/>
    </xf>
    <xf numFmtId="0" fontId="34" fillId="0" borderId="0" xfId="2" applyFont="1" applyAlignment="1">
      <alignment horizontal="left" vertical="center" shrinkToFit="1"/>
    </xf>
    <xf numFmtId="0" fontId="34" fillId="0" borderId="32" xfId="2" applyFont="1" applyBorder="1" applyAlignment="1">
      <alignment horizontal="center" vertical="center" wrapText="1"/>
    </xf>
    <xf numFmtId="0" fontId="34" fillId="0" borderId="33" xfId="2" applyFont="1" applyBorder="1" applyAlignment="1">
      <alignment horizontal="center" vertical="center" wrapText="1"/>
    </xf>
    <xf numFmtId="0" fontId="34" fillId="0" borderId="44" xfId="2" applyFont="1" applyBorder="1" applyAlignment="1">
      <alignment horizontal="center" vertical="center" wrapText="1"/>
    </xf>
    <xf numFmtId="0" fontId="34" fillId="0" borderId="5" xfId="2" applyFont="1" applyBorder="1" applyAlignment="1">
      <alignment horizontal="center" vertical="center" wrapText="1"/>
    </xf>
    <xf numFmtId="0" fontId="34" fillId="0" borderId="0" xfId="2" applyFont="1" applyAlignment="1">
      <alignment horizontal="center" vertical="center" wrapText="1"/>
    </xf>
    <xf numFmtId="0" fontId="34" fillId="0" borderId="30" xfId="2" applyFont="1" applyBorder="1" applyAlignment="1">
      <alignment horizontal="center" vertical="center" wrapText="1"/>
    </xf>
    <xf numFmtId="0" fontId="34" fillId="0" borderId="23" xfId="2" applyFont="1" applyBorder="1" applyAlignment="1">
      <alignment horizontal="center" vertical="center" wrapText="1"/>
    </xf>
    <xf numFmtId="0" fontId="34" fillId="0" borderId="27" xfId="2" applyFont="1" applyBorder="1" applyAlignment="1">
      <alignment horizontal="center" vertical="center" wrapText="1"/>
    </xf>
    <xf numFmtId="0" fontId="34" fillId="0" borderId="22" xfId="2" applyFont="1" applyBorder="1" applyAlignment="1">
      <alignment horizontal="center" vertical="center" wrapText="1"/>
    </xf>
    <xf numFmtId="0" fontId="34" fillId="0" borderId="44" xfId="2" applyFont="1" applyBorder="1" applyAlignment="1">
      <alignment vertical="center" wrapText="1"/>
    </xf>
    <xf numFmtId="0" fontId="34" fillId="0" borderId="22" xfId="2" applyFont="1" applyBorder="1" applyAlignment="1">
      <alignment vertical="center" wrapText="1"/>
    </xf>
    <xf numFmtId="0" fontId="34" fillId="0" borderId="11" xfId="2" applyFont="1" applyBorder="1" applyAlignment="1">
      <alignment horizontal="center" vertical="center" wrapText="1"/>
    </xf>
    <xf numFmtId="0" fontId="34" fillId="0" borderId="10" xfId="2" applyFont="1" applyBorder="1" applyAlignment="1">
      <alignment horizontal="center" vertical="center" wrapText="1"/>
    </xf>
    <xf numFmtId="0" fontId="34" fillId="0" borderId="11" xfId="2" applyFont="1" applyBorder="1" applyAlignment="1">
      <alignment horizontal="left" vertical="center" shrinkToFit="1"/>
    </xf>
    <xf numFmtId="0" fontId="34" fillId="0" borderId="24" xfId="2" applyFont="1" applyBorder="1" applyAlignment="1">
      <alignment horizontal="left" vertical="center" shrinkToFit="1"/>
    </xf>
    <xf numFmtId="0" fontId="34" fillId="0" borderId="10" xfId="2" applyFont="1" applyBorder="1" applyAlignment="1">
      <alignment horizontal="left" vertical="center" shrinkToFit="1"/>
    </xf>
    <xf numFmtId="0" fontId="53" fillId="0" borderId="8" xfId="2" applyFont="1" applyBorder="1" applyAlignment="1">
      <alignment horizontal="center" vertical="center"/>
    </xf>
    <xf numFmtId="0" fontId="34" fillId="0" borderId="46" xfId="2" applyFont="1" applyBorder="1" applyAlignment="1">
      <alignment horizontal="left" vertical="center" wrapText="1"/>
    </xf>
    <xf numFmtId="0" fontId="34" fillId="0" borderId="21" xfId="2" applyFont="1" applyBorder="1" applyAlignment="1">
      <alignment horizontal="left" vertical="center" wrapText="1"/>
    </xf>
    <xf numFmtId="0" fontId="53" fillId="0" borderId="46" xfId="2" applyFont="1" applyBorder="1" applyAlignment="1">
      <alignment horizontal="center" vertical="center"/>
    </xf>
    <xf numFmtId="0" fontId="53" fillId="0" borderId="21" xfId="2" applyFont="1" applyBorder="1" applyAlignment="1">
      <alignment horizontal="center" vertical="center"/>
    </xf>
    <xf numFmtId="0" fontId="34" fillId="0" borderId="8" xfId="3" applyFont="1" applyBorder="1" applyAlignment="1">
      <alignment horizontal="left" vertical="center" wrapText="1"/>
    </xf>
    <xf numFmtId="0" fontId="0" fillId="0" borderId="8" xfId="3" applyFont="1" applyBorder="1" applyAlignment="1">
      <alignment horizontal="center"/>
    </xf>
    <xf numFmtId="0" fontId="34" fillId="0" borderId="46" xfId="3" applyFont="1" applyBorder="1" applyAlignment="1">
      <alignment horizontal="center" vertical="center"/>
    </xf>
    <xf numFmtId="0" fontId="34" fillId="0" borderId="21" xfId="3" applyFont="1" applyBorder="1" applyAlignment="1">
      <alignment horizontal="center" vertical="center"/>
    </xf>
    <xf numFmtId="0" fontId="34" fillId="0" borderId="8" xfId="3" applyFont="1" applyBorder="1" applyAlignment="1">
      <alignment horizontal="left" vertical="center"/>
    </xf>
    <xf numFmtId="0" fontId="48" fillId="0" borderId="141" xfId="3" applyFont="1" applyBorder="1" applyAlignment="1">
      <alignment horizontal="left" vertical="center" wrapText="1"/>
    </xf>
    <xf numFmtId="0" fontId="48" fillId="0" borderId="142" xfId="3" applyFont="1" applyBorder="1" applyAlignment="1">
      <alignment horizontal="left" vertical="center" wrapText="1"/>
    </xf>
    <xf numFmtId="0" fontId="34" fillId="0" borderId="42" xfId="3" applyFont="1" applyBorder="1" applyAlignment="1">
      <alignment horizontal="center" vertical="center"/>
    </xf>
    <xf numFmtId="0" fontId="34" fillId="0" borderId="5" xfId="3" applyFont="1" applyBorder="1" applyAlignment="1">
      <alignment horizontal="left" vertical="center" wrapText="1"/>
    </xf>
    <xf numFmtId="0" fontId="34" fillId="0" borderId="0" xfId="3" applyFont="1" applyAlignment="1">
      <alignment horizontal="left" vertical="center" wrapText="1"/>
    </xf>
    <xf numFmtId="0" fontId="0" fillId="0" borderId="137" xfId="3" applyFont="1" applyBorder="1" applyAlignment="1">
      <alignment horizontal="center"/>
    </xf>
    <xf numFmtId="0" fontId="0" fillId="0" borderId="138" xfId="3" applyFont="1" applyBorder="1" applyAlignment="1">
      <alignment horizontal="center"/>
    </xf>
    <xf numFmtId="0" fontId="0" fillId="0" borderId="139" xfId="3" applyFont="1" applyBorder="1" applyAlignment="1">
      <alignment horizontal="center"/>
    </xf>
    <xf numFmtId="0" fontId="34" fillId="0" borderId="46" xfId="3" applyFont="1" applyBorder="1" applyAlignment="1">
      <alignment horizontal="center" vertical="center" wrapText="1"/>
    </xf>
    <xf numFmtId="0" fontId="34" fillId="0" borderId="21" xfId="3" applyFont="1" applyBorder="1" applyAlignment="1">
      <alignment horizontal="center" vertical="center" wrapText="1"/>
    </xf>
    <xf numFmtId="0" fontId="34" fillId="0" borderId="140" xfId="3" applyFont="1" applyBorder="1" applyAlignment="1">
      <alignment horizontal="left" vertical="center" wrapText="1"/>
    </xf>
    <xf numFmtId="0" fontId="48" fillId="0" borderId="21" xfId="3" applyFont="1" applyBorder="1" applyAlignment="1">
      <alignment horizontal="left" vertical="center" wrapText="1"/>
    </xf>
    <xf numFmtId="0" fontId="51" fillId="0" borderId="46" xfId="3" applyFont="1" applyBorder="1" applyAlignment="1">
      <alignment horizontal="center" vertical="center"/>
    </xf>
    <xf numFmtId="0" fontId="51" fillId="0" borderId="42" xfId="3" applyFont="1" applyBorder="1" applyAlignment="1">
      <alignment horizontal="center" vertical="center"/>
    </xf>
    <xf numFmtId="0" fontId="51" fillId="0" borderId="21" xfId="3" applyFont="1" applyBorder="1" applyAlignment="1">
      <alignment horizontal="center" vertical="center"/>
    </xf>
    <xf numFmtId="0" fontId="34" fillId="0" borderId="46" xfId="3" applyFont="1" applyBorder="1" applyAlignment="1">
      <alignment horizontal="left" vertical="center" wrapText="1"/>
    </xf>
    <xf numFmtId="0" fontId="34" fillId="0" borderId="0" xfId="3" applyFont="1" applyAlignment="1">
      <alignment horizontal="center" vertical="center"/>
    </xf>
    <xf numFmtId="0" fontId="34" fillId="0" borderId="8" xfId="3" applyFont="1" applyBorder="1" applyAlignment="1">
      <alignment horizontal="center" vertical="center"/>
    </xf>
    <xf numFmtId="0" fontId="34" fillId="0" borderId="21" xfId="3" applyFont="1" applyBorder="1" applyAlignment="1">
      <alignment horizontal="left" vertical="center" wrapText="1"/>
    </xf>
    <xf numFmtId="0" fontId="0" fillId="0" borderId="46" xfId="3" applyFont="1" applyBorder="1" applyAlignment="1">
      <alignment horizontal="center"/>
    </xf>
    <xf numFmtId="0" fontId="0" fillId="0" borderId="21" xfId="3" applyFont="1" applyBorder="1" applyAlignment="1">
      <alignment horizontal="center"/>
    </xf>
    <xf numFmtId="0" fontId="34" fillId="0" borderId="42" xfId="3" applyFont="1" applyBorder="1" applyAlignment="1">
      <alignment horizontal="left" vertical="center" wrapText="1"/>
    </xf>
    <xf numFmtId="0" fontId="34" fillId="0" borderId="8" xfId="2" applyFont="1" applyBorder="1" applyAlignment="1">
      <alignment horizontal="left" vertical="center"/>
    </xf>
    <xf numFmtId="0" fontId="34" fillId="0" borderId="0" xfId="2" applyFont="1" applyAlignment="1">
      <alignment horizontal="distributed" vertical="center"/>
    </xf>
    <xf numFmtId="0" fontId="23" fillId="0" borderId="32" xfId="2" applyBorder="1" applyAlignment="1">
      <alignment horizontal="center" vertical="center"/>
    </xf>
    <xf numFmtId="0" fontId="23" fillId="0" borderId="33" xfId="2" applyBorder="1" applyAlignment="1">
      <alignment horizontal="center" vertical="center"/>
    </xf>
    <xf numFmtId="0" fontId="23" fillId="0" borderId="44" xfId="2" applyBorder="1" applyAlignment="1">
      <alignment horizontal="center" vertical="center"/>
    </xf>
    <xf numFmtId="0" fontId="23" fillId="0" borderId="23" xfId="2" applyBorder="1" applyAlignment="1">
      <alignment horizontal="center" vertical="center"/>
    </xf>
    <xf numFmtId="0" fontId="23" fillId="0" borderId="27" xfId="2" applyBorder="1" applyAlignment="1">
      <alignment horizontal="center" vertical="center"/>
    </xf>
    <xf numFmtId="0" fontId="23" fillId="0" borderId="22" xfId="2" applyBorder="1" applyAlignment="1">
      <alignment horizontal="center" vertical="center"/>
    </xf>
    <xf numFmtId="0" fontId="50" fillId="0" borderId="32" xfId="2" applyFont="1" applyBorder="1" applyAlignment="1">
      <alignment horizontal="center" vertical="center"/>
    </xf>
    <xf numFmtId="0" fontId="50" fillId="0" borderId="33" xfId="2" applyFont="1" applyBorder="1" applyAlignment="1">
      <alignment horizontal="center" vertical="center"/>
    </xf>
    <xf numFmtId="0" fontId="50" fillId="0" borderId="44" xfId="2" applyFont="1" applyBorder="1" applyAlignment="1">
      <alignment horizontal="center" vertical="center"/>
    </xf>
    <xf numFmtId="0" fontId="50" fillId="0" borderId="5" xfId="2" applyFont="1" applyBorder="1" applyAlignment="1">
      <alignment horizontal="center" vertical="center"/>
    </xf>
    <xf numFmtId="0" fontId="50" fillId="0" borderId="0" xfId="2" applyFont="1" applyAlignment="1">
      <alignment horizontal="center" vertical="center"/>
    </xf>
    <xf numFmtId="0" fontId="50" fillId="0" borderId="30" xfId="2" applyFont="1" applyBorder="1" applyAlignment="1">
      <alignment horizontal="center" vertical="center"/>
    </xf>
    <xf numFmtId="0" fontId="50" fillId="0" borderId="23" xfId="2" applyFont="1" applyBorder="1" applyAlignment="1">
      <alignment horizontal="center" vertical="center"/>
    </xf>
    <xf numFmtId="0" fontId="50" fillId="0" borderId="27" xfId="2" applyFont="1" applyBorder="1" applyAlignment="1">
      <alignment horizontal="center" vertical="center"/>
    </xf>
    <xf numFmtId="0" fontId="50" fillId="0" borderId="22" xfId="2" applyFont="1" applyBorder="1" applyAlignment="1">
      <alignment horizontal="center" vertical="center"/>
    </xf>
    <xf numFmtId="0" fontId="23" fillId="0" borderId="0" xfId="2" applyAlignment="1">
      <alignment horizontal="center" vertical="center"/>
    </xf>
    <xf numFmtId="0" fontId="23" fillId="0" borderId="32" xfId="2" applyBorder="1" applyAlignment="1">
      <alignment horizontal="center"/>
    </xf>
    <xf numFmtId="0" fontId="23" fillId="0" borderId="33" xfId="2" applyBorder="1" applyAlignment="1">
      <alignment horizontal="center"/>
    </xf>
    <xf numFmtId="0" fontId="23" fillId="0" borderId="23" xfId="2" applyBorder="1" applyAlignment="1">
      <alignment horizontal="center"/>
    </xf>
    <xf numFmtId="0" fontId="23" fillId="0" borderId="27" xfId="2" applyBorder="1" applyAlignment="1">
      <alignment horizontal="center"/>
    </xf>
    <xf numFmtId="0" fontId="42" fillId="0" borderId="44" xfId="2" applyFont="1" applyBorder="1" applyAlignment="1">
      <alignment horizontal="center" vertical="center"/>
    </xf>
    <xf numFmtId="0" fontId="42" fillId="0" borderId="22" xfId="2" applyFont="1" applyBorder="1" applyAlignment="1">
      <alignment horizontal="center" vertical="center"/>
    </xf>
    <xf numFmtId="0" fontId="43" fillId="0" borderId="8" xfId="2" applyFont="1" applyBorder="1" applyAlignment="1">
      <alignment horizontal="center" vertical="center"/>
    </xf>
    <xf numFmtId="0" fontId="44" fillId="0" borderId="8" xfId="2" applyFont="1" applyBorder="1" applyAlignment="1">
      <alignment horizontal="center" vertical="center"/>
    </xf>
    <xf numFmtId="0" fontId="46" fillId="0" borderId="0" xfId="2" applyFont="1" applyAlignment="1">
      <alignment horizontal="left" vertical="center" wrapText="1"/>
    </xf>
    <xf numFmtId="0" fontId="34" fillId="0" borderId="33" xfId="2" applyFont="1" applyBorder="1" applyAlignment="1">
      <alignment horizontal="center" vertical="top"/>
    </xf>
    <xf numFmtId="0" fontId="34" fillId="0" borderId="27" xfId="2" applyFont="1" applyBorder="1" applyAlignment="1">
      <alignment horizontal="center" vertical="top"/>
    </xf>
    <xf numFmtId="0" fontId="34" fillId="0" borderId="32" xfId="2" applyFont="1" applyBorder="1" applyAlignment="1">
      <alignment horizontal="right" vertical="center"/>
    </xf>
    <xf numFmtId="0" fontId="34" fillId="0" borderId="33" xfId="2" applyFont="1" applyBorder="1" applyAlignment="1">
      <alignment horizontal="right" vertical="center"/>
    </xf>
    <xf numFmtId="0" fontId="34" fillId="0" borderId="23" xfId="2" applyFont="1" applyBorder="1" applyAlignment="1">
      <alignment horizontal="right" vertical="center"/>
    </xf>
    <xf numFmtId="0" fontId="34" fillId="0" borderId="27" xfId="2" applyFont="1" applyBorder="1" applyAlignment="1">
      <alignment horizontal="right" vertical="center"/>
    </xf>
    <xf numFmtId="0" fontId="38" fillId="0" borderId="5" xfId="2" applyFont="1" applyBorder="1" applyAlignment="1">
      <alignment horizontal="left" vertical="center"/>
    </xf>
    <xf numFmtId="0" fontId="38" fillId="0" borderId="0" xfId="2" applyFont="1" applyAlignment="1">
      <alignment horizontal="left" vertical="center"/>
    </xf>
    <xf numFmtId="0" fontId="38" fillId="0" borderId="30" xfId="2" applyFont="1" applyBorder="1" applyAlignment="1">
      <alignment horizontal="left" vertical="center"/>
    </xf>
    <xf numFmtId="0" fontId="38" fillId="0" borderId="23" xfId="2" applyFont="1" applyBorder="1" applyAlignment="1">
      <alignment horizontal="left" vertical="center"/>
    </xf>
    <xf numFmtId="0" fontId="38" fillId="0" borderId="27" xfId="2" applyFont="1" applyBorder="1" applyAlignment="1">
      <alignment horizontal="left" vertical="center"/>
    </xf>
    <xf numFmtId="0" fontId="38" fillId="0" borderId="22" xfId="2" applyFont="1" applyBorder="1" applyAlignment="1">
      <alignment horizontal="left" vertical="center"/>
    </xf>
    <xf numFmtId="0" fontId="41" fillId="0" borderId="32" xfId="2" applyFont="1" applyBorder="1" applyAlignment="1">
      <alignment horizontal="center" vertical="center"/>
    </xf>
    <xf numFmtId="0" fontId="41" fillId="0" borderId="33" xfId="2" applyFont="1" applyBorder="1" applyAlignment="1">
      <alignment horizontal="center" vertical="center"/>
    </xf>
    <xf numFmtId="0" fontId="41" fillId="0" borderId="44" xfId="2" applyFont="1" applyBorder="1" applyAlignment="1">
      <alignment horizontal="center" vertical="center"/>
    </xf>
    <xf numFmtId="0" fontId="41" fillId="0" borderId="23" xfId="2" applyFont="1" applyBorder="1" applyAlignment="1">
      <alignment horizontal="center" vertical="center"/>
    </xf>
    <xf numFmtId="0" fontId="41" fillId="0" borderId="27" xfId="2" applyFont="1" applyBorder="1" applyAlignment="1">
      <alignment horizontal="center" vertical="center"/>
    </xf>
    <xf numFmtId="0" fontId="41" fillId="0" borderId="22" xfId="2" applyFont="1" applyBorder="1" applyAlignment="1">
      <alignment horizontal="center" vertical="center"/>
    </xf>
    <xf numFmtId="0" fontId="33" fillId="0" borderId="32" xfId="2" applyFont="1" applyBorder="1" applyAlignment="1">
      <alignment horizontal="center" vertical="center" textRotation="255"/>
    </xf>
    <xf numFmtId="0" fontId="33" fillId="0" borderId="44" xfId="2" applyFont="1" applyBorder="1" applyAlignment="1">
      <alignment horizontal="center" vertical="center" textRotation="255"/>
    </xf>
    <xf numFmtId="0" fontId="33" fillId="0" borderId="5" xfId="2" applyFont="1" applyBorder="1" applyAlignment="1">
      <alignment horizontal="center" vertical="center" textRotation="255"/>
    </xf>
    <xf numFmtId="0" fontId="33" fillId="0" borderId="30" xfId="2" applyFont="1" applyBorder="1" applyAlignment="1">
      <alignment horizontal="center" vertical="center" textRotation="255"/>
    </xf>
    <xf numFmtId="0" fontId="33" fillId="0" borderId="23" xfId="2" applyFont="1" applyBorder="1" applyAlignment="1">
      <alignment horizontal="center" vertical="center" textRotation="255"/>
    </xf>
    <xf numFmtId="0" fontId="33" fillId="0" borderId="22" xfId="2" applyFont="1" applyBorder="1" applyAlignment="1">
      <alignment horizontal="center" vertical="center" textRotation="255"/>
    </xf>
    <xf numFmtId="0" fontId="35" fillId="0" borderId="32" xfId="2" applyFont="1" applyBorder="1" applyAlignment="1">
      <alignment horizontal="left" vertical="center"/>
    </xf>
    <xf numFmtId="0" fontId="35" fillId="0" borderId="33" xfId="2" applyFont="1" applyBorder="1" applyAlignment="1">
      <alignment horizontal="left" vertical="center"/>
    </xf>
    <xf numFmtId="0" fontId="35" fillId="0" borderId="44" xfId="2" applyFont="1" applyBorder="1" applyAlignment="1">
      <alignment horizontal="left" vertical="center"/>
    </xf>
    <xf numFmtId="0" fontId="35" fillId="0" borderId="23" xfId="2" applyFont="1" applyBorder="1" applyAlignment="1">
      <alignment horizontal="left" vertical="center"/>
    </xf>
    <xf numFmtId="0" fontId="35" fillId="0" borderId="27" xfId="2" applyFont="1" applyBorder="1" applyAlignment="1">
      <alignment horizontal="left" vertical="center"/>
    </xf>
    <xf numFmtId="0" fontId="35" fillId="0" borderId="22" xfId="2" applyFont="1" applyBorder="1" applyAlignment="1">
      <alignment horizontal="left" vertical="center"/>
    </xf>
    <xf numFmtId="0" fontId="34" fillId="0" borderId="131" xfId="2" applyFont="1" applyBorder="1" applyAlignment="1">
      <alignment horizontal="center" vertical="center"/>
    </xf>
    <xf numFmtId="0" fontId="34" fillId="0" borderId="132" xfId="2" applyFont="1" applyBorder="1" applyAlignment="1">
      <alignment horizontal="center" vertical="center"/>
    </xf>
    <xf numFmtId="0" fontId="34" fillId="0" borderId="133" xfId="2" applyFont="1" applyBorder="1" applyAlignment="1">
      <alignment horizontal="center" vertical="center"/>
    </xf>
    <xf numFmtId="0" fontId="36" fillId="0" borderId="32" xfId="2" applyFont="1" applyBorder="1" applyAlignment="1">
      <alignment horizontal="left" vertical="center"/>
    </xf>
    <xf numFmtId="0" fontId="36" fillId="0" borderId="33" xfId="2" applyFont="1" applyBorder="1" applyAlignment="1">
      <alignment horizontal="left" vertical="center"/>
    </xf>
    <xf numFmtId="0" fontId="36" fillId="0" borderId="44" xfId="2" applyFont="1" applyBorder="1" applyAlignment="1">
      <alignment horizontal="left" vertical="center"/>
    </xf>
    <xf numFmtId="0" fontId="36" fillId="0" borderId="131" xfId="2" applyFont="1" applyBorder="1" applyAlignment="1">
      <alignment horizontal="left" vertical="center"/>
    </xf>
    <xf numFmtId="0" fontId="36" fillId="0" borderId="132" xfId="2" applyFont="1" applyBorder="1" applyAlignment="1">
      <alignment horizontal="left" vertical="center"/>
    </xf>
    <xf numFmtId="0" fontId="36" fillId="0" borderId="133" xfId="2" applyFont="1" applyBorder="1" applyAlignment="1">
      <alignment horizontal="left" vertical="center"/>
    </xf>
    <xf numFmtId="0" fontId="34" fillId="0" borderId="134" xfId="2" applyFont="1" applyBorder="1" applyAlignment="1">
      <alignment horizontal="center" vertical="center"/>
    </xf>
    <xf numFmtId="0" fontId="34" fillId="0" borderId="135" xfId="2" applyFont="1" applyBorder="1" applyAlignment="1">
      <alignment horizontal="center" vertical="center"/>
    </xf>
    <xf numFmtId="0" fontId="34" fillId="0" borderId="136" xfId="2" applyFont="1" applyBorder="1" applyAlignment="1">
      <alignment horizontal="center" vertical="center"/>
    </xf>
    <xf numFmtId="0" fontId="37" fillId="0" borderId="134" xfId="2" applyFont="1" applyBorder="1" applyAlignment="1">
      <alignment horizontal="left" vertical="center"/>
    </xf>
    <xf numFmtId="0" fontId="37" fillId="0" borderId="135" xfId="2" applyFont="1" applyBorder="1" applyAlignment="1">
      <alignment horizontal="left" vertical="center"/>
    </xf>
    <xf numFmtId="0" fontId="37" fillId="0" borderId="136" xfId="2" applyFont="1" applyBorder="1" applyAlignment="1">
      <alignment horizontal="left" vertical="center"/>
    </xf>
    <xf numFmtId="0" fontId="37" fillId="0" borderId="5" xfId="2" applyFont="1" applyBorder="1" applyAlignment="1">
      <alignment horizontal="left" vertical="center"/>
    </xf>
    <xf numFmtId="0" fontId="37" fillId="0" borderId="0" xfId="2" applyFont="1" applyAlignment="1">
      <alignment horizontal="left" vertical="center"/>
    </xf>
    <xf numFmtId="0" fontId="37" fillId="0" borderId="30" xfId="2" applyFont="1" applyBorder="1" applyAlignment="1">
      <alignment horizontal="left" vertical="center"/>
    </xf>
    <xf numFmtId="0" fontId="37" fillId="0" borderId="23" xfId="2" applyFont="1" applyBorder="1" applyAlignment="1">
      <alignment horizontal="left" vertical="center"/>
    </xf>
    <xf numFmtId="0" fontId="37" fillId="0" borderId="27" xfId="2" applyFont="1" applyBorder="1" applyAlignment="1">
      <alignment horizontal="left" vertical="center"/>
    </xf>
    <xf numFmtId="0" fontId="37" fillId="0" borderId="22" xfId="2" applyFont="1" applyBorder="1" applyAlignment="1">
      <alignment horizontal="left" vertical="center"/>
    </xf>
    <xf numFmtId="0" fontId="38" fillId="0" borderId="32" xfId="2" applyFont="1" applyBorder="1" applyAlignment="1">
      <alignment horizontal="left" vertical="center"/>
    </xf>
    <xf numFmtId="0" fontId="38" fillId="0" borderId="33" xfId="2" applyFont="1" applyBorder="1" applyAlignment="1">
      <alignment horizontal="left" vertical="center"/>
    </xf>
    <xf numFmtId="0" fontId="24" fillId="0" borderId="0" xfId="2" applyFont="1" applyAlignment="1">
      <alignment horizontal="center"/>
    </xf>
    <xf numFmtId="0" fontId="26" fillId="0" borderId="0" xfId="2" applyFont="1" applyAlignment="1">
      <alignment horizontal="center"/>
    </xf>
    <xf numFmtId="0" fontId="28" fillId="0" borderId="0" xfId="2" applyFont="1" applyAlignment="1">
      <alignment horizontal="center" vertical="center"/>
    </xf>
    <xf numFmtId="0" fontId="30" fillId="0" borderId="32" xfId="2" applyFont="1" applyBorder="1" applyAlignment="1">
      <alignment horizontal="left" vertical="center"/>
    </xf>
    <xf numFmtId="0" fontId="30" fillId="0" borderId="33" xfId="2" applyFont="1" applyBorder="1" applyAlignment="1">
      <alignment horizontal="left" vertical="center"/>
    </xf>
    <xf numFmtId="0" fontId="31" fillId="0" borderId="5" xfId="2" applyFont="1" applyBorder="1" applyAlignment="1">
      <alignment horizontal="center" vertical="center"/>
    </xf>
    <xf numFmtId="0" fontId="31" fillId="0" borderId="0" xfId="2" applyFont="1" applyAlignment="1">
      <alignment horizontal="center" vertical="center"/>
    </xf>
    <xf numFmtId="0" fontId="31" fillId="0" borderId="127" xfId="2" applyFont="1" applyBorder="1" applyAlignment="1">
      <alignment horizontal="center" vertical="center"/>
    </xf>
    <xf numFmtId="0" fontId="31" fillId="0" borderId="23" xfId="2" applyFont="1" applyBorder="1" applyAlignment="1">
      <alignment horizontal="center" vertical="center"/>
    </xf>
    <xf numFmtId="0" fontId="31" fillId="0" borderId="27" xfId="2" applyFont="1" applyBorder="1" applyAlignment="1">
      <alignment horizontal="center" vertical="center"/>
    </xf>
    <xf numFmtId="0" fontId="31" fillId="0" borderId="129" xfId="2" applyFont="1" applyBorder="1" applyAlignment="1">
      <alignment horizontal="center" vertical="center"/>
    </xf>
    <xf numFmtId="0" fontId="32" fillId="0" borderId="128" xfId="2" applyFont="1" applyBorder="1" applyAlignment="1">
      <alignment horizontal="left" vertical="center"/>
    </xf>
    <xf numFmtId="0" fontId="32" fillId="0" borderId="0" xfId="2" applyFont="1" applyAlignment="1">
      <alignment horizontal="left" vertical="center"/>
    </xf>
    <xf numFmtId="0" fontId="32" fillId="0" borderId="30" xfId="2" applyFont="1" applyBorder="1" applyAlignment="1">
      <alignment horizontal="left" vertical="center"/>
    </xf>
    <xf numFmtId="0" fontId="32" fillId="0" borderId="130" xfId="2" applyFont="1" applyBorder="1" applyAlignment="1">
      <alignment horizontal="left" vertical="center"/>
    </xf>
    <xf numFmtId="0" fontId="32" fillId="0" borderId="27" xfId="2" applyFont="1" applyBorder="1" applyAlignment="1">
      <alignment horizontal="left" vertical="center"/>
    </xf>
    <xf numFmtId="0" fontId="32" fillId="0" borderId="22" xfId="2" applyFont="1" applyBorder="1" applyAlignment="1">
      <alignment horizontal="left" vertical="center"/>
    </xf>
    <xf numFmtId="0" fontId="31" fillId="0" borderId="8" xfId="2" applyFont="1" applyBorder="1" applyAlignment="1">
      <alignment horizontal="center" vertical="center"/>
    </xf>
    <xf numFmtId="0" fontId="23" fillId="0" borderId="8" xfId="2" applyBorder="1" applyAlignment="1">
      <alignment horizontal="center"/>
    </xf>
    <xf numFmtId="0" fontId="33" fillId="0" borderId="11" xfId="2" applyFont="1" applyBorder="1" applyAlignment="1">
      <alignment horizontal="center" vertical="center"/>
    </xf>
    <xf numFmtId="0" fontId="33" fillId="0" borderId="24" xfId="2" applyFont="1" applyBorder="1" applyAlignment="1">
      <alignment horizontal="center" vertical="center"/>
    </xf>
    <xf numFmtId="0" fontId="33" fillId="0" borderId="10" xfId="2" applyFont="1" applyBorder="1" applyAlignment="1">
      <alignment horizontal="center" vertical="center"/>
    </xf>
    <xf numFmtId="0" fontId="5" fillId="2" borderId="12" xfId="0" applyFont="1" applyFill="1" applyBorder="1" applyAlignment="1" applyProtection="1">
      <alignment horizontal="center" vertical="center" shrinkToFit="1"/>
      <protection locked="0"/>
    </xf>
    <xf numFmtId="0" fontId="5" fillId="4" borderId="0" xfId="0" applyFont="1" applyFill="1" applyBorder="1" applyAlignment="1" applyProtection="1">
      <alignment horizontal="center" vertical="center" shrinkToFit="1"/>
      <protection locked="0"/>
    </xf>
    <xf numFmtId="0" fontId="5" fillId="4" borderId="30" xfId="0" applyFont="1" applyFill="1" applyBorder="1" applyAlignment="1" applyProtection="1">
      <alignment horizontal="center" vertical="center" shrinkToFit="1"/>
      <protection locked="0"/>
    </xf>
    <xf numFmtId="0" fontId="5" fillId="2" borderId="39" xfId="0" applyFont="1" applyFill="1" applyBorder="1" applyAlignment="1" applyProtection="1">
      <alignment horizontal="center" vertical="center" shrinkToFit="1"/>
      <protection locked="0"/>
    </xf>
    <xf numFmtId="0" fontId="5" fillId="4" borderId="27" xfId="0" applyFont="1" applyFill="1" applyBorder="1" applyAlignment="1" applyProtection="1">
      <alignment horizontal="center" vertical="center" shrinkToFit="1"/>
      <protection locked="0"/>
    </xf>
    <xf numFmtId="0" fontId="5" fillId="4" borderId="22" xfId="0" applyFont="1" applyFill="1" applyBorder="1" applyAlignment="1" applyProtection="1">
      <alignment horizontal="center" vertical="center" shrinkToFit="1"/>
      <protection locked="0"/>
    </xf>
    <xf numFmtId="0" fontId="5" fillId="2" borderId="23" xfId="0" applyFont="1" applyFill="1" applyBorder="1" applyAlignment="1" applyProtection="1">
      <alignment horizontal="center" vertical="center" shrinkToFit="1"/>
      <protection locked="0"/>
    </xf>
    <xf numFmtId="0" fontId="5" fillId="2" borderId="5" xfId="0" applyFont="1" applyFill="1" applyBorder="1" applyAlignment="1" applyProtection="1">
      <alignment horizontal="center" vertical="center" shrinkToFit="1"/>
      <protection locked="0"/>
    </xf>
    <xf numFmtId="0" fontId="5" fillId="6" borderId="32" xfId="0" applyFont="1" applyFill="1" applyBorder="1" applyAlignment="1" applyProtection="1">
      <alignment horizontal="left" vertical="center" wrapText="1"/>
      <protection locked="0"/>
    </xf>
    <xf numFmtId="0" fontId="5" fillId="6" borderId="33" xfId="0" applyFont="1" applyFill="1" applyBorder="1" applyAlignment="1" applyProtection="1">
      <alignment horizontal="left" vertical="center" wrapText="1"/>
      <protection locked="0"/>
    </xf>
    <xf numFmtId="0" fontId="5" fillId="6" borderId="44"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left" vertical="center" wrapText="1"/>
      <protection locked="0"/>
    </xf>
    <xf numFmtId="0" fontId="5" fillId="6" borderId="0" xfId="0" applyFont="1" applyFill="1" applyBorder="1" applyAlignment="1" applyProtection="1">
      <alignment horizontal="left" vertical="center" wrapText="1"/>
      <protection locked="0"/>
    </xf>
    <xf numFmtId="0" fontId="5" fillId="6" borderId="30" xfId="0" applyFont="1" applyFill="1" applyBorder="1" applyAlignment="1" applyProtection="1">
      <alignment horizontal="left" vertical="center" wrapText="1"/>
      <protection locked="0"/>
    </xf>
    <xf numFmtId="0" fontId="5" fillId="6" borderId="23" xfId="0" applyFont="1" applyFill="1" applyBorder="1" applyAlignment="1" applyProtection="1">
      <alignment horizontal="left" vertical="center" wrapText="1"/>
      <protection locked="0"/>
    </xf>
    <xf numFmtId="0" fontId="5" fillId="6" borderId="27" xfId="0" applyFont="1" applyFill="1" applyBorder="1" applyAlignment="1" applyProtection="1">
      <alignment horizontal="left" vertical="center" wrapText="1"/>
      <protection locked="0"/>
    </xf>
    <xf numFmtId="0" fontId="5" fillId="6" borderId="22" xfId="0" applyFont="1" applyFill="1" applyBorder="1" applyAlignment="1" applyProtection="1">
      <alignment horizontal="left" vertical="center" wrapText="1"/>
      <protection locked="0"/>
    </xf>
    <xf numFmtId="0" fontId="5" fillId="2" borderId="42" xfId="0" applyFont="1" applyFill="1" applyBorder="1" applyAlignment="1" applyProtection="1">
      <alignment horizontal="center" vertical="center" wrapText="1"/>
      <protection locked="0"/>
    </xf>
    <xf numFmtId="0" fontId="5" fillId="4" borderId="42" xfId="0" applyFont="1" applyFill="1" applyBorder="1" applyAlignment="1" applyProtection="1">
      <alignment horizontal="center" vertical="center" wrapText="1"/>
      <protection locked="0"/>
    </xf>
    <xf numFmtId="0" fontId="5" fillId="4" borderId="21" xfId="0" applyFont="1" applyFill="1" applyBorder="1" applyAlignment="1" applyProtection="1">
      <alignment horizontal="center" vertical="center" wrapText="1"/>
      <protection locked="0"/>
    </xf>
    <xf numFmtId="0" fontId="5" fillId="0" borderId="82" xfId="0" applyFont="1" applyBorder="1" applyAlignment="1">
      <alignment horizontal="center" vertical="center"/>
    </xf>
    <xf numFmtId="0" fontId="5" fillId="0" borderId="83" xfId="0" applyFont="1" applyBorder="1" applyAlignment="1">
      <alignment horizontal="center" vertical="center"/>
    </xf>
    <xf numFmtId="0" fontId="5" fillId="0" borderId="84" xfId="0" applyFont="1" applyBorder="1" applyAlignment="1">
      <alignment horizontal="center"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5" fillId="0" borderId="80" xfId="0" applyFont="1" applyBorder="1" applyAlignment="1">
      <alignment horizontal="center" vertical="center"/>
    </xf>
    <xf numFmtId="0" fontId="5" fillId="0" borderId="60" xfId="0" applyFont="1" applyBorder="1" applyAlignment="1">
      <alignment horizontal="center" vertical="center"/>
    </xf>
    <xf numFmtId="0" fontId="5" fillId="0" borderId="52" xfId="0" applyFont="1" applyBorder="1" applyAlignment="1">
      <alignment horizontal="center" vertical="center"/>
    </xf>
    <xf numFmtId="0" fontId="5" fillId="0" borderId="59" xfId="0" applyFont="1" applyBorder="1" applyAlignment="1">
      <alignment horizontal="center" vertical="center"/>
    </xf>
    <xf numFmtId="0" fontId="5" fillId="4" borderId="51"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shrinkToFit="1"/>
      <protection locked="0"/>
    </xf>
    <xf numFmtId="0" fontId="5" fillId="4" borderId="14" xfId="0" applyFont="1" applyFill="1" applyBorder="1" applyAlignment="1" applyProtection="1">
      <alignment horizontal="center" vertical="center" shrinkToFit="1"/>
      <protection locked="0"/>
    </xf>
    <xf numFmtId="0" fontId="5" fillId="4" borderId="29" xfId="0" applyFont="1" applyFill="1" applyBorder="1" applyAlignment="1" applyProtection="1">
      <alignment horizontal="center" vertical="center" shrinkToFit="1"/>
      <protection locked="0"/>
    </xf>
    <xf numFmtId="0" fontId="5" fillId="2" borderId="13" xfId="0" applyFont="1" applyFill="1" applyBorder="1" applyAlignment="1" applyProtection="1">
      <alignment horizontal="center" vertical="center" shrinkToFit="1"/>
      <protection locked="0"/>
    </xf>
    <xf numFmtId="0" fontId="5" fillId="0" borderId="110" xfId="0" applyFont="1" applyBorder="1" applyAlignment="1">
      <alignment horizontal="center" vertical="center" wrapText="1"/>
    </xf>
    <xf numFmtId="0" fontId="5" fillId="0" borderId="111"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87"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85" xfId="0" applyFont="1" applyBorder="1" applyAlignment="1">
      <alignment horizontal="center" vertical="center" wrapText="1"/>
    </xf>
    <xf numFmtId="0" fontId="5" fillId="6" borderId="43" xfId="0" applyFont="1" applyFill="1" applyBorder="1" applyAlignment="1" applyProtection="1">
      <alignment horizontal="left" vertical="center" wrapText="1"/>
      <protection locked="0"/>
    </xf>
    <xf numFmtId="0" fontId="5" fillId="6" borderId="49" xfId="0" applyFont="1" applyFill="1" applyBorder="1" applyAlignment="1" applyProtection="1">
      <alignment horizontal="left" vertical="center" wrapText="1"/>
      <protection locked="0"/>
    </xf>
    <xf numFmtId="0" fontId="5" fillId="6" borderId="12" xfId="0" applyFont="1" applyFill="1" applyBorder="1" applyAlignment="1" applyProtection="1">
      <alignment horizontal="left" vertical="center" wrapText="1"/>
      <protection locked="0"/>
    </xf>
    <xf numFmtId="0" fontId="5" fillId="6" borderId="6" xfId="0" applyFont="1" applyFill="1" applyBorder="1" applyAlignment="1" applyProtection="1">
      <alignment horizontal="left" vertical="center" wrapText="1"/>
      <protection locked="0"/>
    </xf>
    <xf numFmtId="1" fontId="5" fillId="0" borderId="112" xfId="0" applyNumberFormat="1" applyFont="1" applyBorder="1" applyAlignment="1">
      <alignment horizontal="center" vertical="center" wrapText="1"/>
    </xf>
    <xf numFmtId="1" fontId="5" fillId="0" borderId="111" xfId="0" applyNumberFormat="1" applyFont="1" applyBorder="1" applyAlignment="1">
      <alignment horizontal="center" vertical="center" wrapText="1"/>
    </xf>
    <xf numFmtId="0" fontId="5" fillId="6" borderId="39" xfId="0" applyFont="1" applyFill="1" applyBorder="1" applyAlignment="1" applyProtection="1">
      <alignment horizontal="left" vertical="center" wrapText="1"/>
      <protection locked="0"/>
    </xf>
    <xf numFmtId="0" fontId="5" fillId="6" borderId="40" xfId="0" applyFont="1" applyFill="1" applyBorder="1" applyAlignment="1" applyProtection="1">
      <alignment horizontal="left" vertical="center" wrapText="1"/>
      <protection locked="0"/>
    </xf>
    <xf numFmtId="1" fontId="5" fillId="0" borderId="104" xfId="0" applyNumberFormat="1" applyFont="1" applyBorder="1" applyAlignment="1">
      <alignment horizontal="center" vertical="center" wrapText="1"/>
    </xf>
    <xf numFmtId="1" fontId="5" fillId="0" borderId="85" xfId="0" applyNumberFormat="1" applyFont="1" applyBorder="1" applyAlignment="1">
      <alignment horizontal="center" vertical="center" wrapText="1"/>
    </xf>
    <xf numFmtId="1" fontId="5" fillId="0" borderId="106" xfId="0" applyNumberFormat="1" applyFont="1" applyBorder="1" applyAlignment="1">
      <alignment horizontal="center" vertical="center" wrapText="1"/>
    </xf>
    <xf numFmtId="1" fontId="5" fillId="0" borderId="87" xfId="0" applyNumberFormat="1" applyFont="1" applyBorder="1" applyAlignment="1">
      <alignment horizontal="center" vertical="center" wrapText="1"/>
    </xf>
    <xf numFmtId="0" fontId="5" fillId="6" borderId="13" xfId="0" applyFont="1" applyFill="1" applyBorder="1" applyAlignment="1" applyProtection="1">
      <alignment horizontal="left" vertical="center" wrapText="1"/>
      <protection locked="0"/>
    </xf>
    <xf numFmtId="0" fontId="5" fillId="6" borderId="14" xfId="0" applyFont="1" applyFill="1" applyBorder="1" applyAlignment="1" applyProtection="1">
      <alignment horizontal="left" vertical="center" wrapText="1"/>
      <protection locked="0"/>
    </xf>
    <xf numFmtId="0" fontId="5" fillId="6" borderId="29" xfId="0" applyFont="1" applyFill="1" applyBorder="1" applyAlignment="1" applyProtection="1">
      <alignment horizontal="left"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5" fillId="6" borderId="4" xfId="0" applyFont="1" applyFill="1" applyBorder="1" applyAlignment="1" applyProtection="1">
      <alignment horizontal="left" vertical="center" wrapText="1"/>
      <protection locked="0"/>
    </xf>
    <xf numFmtId="0" fontId="5" fillId="6" borderId="2" xfId="0" applyFont="1" applyFill="1" applyBorder="1" applyAlignment="1" applyProtection="1">
      <alignment horizontal="left" vertical="center" wrapText="1"/>
      <protection locked="0"/>
    </xf>
    <xf numFmtId="0" fontId="5" fillId="6" borderId="3" xfId="0" applyFont="1" applyFill="1" applyBorder="1" applyAlignment="1" applyProtection="1">
      <alignment horizontal="left" vertical="center" wrapText="1"/>
      <protection locked="0"/>
    </xf>
    <xf numFmtId="0" fontId="5" fillId="0" borderId="73" xfId="0" applyFont="1" applyBorder="1" applyAlignment="1">
      <alignment horizontal="center" vertical="center"/>
    </xf>
    <xf numFmtId="0" fontId="5" fillId="0" borderId="74" xfId="0" applyFont="1" applyBorder="1" applyAlignment="1">
      <alignment horizontal="center" vertical="center"/>
    </xf>
    <xf numFmtId="0" fontId="5" fillId="0" borderId="75" xfId="0" applyFont="1" applyBorder="1" applyAlignment="1">
      <alignment horizontal="center" vertical="center"/>
    </xf>
    <xf numFmtId="0" fontId="5" fillId="0" borderId="50"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51" xfId="0" applyFont="1" applyBorder="1" applyAlignment="1">
      <alignment horizontal="center" vertical="center" wrapText="1"/>
    </xf>
    <xf numFmtId="0" fontId="5" fillId="2" borderId="50" xfId="0" applyFont="1" applyFill="1" applyBorder="1" applyAlignment="1" applyProtection="1">
      <alignment horizontal="center" vertical="center" wrapText="1"/>
      <protection locked="0"/>
    </xf>
    <xf numFmtId="0" fontId="5" fillId="0" borderId="26"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5" xfId="0" applyFont="1" applyFill="1" applyBorder="1" applyAlignment="1">
      <alignment horizontal="center" vertical="center"/>
    </xf>
    <xf numFmtId="1" fontId="5" fillId="0" borderId="109" xfId="0" applyNumberFormat="1" applyFont="1" applyBorder="1" applyAlignment="1">
      <alignment horizontal="center" vertical="center" wrapText="1"/>
    </xf>
    <xf numFmtId="1" fontId="5" fillId="0" borderId="108" xfId="0" applyNumberFormat="1" applyFont="1" applyBorder="1" applyAlignment="1">
      <alignment horizontal="center" vertical="center" wrapText="1"/>
    </xf>
    <xf numFmtId="0" fontId="8" fillId="6" borderId="8" xfId="0" applyFont="1" applyFill="1" applyBorder="1" applyAlignment="1" applyProtection="1">
      <alignment horizontal="center" vertical="center"/>
      <protection locked="0"/>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6" borderId="0" xfId="0" applyFont="1" applyFill="1" applyAlignment="1" applyProtection="1">
      <alignment horizontal="center" vertical="center"/>
      <protection locked="0"/>
    </xf>
    <xf numFmtId="0" fontId="5" fillId="0" borderId="4"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9" xfId="0" applyFont="1" applyBorder="1" applyAlignment="1">
      <alignment horizontal="center" vertical="center" wrapText="1"/>
    </xf>
    <xf numFmtId="0" fontId="5" fillId="2" borderId="4" xfId="0" applyFont="1" applyFill="1" applyBorder="1" applyAlignment="1" applyProtection="1">
      <alignment horizontal="center" vertical="center" shrinkToFit="1"/>
      <protection locked="0"/>
    </xf>
    <xf numFmtId="0" fontId="5" fillId="4" borderId="2" xfId="0" applyFont="1" applyFill="1" applyBorder="1" applyAlignment="1" applyProtection="1">
      <alignment horizontal="center" vertical="center" shrinkToFit="1"/>
      <protection locked="0"/>
    </xf>
    <xf numFmtId="0" fontId="5" fillId="4" borderId="31" xfId="0" applyFont="1" applyFill="1" applyBorder="1" applyAlignment="1" applyProtection="1">
      <alignment horizontal="center" vertical="center" shrinkToFit="1"/>
      <protection locked="0"/>
    </xf>
    <xf numFmtId="0" fontId="5" fillId="2" borderId="1" xfId="0" applyFont="1" applyFill="1" applyBorder="1" applyAlignment="1" applyProtection="1">
      <alignment horizontal="center" vertical="center" shrinkToFit="1"/>
      <protection locked="0"/>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176" fontId="8" fillId="0" borderId="0" xfId="0" applyNumberFormat="1" applyFont="1" applyBorder="1" applyAlignment="1" applyProtection="1">
      <alignment horizontal="center" vertical="center"/>
    </xf>
    <xf numFmtId="0" fontId="7" fillId="6" borderId="0" xfId="0" applyFont="1" applyFill="1" applyAlignment="1" applyProtection="1">
      <alignment horizontal="center" vertical="center"/>
      <protection locked="0"/>
    </xf>
    <xf numFmtId="0" fontId="7" fillId="0" borderId="0" xfId="0" applyFont="1" applyFill="1" applyAlignment="1">
      <alignment horizontal="center" vertical="center"/>
    </xf>
    <xf numFmtId="0" fontId="5" fillId="6" borderId="1" xfId="0" applyFont="1" applyFill="1" applyBorder="1" applyAlignment="1" applyProtection="1">
      <alignment horizontal="left" vertical="center" wrapText="1"/>
      <protection locked="0"/>
    </xf>
    <xf numFmtId="0" fontId="5" fillId="6" borderId="31" xfId="0" applyFont="1" applyFill="1" applyBorder="1" applyAlignment="1" applyProtection="1">
      <alignment horizontal="left" vertical="center" wrapText="1"/>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2" borderId="46" xfId="0" applyFont="1" applyFill="1" applyBorder="1" applyAlignment="1" applyProtection="1">
      <alignment horizontal="center" vertical="center" wrapText="1"/>
      <protection locked="0"/>
    </xf>
    <xf numFmtId="0" fontId="5" fillId="2" borderId="43" xfId="0" applyFont="1" applyFill="1" applyBorder="1" applyAlignment="1" applyProtection="1">
      <alignment horizontal="center" vertical="center" shrinkToFit="1"/>
      <protection locked="0"/>
    </xf>
    <xf numFmtId="0" fontId="5" fillId="4" borderId="33" xfId="0" applyFont="1" applyFill="1" applyBorder="1" applyAlignment="1" applyProtection="1">
      <alignment horizontal="center" vertical="center" shrinkToFit="1"/>
      <protection locked="0"/>
    </xf>
    <xf numFmtId="0" fontId="5" fillId="4" borderId="44" xfId="0" applyFont="1" applyFill="1" applyBorder="1" applyAlignment="1" applyProtection="1">
      <alignment horizontal="center" vertical="center" shrinkToFit="1"/>
      <protection locked="0"/>
    </xf>
    <xf numFmtId="0" fontId="5" fillId="2" borderId="32" xfId="0" applyFont="1" applyFill="1" applyBorder="1" applyAlignment="1" applyProtection="1">
      <alignment horizontal="center" vertical="center" shrinkToFit="1"/>
      <protection locked="0"/>
    </xf>
    <xf numFmtId="178" fontId="5" fillId="0" borderId="99" xfId="1" applyNumberFormat="1" applyFont="1" applyBorder="1" applyAlignment="1">
      <alignment horizontal="right" vertical="center" wrapText="1"/>
    </xf>
    <xf numFmtId="178" fontId="5" fillId="0" borderId="25" xfId="1" applyNumberFormat="1" applyFont="1" applyBorder="1" applyAlignment="1">
      <alignment horizontal="right" vertical="center" wrapText="1"/>
    </xf>
    <xf numFmtId="0" fontId="5" fillId="0" borderId="122"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23" xfId="0" applyFont="1" applyBorder="1" applyAlignment="1">
      <alignment horizontal="center" vertical="center" wrapText="1"/>
    </xf>
    <xf numFmtId="0" fontId="5" fillId="0" borderId="118" xfId="0" applyFont="1" applyBorder="1" applyAlignment="1">
      <alignment horizontal="center" vertical="center" wrapText="1"/>
    </xf>
    <xf numFmtId="0" fontId="5" fillId="0" borderId="124" xfId="0" applyFont="1" applyBorder="1" applyAlignment="1">
      <alignment horizontal="center" vertical="center" wrapText="1"/>
    </xf>
    <xf numFmtId="0" fontId="5" fillId="0" borderId="125"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6" xfId="0" applyFont="1" applyBorder="1" applyAlignment="1">
      <alignment horizontal="center" vertical="center" wrapText="1"/>
    </xf>
    <xf numFmtId="0" fontId="5" fillId="0" borderId="117" xfId="0" applyFont="1" applyBorder="1" applyAlignment="1">
      <alignment horizontal="center" vertical="center" wrapText="1"/>
    </xf>
    <xf numFmtId="0" fontId="5" fillId="0" borderId="11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21" xfId="0" applyFont="1" applyBorder="1" applyAlignment="1">
      <alignment horizontal="center" vertical="center" wrapText="1"/>
    </xf>
    <xf numFmtId="178" fontId="5" fillId="0" borderId="37" xfId="1" applyNumberFormat="1" applyFont="1" applyBorder="1" applyAlignment="1">
      <alignment horizontal="right" vertical="center" wrapText="1"/>
    </xf>
    <xf numFmtId="178" fontId="5" fillId="0" borderId="15" xfId="1" applyNumberFormat="1" applyFont="1" applyBorder="1" applyAlignment="1">
      <alignment horizontal="right" vertical="center" wrapText="1"/>
    </xf>
    <xf numFmtId="0" fontId="0" fillId="3" borderId="8" xfId="0"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70"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cellXfs>
  <cellStyles count="4">
    <cellStyle name="桁区切り" xfId="1" builtinId="6"/>
    <cellStyle name="標準" xfId="0" builtinId="0"/>
    <cellStyle name="標準 2" xfId="2" xr:uid="{A1D1BC11-BA85-4E0F-AA2A-4543E3E56A67}"/>
    <cellStyle name="標準_コピーCT279ID2202N16" xfId="3" xr:uid="{3620BBF9-71EB-45BF-9997-1ACC91692092}"/>
  </cellStyles>
  <dxfs count="9">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ndense val="0"/>
        <extend val="0"/>
        <color indexed="9"/>
      </font>
    </dxf>
  </dxfs>
  <tableStyles count="0" defaultTableStyle="TableStyleMedium2" defaultPivotStyle="PivotStyleLight16"/>
  <colors>
    <mruColors>
      <color rgb="FFCCFFCC"/>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0</xdr:col>
      <xdr:colOff>19050</xdr:colOff>
      <xdr:row>37</xdr:row>
      <xdr:rowOff>116417</xdr:rowOff>
    </xdr:from>
    <xdr:to>
      <xdr:col>10</xdr:col>
      <xdr:colOff>114300</xdr:colOff>
      <xdr:row>38</xdr:row>
      <xdr:rowOff>257175</xdr:rowOff>
    </xdr:to>
    <xdr:sp macro="" textlink="">
      <xdr:nvSpPr>
        <xdr:cNvPr id="2" name="AutoShape 12">
          <a:extLst>
            <a:ext uri="{FF2B5EF4-FFF2-40B4-BE49-F238E27FC236}">
              <a16:creationId xmlns:a16="http://schemas.microsoft.com/office/drawing/2014/main" id="{00000000-0008-0000-0000-000002000000}"/>
            </a:ext>
          </a:extLst>
        </xdr:cNvPr>
        <xdr:cNvSpPr>
          <a:spLocks noChangeArrowheads="1"/>
        </xdr:cNvSpPr>
      </xdr:nvSpPr>
      <xdr:spPr bwMode="auto">
        <a:xfrm>
          <a:off x="19050" y="8803217"/>
          <a:ext cx="2590800" cy="426508"/>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１．人員基準について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0</xdr:col>
      <xdr:colOff>19050</xdr:colOff>
      <xdr:row>132</xdr:row>
      <xdr:rowOff>0</xdr:rowOff>
    </xdr:from>
    <xdr:to>
      <xdr:col>10</xdr:col>
      <xdr:colOff>114300</xdr:colOff>
      <xdr:row>134</xdr:row>
      <xdr:rowOff>104775</xdr:rowOff>
    </xdr:to>
    <xdr:sp macro="" textlink="">
      <xdr:nvSpPr>
        <xdr:cNvPr id="3" name="AutoShape 16">
          <a:extLst>
            <a:ext uri="{FF2B5EF4-FFF2-40B4-BE49-F238E27FC236}">
              <a16:creationId xmlns:a16="http://schemas.microsoft.com/office/drawing/2014/main" id="{00000000-0008-0000-0000-000003000000}"/>
            </a:ext>
          </a:extLst>
        </xdr:cNvPr>
        <xdr:cNvSpPr>
          <a:spLocks noChangeArrowheads="1"/>
        </xdr:cNvSpPr>
      </xdr:nvSpPr>
      <xdr:spPr bwMode="auto">
        <a:xfrm>
          <a:off x="19050" y="31365825"/>
          <a:ext cx="2590800" cy="428625"/>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３．運営基準について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0</xdr:col>
      <xdr:colOff>54770</xdr:colOff>
      <xdr:row>532</xdr:row>
      <xdr:rowOff>64294</xdr:rowOff>
    </xdr:from>
    <xdr:to>
      <xdr:col>13</xdr:col>
      <xdr:colOff>54770</xdr:colOff>
      <xdr:row>534</xdr:row>
      <xdr:rowOff>11906</xdr:rowOff>
    </xdr:to>
    <xdr:sp macro="" textlink="">
      <xdr:nvSpPr>
        <xdr:cNvPr id="4" name="AutoShape 17">
          <a:extLst>
            <a:ext uri="{FF2B5EF4-FFF2-40B4-BE49-F238E27FC236}">
              <a16:creationId xmlns:a16="http://schemas.microsoft.com/office/drawing/2014/main" id="{00000000-0008-0000-0000-000004000000}"/>
            </a:ext>
          </a:extLst>
        </xdr:cNvPr>
        <xdr:cNvSpPr>
          <a:spLocks noChangeArrowheads="1"/>
        </xdr:cNvSpPr>
      </xdr:nvSpPr>
      <xdr:spPr bwMode="auto">
        <a:xfrm>
          <a:off x="54770" y="128337469"/>
          <a:ext cx="3181350" cy="452437"/>
        </a:xfrm>
        <a:prstGeom prst="bevel">
          <a:avLst>
            <a:gd name="adj" fmla="val 12500"/>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４．介護報酬の算定について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0</xdr:col>
      <xdr:colOff>72473</xdr:colOff>
      <xdr:row>30</xdr:row>
      <xdr:rowOff>47625</xdr:rowOff>
    </xdr:from>
    <xdr:to>
      <xdr:col>31</xdr:col>
      <xdr:colOff>0</xdr:colOff>
      <xdr:row>32</xdr:row>
      <xdr:rowOff>219074</xdr:rowOff>
    </xdr:to>
    <xdr:sp macro="" textlink="">
      <xdr:nvSpPr>
        <xdr:cNvPr id="5" name="AutoShape 18">
          <a:extLst>
            <a:ext uri="{FF2B5EF4-FFF2-40B4-BE49-F238E27FC236}">
              <a16:creationId xmlns:a16="http://schemas.microsoft.com/office/drawing/2014/main" id="{00000000-0008-0000-0000-000005000000}"/>
            </a:ext>
          </a:extLst>
        </xdr:cNvPr>
        <xdr:cNvSpPr>
          <a:spLocks noChangeArrowheads="1"/>
        </xdr:cNvSpPr>
      </xdr:nvSpPr>
      <xdr:spPr bwMode="auto">
        <a:xfrm>
          <a:off x="72473" y="6512719"/>
          <a:ext cx="7583246" cy="1112043"/>
        </a:xfrm>
        <a:prstGeom prst="foldedCorner">
          <a:avLst>
            <a:gd name="adj" fmla="val 12500"/>
          </a:avLst>
        </a:prstGeom>
        <a:solidFill>
          <a:srgbClr val="FFFFFF"/>
        </a:solidFill>
        <a:ln w="9525">
          <a:solidFill>
            <a:srgbClr val="000000"/>
          </a:solidFill>
          <a:round/>
          <a:headEnd/>
          <a:tailEnd/>
        </a:ln>
      </xdr:spPr>
      <xdr:txBody>
        <a:bodyPr vertOverflow="clip" wrap="square" lIns="75600" tIns="7200" rIns="75600" bIns="7200" anchor="b" upright="1"/>
        <a:lstStyle/>
        <a:p>
          <a:pPr marL="0" marR="0" lvl="0" indent="0" algn="ctr" defTabSz="914400" rtl="0" eaLnBrk="1" fontAlgn="auto" latinLnBrk="0" hangingPunct="1">
            <a:lnSpc>
              <a:spcPts val="1900"/>
            </a:lnSpc>
            <a:spcBef>
              <a:spcPts val="0"/>
            </a:spcBef>
            <a:spcAft>
              <a:spcPts val="0"/>
            </a:spcAft>
            <a:buClrTx/>
            <a:buSzTx/>
            <a:buFontTx/>
            <a:buNone/>
            <a:tabLst/>
            <a:defRPr sz="1000"/>
          </a:pPr>
          <a:r>
            <a:rPr lang="ja-JP" altLang="en-US" sz="1800" b="0" i="0" u="none" strike="noStrike" baseline="0">
              <a:solidFill>
                <a:srgbClr val="000000"/>
              </a:solidFill>
              <a:latin typeface="ＭＳ Ｐゴシック"/>
              <a:ea typeface="ＭＳ Ｐゴシック"/>
            </a:rPr>
            <a:t>　</a:t>
          </a:r>
          <a:r>
            <a:rPr kumimoji="0" lang="ja-JP" altLang="en-US" sz="1800" b="0" i="0" u="none" strike="noStrike" kern="0" cap="none" spc="0" normalizeH="0" baseline="0" noProof="0">
              <a:ln>
                <a:noFill/>
              </a:ln>
              <a:solidFill>
                <a:srgbClr val="000000"/>
              </a:solidFill>
              <a:effectLst/>
              <a:uLnTx/>
              <a:uFillTx/>
              <a:latin typeface="ＭＳ Ｐゴシック"/>
              <a:ea typeface="+mn-ea"/>
              <a:cs typeface="+mn-cs"/>
            </a:rPr>
            <a:t>　</a:t>
          </a:r>
          <a:r>
            <a:rPr kumimoji="0" lang="ja-JP" altLang="en-US" sz="14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以下の点検項目について、○</a:t>
          </a:r>
          <a:r>
            <a:rPr kumimoji="0" lang="ja-JP" altLang="en-US" sz="16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4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で記載してください。</a:t>
          </a:r>
        </a:p>
        <a:p>
          <a:pPr marL="0" marR="0" lvl="0" indent="0" algn="ctr" defTabSz="914400" rtl="0" eaLnBrk="1" fontAlgn="auto" latinLnBrk="0" hangingPunct="1">
            <a:lnSpc>
              <a:spcPts val="18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また、該当がない場合については、－を記載してください。</a:t>
          </a:r>
          <a:endParaRPr kumimoji="0"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rtl="0" eaLnBrk="1" fontAlgn="auto" latinLnBrk="0" hangingPunct="1">
            <a:lnSpc>
              <a:spcPts val="18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点検した結果</a:t>
          </a:r>
          <a:r>
            <a:rPr kumimoji="0" lang="ja-JP" altLang="en-US" sz="16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4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がついたところは基準等の違反となります。</a:t>
          </a:r>
        </a:p>
        <a:p>
          <a:pPr marL="0" marR="0" lvl="0" indent="0" algn="ctr" defTabSz="914400" rtl="0" eaLnBrk="1" fontAlgn="auto" latinLnBrk="0" hangingPunct="1">
            <a:lnSpc>
              <a:spcPts val="16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速やかに、改善を行ってください。</a:t>
          </a:r>
          <a:endPar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14</xdr:col>
      <xdr:colOff>55079</xdr:colOff>
      <xdr:row>33</xdr:row>
      <xdr:rowOff>40998</xdr:rowOff>
    </xdr:from>
    <xdr:to>
      <xdr:col>20</xdr:col>
      <xdr:colOff>220316</xdr:colOff>
      <xdr:row>35</xdr:row>
      <xdr:rowOff>101876</xdr:rowOff>
    </xdr:to>
    <xdr:sp macro="" textlink="">
      <xdr:nvSpPr>
        <xdr:cNvPr id="6" name="AutoShape 19">
          <a:extLst>
            <a:ext uri="{FF2B5EF4-FFF2-40B4-BE49-F238E27FC236}">
              <a16:creationId xmlns:a16="http://schemas.microsoft.com/office/drawing/2014/main" id="{00000000-0008-0000-0000-000006000000}"/>
            </a:ext>
          </a:extLst>
        </xdr:cNvPr>
        <xdr:cNvSpPr>
          <a:spLocks noChangeArrowheads="1"/>
        </xdr:cNvSpPr>
      </xdr:nvSpPr>
      <xdr:spPr bwMode="auto">
        <a:xfrm>
          <a:off x="3465029" y="7746723"/>
          <a:ext cx="1536837" cy="470453"/>
        </a:xfrm>
        <a:prstGeom prst="wedgeEllipseCallout">
          <a:avLst>
            <a:gd name="adj1" fmla="val 58694"/>
            <a:gd name="adj2" fmla="val -510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50" b="1" i="0" u="none" strike="noStrike" baseline="0">
              <a:solidFill>
                <a:srgbClr val="000000"/>
              </a:solidFill>
              <a:latin typeface="ＭＳ ゴシック"/>
              <a:ea typeface="ＭＳ ゴシック"/>
            </a:rPr>
            <a:t>コピーして使用してください。</a:t>
          </a:r>
          <a:endParaRPr lang="ja-JP" altLang="en-US"/>
        </a:p>
      </xdr:txBody>
    </xdr:sp>
    <xdr:clientData/>
  </xdr:twoCellAnchor>
  <xdr:twoCellAnchor>
    <xdr:from>
      <xdr:col>2</xdr:col>
      <xdr:colOff>190500</xdr:colOff>
      <xdr:row>981</xdr:row>
      <xdr:rowOff>38100</xdr:rowOff>
    </xdr:from>
    <xdr:to>
      <xdr:col>30</xdr:col>
      <xdr:colOff>180975</xdr:colOff>
      <xdr:row>984</xdr:row>
      <xdr:rowOff>85725</xdr:rowOff>
    </xdr:to>
    <xdr:sp macro="" textlink="">
      <xdr:nvSpPr>
        <xdr:cNvPr id="7" name="AutoShape 20">
          <a:extLst>
            <a:ext uri="{FF2B5EF4-FFF2-40B4-BE49-F238E27FC236}">
              <a16:creationId xmlns:a16="http://schemas.microsoft.com/office/drawing/2014/main" id="{00000000-0008-0000-0000-000007000000}"/>
            </a:ext>
          </a:extLst>
        </xdr:cNvPr>
        <xdr:cNvSpPr>
          <a:spLocks noChangeArrowheads="1"/>
        </xdr:cNvSpPr>
      </xdr:nvSpPr>
      <xdr:spPr bwMode="auto">
        <a:xfrm>
          <a:off x="723900" y="273919950"/>
          <a:ext cx="6953250" cy="723900"/>
        </a:xfrm>
        <a:prstGeom prst="foldedCorner">
          <a:avLst>
            <a:gd name="adj" fmla="val 12500"/>
          </a:avLst>
        </a:prstGeom>
        <a:solidFill>
          <a:srgbClr val="FFFFFF"/>
        </a:solidFill>
        <a:ln w="9525">
          <a:solidFill>
            <a:srgbClr val="000000"/>
          </a:solidFill>
          <a:round/>
          <a:headEnd/>
          <a:tailEnd/>
        </a:ln>
      </xdr:spPr>
      <xdr:txBody>
        <a:bodyPr vertOverflow="clip" wrap="square" lIns="74295" tIns="8890" rIns="74295" bIns="8890" anchor="t" upright="1"/>
        <a:lstStyle/>
        <a:p>
          <a:pPr algn="l" rtl="0">
            <a:defRPr sz="1000"/>
          </a:pPr>
          <a:endParaRPr lang="ja-JP" altLang="en-US" sz="1050" b="0" i="0" u="none" strike="noStrike" baseline="0">
            <a:solidFill>
              <a:srgbClr val="000000"/>
            </a:solidFill>
            <a:latin typeface="Times New Roman"/>
            <a:cs typeface="Times New Roman"/>
          </a:endParaRPr>
        </a:p>
        <a:p>
          <a:pPr algn="l" rtl="0">
            <a:defRPr sz="1000"/>
          </a:pPr>
          <a:r>
            <a:rPr lang="ja-JP" altLang="en-US" sz="1400" b="0" i="0" u="none" strike="noStrike" baseline="0">
              <a:solidFill>
                <a:srgbClr val="000000"/>
              </a:solidFill>
              <a:latin typeface="ＭＳ 明朝"/>
              <a:ea typeface="ＭＳ 明朝"/>
            </a:rPr>
            <a:t>　</a:t>
          </a:r>
          <a:r>
            <a:rPr lang="ja-JP" altLang="en-US" sz="1400" b="0" i="0" u="none" strike="noStrike" baseline="0">
              <a:solidFill>
                <a:srgbClr val="000000"/>
              </a:solidFill>
              <a:latin typeface="HG丸ｺﾞｼｯｸM-PRO"/>
              <a:ea typeface="HG丸ｺﾞｼｯｸM-PRO"/>
            </a:rPr>
            <a:t>加算等の算定要件を満たしていない場合、加算等の取り下げが必要なケースがあります。</a:t>
          </a:r>
          <a:r>
            <a:rPr lang="ja-JP" altLang="en-US" sz="1400" b="0" i="0" u="none" strike="noStrike" baseline="0">
              <a:solidFill>
                <a:srgbClr val="000000"/>
              </a:solidFill>
              <a:latin typeface="HG丸ｺﾞｼｯｸM-PRO"/>
              <a:ea typeface="HG丸ｺﾞｼｯｸM-PRO"/>
              <a:cs typeface="Times New Roman"/>
            </a:rPr>
            <a:t>まずは、伊勢原市の長寿介護課にご相談ください。</a:t>
          </a:r>
          <a:endParaRPr lang="ja-JP" altLang="en-US" sz="1400" b="0" i="0" u="none" strike="noStrike" baseline="0">
            <a:solidFill>
              <a:srgbClr val="000000"/>
            </a:solidFill>
            <a:latin typeface="Times New Roman"/>
            <a:ea typeface="HG丸ｺﾞｼｯｸM-PRO"/>
            <a:cs typeface="Times New Roman"/>
          </a:endParaRPr>
        </a:p>
        <a:p>
          <a:pPr algn="l" rtl="0">
            <a:defRPr sz="1000"/>
          </a:pPr>
          <a:endParaRPr lang="ja-JP" altLang="en-US"/>
        </a:p>
      </xdr:txBody>
    </xdr:sp>
    <xdr:clientData/>
  </xdr:twoCellAnchor>
  <xdr:twoCellAnchor>
    <xdr:from>
      <xdr:col>0</xdr:col>
      <xdr:colOff>59532</xdr:colOff>
      <xdr:row>979</xdr:row>
      <xdr:rowOff>107156</xdr:rowOff>
    </xdr:from>
    <xdr:to>
      <xdr:col>3</xdr:col>
      <xdr:colOff>345282</xdr:colOff>
      <xdr:row>983</xdr:row>
      <xdr:rowOff>61912</xdr:rowOff>
    </xdr:to>
    <xdr:sp macro="" textlink="">
      <xdr:nvSpPr>
        <xdr:cNvPr id="8" name="AutoShape 21">
          <a:extLst>
            <a:ext uri="{FF2B5EF4-FFF2-40B4-BE49-F238E27FC236}">
              <a16:creationId xmlns:a16="http://schemas.microsoft.com/office/drawing/2014/main" id="{00000000-0008-0000-0000-000008000000}"/>
            </a:ext>
          </a:extLst>
        </xdr:cNvPr>
        <xdr:cNvSpPr>
          <a:spLocks noChangeArrowheads="1"/>
        </xdr:cNvSpPr>
      </xdr:nvSpPr>
      <xdr:spPr bwMode="auto">
        <a:xfrm>
          <a:off x="59532" y="273522281"/>
          <a:ext cx="1057275" cy="812006"/>
        </a:xfrm>
        <a:prstGeom prst="irregularSeal1">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400" b="0" i="0" u="none" strike="noStrike" baseline="0">
              <a:solidFill>
                <a:srgbClr val="000000"/>
              </a:solidFill>
              <a:latin typeface="ＭＳ ゴシック"/>
              <a:ea typeface="ＭＳ ゴシック"/>
            </a:rPr>
            <a:t>注意</a:t>
          </a:r>
          <a:endParaRPr lang="ja-JP" altLang="en-US" sz="14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editAs="oneCell">
    <xdr:from>
      <xdr:col>1</xdr:col>
      <xdr:colOff>171450</xdr:colOff>
      <xdr:row>1034</xdr:row>
      <xdr:rowOff>104775</xdr:rowOff>
    </xdr:from>
    <xdr:to>
      <xdr:col>27</xdr:col>
      <xdr:colOff>180807</xdr:colOff>
      <xdr:row>1035</xdr:row>
      <xdr:rowOff>421218</xdr:rowOff>
    </xdr:to>
    <xdr:sp macro="" textlink="">
      <xdr:nvSpPr>
        <xdr:cNvPr id="9" name="PubCross">
          <a:extLst>
            <a:ext uri="{FF2B5EF4-FFF2-40B4-BE49-F238E27FC236}">
              <a16:creationId xmlns:a16="http://schemas.microsoft.com/office/drawing/2014/main" id="{00000000-0008-0000-0000-000009000000}"/>
            </a:ext>
          </a:extLst>
        </xdr:cNvPr>
        <xdr:cNvSpPr>
          <a:spLocks noEditPoints="1" noChangeArrowheads="1"/>
        </xdr:cNvSpPr>
      </xdr:nvSpPr>
      <xdr:spPr bwMode="auto">
        <a:xfrm>
          <a:off x="390525" y="292788975"/>
          <a:ext cx="6172032" cy="621243"/>
        </a:xfrm>
        <a:custGeom>
          <a:avLst/>
          <a:gdLst>
            <a:gd name="G0" fmla="+- 0 0 0"/>
            <a:gd name="G1" fmla="+- 0 0 0"/>
            <a:gd name="G2" fmla="+- 21600 0 0"/>
            <a:gd name="G3" fmla="+- 5400 0 0"/>
            <a:gd name="G4" fmla="+- 21600 0 5400"/>
            <a:gd name="T0" fmla="*/ 10800 w 21600"/>
            <a:gd name="T1" fmla="*/ 0 h 21600"/>
            <a:gd name="T2" fmla="*/ 0 w 21600"/>
            <a:gd name="T3" fmla="*/ 10800 h 21600"/>
            <a:gd name="T4" fmla="*/ 10800 w 21600"/>
            <a:gd name="T5" fmla="*/ 21600 h 21600"/>
            <a:gd name="T6" fmla="*/ 21600 w 21600"/>
            <a:gd name="T7" fmla="*/ 10800 h 21600"/>
            <a:gd name="T8" fmla="*/ G1 w 21600"/>
            <a:gd name="T9" fmla="*/ G3 h 21600"/>
            <a:gd name="T10" fmla="*/ G2 w 21600"/>
            <a:gd name="T11" fmla="*/ G4 h 21600"/>
          </a:gdLst>
          <a:ahLst/>
          <a:cxnLst>
            <a:cxn ang="0">
              <a:pos x="T0" y="T1"/>
            </a:cxn>
            <a:cxn ang="0">
              <a:pos x="T2" y="T3"/>
            </a:cxn>
            <a:cxn ang="0">
              <a:pos x="T4" y="T5"/>
            </a:cxn>
            <a:cxn ang="0">
              <a:pos x="T6" y="T7"/>
            </a:cxn>
          </a:cxnLst>
          <a:rect l="T8" t="T9" r="T10" b="T11"/>
          <a:pathLst>
            <a:path w="21600" h="21600">
              <a:moveTo>
                <a:pt x="0" y="0"/>
              </a:moveTo>
              <a:lnTo>
                <a:pt x="0" y="5400"/>
              </a:lnTo>
              <a:lnTo>
                <a:pt x="0" y="5400"/>
              </a:lnTo>
              <a:lnTo>
                <a:pt x="0" y="16200"/>
              </a:lnTo>
              <a:lnTo>
                <a:pt x="0" y="16200"/>
              </a:lnTo>
              <a:lnTo>
                <a:pt x="0" y="21600"/>
              </a:lnTo>
              <a:lnTo>
                <a:pt x="21600" y="21600"/>
              </a:lnTo>
              <a:lnTo>
                <a:pt x="21600" y="16200"/>
              </a:lnTo>
              <a:lnTo>
                <a:pt x="21600" y="16200"/>
              </a:lnTo>
              <a:lnTo>
                <a:pt x="21600" y="5400"/>
              </a:lnTo>
              <a:lnTo>
                <a:pt x="21600" y="5400"/>
              </a:lnTo>
              <a:lnTo>
                <a:pt x="21600" y="0"/>
              </a:lnTo>
              <a:close/>
            </a:path>
          </a:pathLst>
        </a:custGeom>
        <a:solidFill>
          <a:srgbClr val="D8EBB3"/>
        </a:solidFill>
        <a:ln w="9525">
          <a:solidFill>
            <a:srgbClr val="000000"/>
          </a:solidFill>
          <a:miter lim="800000"/>
          <a:headEnd/>
          <a:tailEnd/>
        </a:ln>
        <a:effectLst>
          <a:outerShdw dist="107763" dir="2700000" algn="ctr" rotWithShape="0">
            <a:srgbClr val="808080"/>
          </a:outerShdw>
        </a:effectLst>
      </xdr:spPr>
      <xdr:txBody>
        <a:bodyPr vertOverflow="clip" wrap="square" lIns="90000" tIns="72000" rIns="90000" bIns="46800" anchor="ctr" upright="1"/>
        <a:lstStyle/>
        <a:p>
          <a:pPr algn="ctr" rtl="0">
            <a:defRPr sz="1000"/>
          </a:pPr>
          <a:r>
            <a:rPr lang="ja-JP" altLang="en-US" sz="1800" b="1" i="0" u="none" strike="noStrike" baseline="0">
              <a:solidFill>
                <a:srgbClr val="000000"/>
              </a:solidFill>
              <a:latin typeface="ＭＳ ゴシック"/>
              <a:ea typeface="ＭＳ ゴシック"/>
            </a:rPr>
            <a:t>以上で点検は終了です。お疲れ様でした。</a:t>
          </a:r>
          <a:endParaRPr lang="ja-JP" altLang="en-US"/>
        </a:p>
      </xdr:txBody>
    </xdr:sp>
    <xdr:clientData/>
  </xdr:twoCellAnchor>
  <xdr:twoCellAnchor>
    <xdr:from>
      <xdr:col>0</xdr:col>
      <xdr:colOff>0</xdr:colOff>
      <xdr:row>95</xdr:row>
      <xdr:rowOff>123826</xdr:rowOff>
    </xdr:from>
    <xdr:to>
      <xdr:col>10</xdr:col>
      <xdr:colOff>95250</xdr:colOff>
      <xdr:row>96</xdr:row>
      <xdr:rowOff>276226</xdr:rowOff>
    </xdr:to>
    <xdr:sp macro="" textlink="">
      <xdr:nvSpPr>
        <xdr:cNvPr id="10" name="AutoShape 12">
          <a:extLst>
            <a:ext uri="{FF2B5EF4-FFF2-40B4-BE49-F238E27FC236}">
              <a16:creationId xmlns:a16="http://schemas.microsoft.com/office/drawing/2014/main" id="{00000000-0008-0000-0000-00000A000000}"/>
            </a:ext>
          </a:extLst>
        </xdr:cNvPr>
        <xdr:cNvSpPr>
          <a:spLocks noChangeArrowheads="1"/>
        </xdr:cNvSpPr>
      </xdr:nvSpPr>
      <xdr:spPr bwMode="auto">
        <a:xfrm>
          <a:off x="0" y="22650451"/>
          <a:ext cx="2590800" cy="457200"/>
        </a:xfrm>
        <a:prstGeom prst="bevel">
          <a:avLst>
            <a:gd name="adj" fmla="val 13042"/>
          </a:avLst>
        </a:prstGeom>
        <a:solidFill>
          <a:srgbClr xmlns:mc="http://schemas.openxmlformats.org/markup-compatibility/2006" xmlns:a14="http://schemas.microsoft.com/office/drawing/2010/main" val="C0C0C0" mc:Ignorable="a14" a14:legacySpreadsheetColorIndex="22">
            <a:alpha val="49001"/>
          </a:srgbClr>
        </a:solidFill>
        <a:ln w="9525">
          <a:solidFill>
            <a:srgbClr val="000000"/>
          </a:solidFill>
          <a:miter lim="800000"/>
          <a:headEnd/>
          <a:tailEnd/>
        </a:ln>
      </xdr:spPr>
      <xdr:txBody>
        <a:bodyPr vertOverflow="clip" wrap="square" lIns="75600" tIns="36000" rIns="75600" bIns="0" anchor="t" upright="1"/>
        <a:lstStyle/>
        <a:p>
          <a:pPr algn="l" rtl="0">
            <a:defRPr sz="1000"/>
          </a:pPr>
          <a:r>
            <a:rPr lang="ja-JP" altLang="en-US" sz="1400" b="1" i="0" u="none" strike="noStrike" baseline="0">
              <a:solidFill>
                <a:srgbClr val="000000"/>
              </a:solidFill>
              <a:latin typeface="ＭＳ ゴシック"/>
              <a:ea typeface="ＭＳ ゴシック"/>
            </a:rPr>
            <a:t>２．設備基準について</a:t>
          </a:r>
          <a:endParaRPr lang="ja-JP" altLang="en-US" sz="1600" b="0" i="0" u="none" strike="noStrike" baseline="0">
            <a:solidFill>
              <a:srgbClr val="000000"/>
            </a:solidFill>
            <a:latin typeface="Times New Roman"/>
            <a:ea typeface="ＭＳ ゴシック"/>
            <a:cs typeface="Times New Roman"/>
          </a:endParaRPr>
        </a:p>
        <a:p>
          <a:pPr algn="l" rtl="0">
            <a:defRPr sz="1000"/>
          </a:pPr>
          <a:endParaRPr lang="ja-JP" altLang="en-US"/>
        </a:p>
      </xdr:txBody>
    </xdr:sp>
    <xdr:clientData/>
  </xdr:twoCellAnchor>
  <xdr:twoCellAnchor>
    <xdr:from>
      <xdr:col>17</xdr:col>
      <xdr:colOff>0</xdr:colOff>
      <xdr:row>81</xdr:row>
      <xdr:rowOff>28575</xdr:rowOff>
    </xdr:from>
    <xdr:to>
      <xdr:col>20</xdr:col>
      <xdr:colOff>0</xdr:colOff>
      <xdr:row>81</xdr:row>
      <xdr:rowOff>171450</xdr:rowOff>
    </xdr:to>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4095750" y="19545300"/>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17</xdr:col>
      <xdr:colOff>0</xdr:colOff>
      <xdr:row>82</xdr:row>
      <xdr:rowOff>28575</xdr:rowOff>
    </xdr:from>
    <xdr:to>
      <xdr:col>20</xdr:col>
      <xdr:colOff>0</xdr:colOff>
      <xdr:row>82</xdr:row>
      <xdr:rowOff>171450</xdr:rowOff>
    </xdr:to>
    <xdr:sp macro="" textlink="">
      <xdr:nvSpPr>
        <xdr:cNvPr id="12" name="大かっこ 11">
          <a:extLst>
            <a:ext uri="{FF2B5EF4-FFF2-40B4-BE49-F238E27FC236}">
              <a16:creationId xmlns:a16="http://schemas.microsoft.com/office/drawing/2014/main" id="{00000000-0008-0000-0000-00000C000000}"/>
            </a:ext>
          </a:extLst>
        </xdr:cNvPr>
        <xdr:cNvSpPr/>
      </xdr:nvSpPr>
      <xdr:spPr>
        <a:xfrm>
          <a:off x="4095750" y="19726275"/>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17</xdr:col>
      <xdr:colOff>0</xdr:colOff>
      <xdr:row>83</xdr:row>
      <xdr:rowOff>28575</xdr:rowOff>
    </xdr:from>
    <xdr:to>
      <xdr:col>20</xdr:col>
      <xdr:colOff>0</xdr:colOff>
      <xdr:row>83</xdr:row>
      <xdr:rowOff>171450</xdr:rowOff>
    </xdr:to>
    <xdr:sp macro="" textlink="">
      <xdr:nvSpPr>
        <xdr:cNvPr id="13" name="大かっこ 12">
          <a:extLst>
            <a:ext uri="{FF2B5EF4-FFF2-40B4-BE49-F238E27FC236}">
              <a16:creationId xmlns:a16="http://schemas.microsoft.com/office/drawing/2014/main" id="{00000000-0008-0000-0000-00000D000000}"/>
            </a:ext>
          </a:extLst>
        </xdr:cNvPr>
        <xdr:cNvSpPr/>
      </xdr:nvSpPr>
      <xdr:spPr>
        <a:xfrm>
          <a:off x="4095750" y="19907250"/>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17</xdr:col>
      <xdr:colOff>0</xdr:colOff>
      <xdr:row>84</xdr:row>
      <xdr:rowOff>28575</xdr:rowOff>
    </xdr:from>
    <xdr:to>
      <xdr:col>20</xdr:col>
      <xdr:colOff>0</xdr:colOff>
      <xdr:row>84</xdr:row>
      <xdr:rowOff>171450</xdr:rowOff>
    </xdr:to>
    <xdr:sp macro="" textlink="">
      <xdr:nvSpPr>
        <xdr:cNvPr id="14" name="大かっこ 13">
          <a:extLst>
            <a:ext uri="{FF2B5EF4-FFF2-40B4-BE49-F238E27FC236}">
              <a16:creationId xmlns:a16="http://schemas.microsoft.com/office/drawing/2014/main" id="{00000000-0008-0000-0000-00000E000000}"/>
            </a:ext>
          </a:extLst>
        </xdr:cNvPr>
        <xdr:cNvSpPr/>
      </xdr:nvSpPr>
      <xdr:spPr>
        <a:xfrm>
          <a:off x="4095750" y="20088225"/>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17</xdr:col>
      <xdr:colOff>0</xdr:colOff>
      <xdr:row>85</xdr:row>
      <xdr:rowOff>28575</xdr:rowOff>
    </xdr:from>
    <xdr:to>
      <xdr:col>20</xdr:col>
      <xdr:colOff>0</xdr:colOff>
      <xdr:row>85</xdr:row>
      <xdr:rowOff>171450</xdr:rowOff>
    </xdr:to>
    <xdr:sp macro="" textlink="">
      <xdr:nvSpPr>
        <xdr:cNvPr id="15" name="大かっこ 14">
          <a:extLst>
            <a:ext uri="{FF2B5EF4-FFF2-40B4-BE49-F238E27FC236}">
              <a16:creationId xmlns:a16="http://schemas.microsoft.com/office/drawing/2014/main" id="{00000000-0008-0000-0000-00000F000000}"/>
            </a:ext>
          </a:extLst>
        </xdr:cNvPr>
        <xdr:cNvSpPr/>
      </xdr:nvSpPr>
      <xdr:spPr>
        <a:xfrm>
          <a:off x="4095750" y="20269200"/>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17</xdr:col>
      <xdr:colOff>0</xdr:colOff>
      <xdr:row>80</xdr:row>
      <xdr:rowOff>28575</xdr:rowOff>
    </xdr:from>
    <xdr:to>
      <xdr:col>20</xdr:col>
      <xdr:colOff>0</xdr:colOff>
      <xdr:row>80</xdr:row>
      <xdr:rowOff>171450</xdr:rowOff>
    </xdr:to>
    <xdr:sp macro="" textlink="">
      <xdr:nvSpPr>
        <xdr:cNvPr id="16" name="大かっこ 15">
          <a:extLst>
            <a:ext uri="{FF2B5EF4-FFF2-40B4-BE49-F238E27FC236}">
              <a16:creationId xmlns:a16="http://schemas.microsoft.com/office/drawing/2014/main" id="{00000000-0008-0000-0000-000010000000}"/>
            </a:ext>
          </a:extLst>
        </xdr:cNvPr>
        <xdr:cNvSpPr/>
      </xdr:nvSpPr>
      <xdr:spPr>
        <a:xfrm>
          <a:off x="4095750" y="19364325"/>
          <a:ext cx="685800" cy="14287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23</xdr:col>
          <xdr:colOff>95250</xdr:colOff>
          <xdr:row>8</xdr:row>
          <xdr:rowOff>76200</xdr:rowOff>
        </xdr:from>
        <xdr:to>
          <xdr:col>26</xdr:col>
          <xdr:colOff>390525</xdr:colOff>
          <xdr:row>11</xdr:row>
          <xdr:rowOff>238125</xdr:rowOff>
        </xdr:to>
        <xdr:sp macro="" textlink="">
          <xdr:nvSpPr>
            <xdr:cNvPr id="1028" name="Button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【職員の行の削除】</a:t>
              </a:r>
            </a:p>
            <a:p>
              <a:pPr algn="ctr" rtl="0">
                <a:defRPr sz="1000"/>
              </a:pPr>
              <a:r>
                <a:rPr lang="ja-JP" altLang="en-US" sz="1100" b="0" i="0" u="none" strike="noStrike" baseline="0">
                  <a:solidFill>
                    <a:srgbClr val="000000"/>
                  </a:solidFill>
                  <a:latin typeface="游ゴシック"/>
                  <a:ea typeface="游ゴシック"/>
                </a:rPr>
                <a:t>No12を削除します</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19</xdr:col>
          <xdr:colOff>28575</xdr:colOff>
          <xdr:row>8</xdr:row>
          <xdr:rowOff>95250</xdr:rowOff>
        </xdr:from>
        <xdr:to>
          <xdr:col>22</xdr:col>
          <xdr:colOff>314325</xdr:colOff>
          <xdr:row>11</xdr:row>
          <xdr:rowOff>238125</xdr:rowOff>
        </xdr:to>
        <xdr:sp macro="" textlink="">
          <xdr:nvSpPr>
            <xdr:cNvPr id="1029" name="Button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【職員の行の追加】</a:t>
              </a:r>
            </a:p>
            <a:p>
              <a:pPr algn="ctr" rtl="0">
                <a:defRPr sz="1000"/>
              </a:pPr>
              <a:r>
                <a:rPr lang="ja-JP" altLang="en-US" sz="1100" b="0" i="0" u="none" strike="noStrike" baseline="0">
                  <a:solidFill>
                    <a:srgbClr val="000000"/>
                  </a:solidFill>
                  <a:latin typeface="游ゴシック"/>
                  <a:ea typeface="游ゴシック"/>
                </a:rPr>
                <a:t>No11をコピーして</a:t>
              </a:r>
            </a:p>
            <a:p>
              <a:pPr algn="ctr" rtl="0">
                <a:defRPr sz="1000"/>
              </a:pPr>
              <a:r>
                <a:rPr lang="ja-JP" altLang="en-US" sz="1100" b="0" i="0" u="none" strike="noStrike" baseline="0">
                  <a:solidFill>
                    <a:srgbClr val="000000"/>
                  </a:solidFill>
                  <a:latin typeface="游ゴシック"/>
                  <a:ea typeface="游ゴシック"/>
                </a:rPr>
                <a:t>行を挿入します。</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25</xdr:col>
          <xdr:colOff>247650</xdr:colOff>
          <xdr:row>4</xdr:row>
          <xdr:rowOff>9525</xdr:rowOff>
        </xdr:from>
        <xdr:to>
          <xdr:col>29</xdr:col>
          <xdr:colOff>161925</xdr:colOff>
          <xdr:row>7</xdr:row>
          <xdr:rowOff>114300</xdr:rowOff>
        </xdr:to>
        <xdr:sp macro="" textlink="">
          <xdr:nvSpPr>
            <xdr:cNvPr id="12289" name="Button 1" hidden="1">
              <a:extLst>
                <a:ext uri="{63B3BB69-23CF-44E3-9099-C40C66FF867C}">
                  <a14:compatExt spid="_x0000_s12289"/>
                </a:ext>
                <a:ext uri="{FF2B5EF4-FFF2-40B4-BE49-F238E27FC236}">
                  <a16:creationId xmlns:a16="http://schemas.microsoft.com/office/drawing/2014/main" id="{00000000-0008-0000-0200-00000130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勤務時間帯（シフト記号）追加</a:t>
              </a:r>
            </a:p>
            <a:p>
              <a:pPr algn="ctr" rtl="0">
                <a:defRPr sz="1000"/>
              </a:pPr>
              <a:r>
                <a:rPr lang="ja-JP" altLang="en-US" sz="1100" b="0" i="0" u="none" strike="noStrike" baseline="0">
                  <a:solidFill>
                    <a:srgbClr val="000000"/>
                  </a:solidFill>
                  <a:latin typeface="游ゴシック"/>
                  <a:ea typeface="游ゴシック"/>
                </a:rPr>
                <a:t>（４０行目に追加されます）</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25</xdr:col>
          <xdr:colOff>247650</xdr:colOff>
          <xdr:row>8</xdr:row>
          <xdr:rowOff>0</xdr:rowOff>
        </xdr:from>
        <xdr:to>
          <xdr:col>29</xdr:col>
          <xdr:colOff>171450</xdr:colOff>
          <xdr:row>11</xdr:row>
          <xdr:rowOff>104775</xdr:rowOff>
        </xdr:to>
        <xdr:sp macro="" textlink="">
          <xdr:nvSpPr>
            <xdr:cNvPr id="12290" name="Button 2" hidden="1">
              <a:extLst>
                <a:ext uri="{63B3BB69-23CF-44E3-9099-C40C66FF867C}">
                  <a14:compatExt spid="_x0000_s12290"/>
                </a:ext>
                <a:ext uri="{FF2B5EF4-FFF2-40B4-BE49-F238E27FC236}">
                  <a16:creationId xmlns:a16="http://schemas.microsoft.com/office/drawing/2014/main" id="{00000000-0008-0000-0200-00000230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勤務時間帯（シフト記号）削除</a:t>
              </a:r>
            </a:p>
            <a:p>
              <a:pPr algn="ctr" rtl="0">
                <a:defRPr sz="1000"/>
              </a:pPr>
              <a:r>
                <a:rPr lang="ja-JP" altLang="en-US" sz="1100" b="0" i="0" u="none" strike="noStrike" baseline="0">
                  <a:solidFill>
                    <a:srgbClr val="000000"/>
                  </a:solidFill>
                  <a:latin typeface="游ゴシック"/>
                  <a:ea typeface="游ゴシック"/>
                </a:rPr>
                <a:t>（４０行目が削除されます）</a:t>
              </a:r>
            </a:p>
            <a:p>
              <a:pPr algn="ctr" rtl="0">
                <a:defRPr sz="1000"/>
              </a:pPr>
              <a:r>
                <a:rPr lang="ja-JP" altLang="en-US" sz="900" b="0" i="0" u="none" strike="noStrike" baseline="0">
                  <a:solidFill>
                    <a:srgbClr val="000000"/>
                  </a:solidFill>
                  <a:latin typeface="游ゴシック"/>
                  <a:ea typeface="游ゴシック"/>
                </a:rPr>
                <a:t>記号 az の行を消さないようにご注意ください</a:t>
              </a:r>
            </a:p>
          </xdr:txBody>
        </xdr:sp>
        <xdr:clientData fPrintsWithSheet="0"/>
      </xdr:twoCellAnchor>
    </mc:Choice>
    <mc:Fallback/>
  </mc:AlternateContent>
  <xdr:twoCellAnchor>
    <xdr:from>
      <xdr:col>25</xdr:col>
      <xdr:colOff>228600</xdr:colOff>
      <xdr:row>21</xdr:row>
      <xdr:rowOff>57150</xdr:rowOff>
    </xdr:from>
    <xdr:to>
      <xdr:col>25</xdr:col>
      <xdr:colOff>485775</xdr:colOff>
      <xdr:row>36</xdr:row>
      <xdr:rowOff>171450</xdr:rowOff>
    </xdr:to>
    <xdr:sp macro="" textlink="">
      <xdr:nvSpPr>
        <xdr:cNvPr id="4" name="右中かっこ 3">
          <a:extLst>
            <a:ext uri="{FF2B5EF4-FFF2-40B4-BE49-F238E27FC236}">
              <a16:creationId xmlns:a16="http://schemas.microsoft.com/office/drawing/2014/main" id="{00000000-0008-0000-0200-000004000000}"/>
            </a:ext>
          </a:extLst>
        </xdr:cNvPr>
        <xdr:cNvSpPr/>
      </xdr:nvSpPr>
      <xdr:spPr>
        <a:xfrm>
          <a:off x="18364200" y="5057775"/>
          <a:ext cx="257175" cy="3686175"/>
        </a:xfrm>
        <a:prstGeom prst="rightBrac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66675</xdr:colOff>
      <xdr:row>26</xdr:row>
      <xdr:rowOff>95250</xdr:rowOff>
    </xdr:from>
    <xdr:to>
      <xdr:col>32</xdr:col>
      <xdr:colOff>628650</xdr:colOff>
      <xdr:row>31</xdr:row>
      <xdr:rowOff>209550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8888075" y="6286500"/>
          <a:ext cx="4676775" cy="13049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職種ごとの勤務時間を「○：○○～○：○○」と表記することが困難な場合は、勤務時間数のみを入力してください。</a:t>
          </a:r>
          <a:endParaRPr kumimoji="1" lang="en-US" altLang="ja-JP" sz="1100">
            <a:solidFill>
              <a:sysClr val="windowText" lastClr="000000"/>
            </a:solidFill>
          </a:endParaRPr>
        </a:p>
      </xdr:txBody>
    </xdr:sp>
    <xdr:clientData/>
  </xdr:twoCellAnchor>
  <xdr:twoCellAnchor>
    <xdr:from>
      <xdr:col>25</xdr:col>
      <xdr:colOff>247650</xdr:colOff>
      <xdr:row>12</xdr:row>
      <xdr:rowOff>76200</xdr:rowOff>
    </xdr:from>
    <xdr:to>
      <xdr:col>32</xdr:col>
      <xdr:colOff>361950</xdr:colOff>
      <xdr:row>17</xdr:row>
      <xdr:rowOff>190500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8383250" y="2933700"/>
          <a:ext cx="4914900" cy="13049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シフト記号が足りない場合は、「勤務時間帯（シフト記号）追加」ボタンを押して、行を追加してください。</a:t>
          </a:r>
          <a:endParaRPr kumimoji="1" lang="en-US" altLang="ja-JP" sz="1100">
            <a:solidFill>
              <a:sysClr val="windowText" lastClr="000000"/>
            </a:solidFill>
          </a:endParaRPr>
        </a:p>
        <a:p>
          <a:pPr algn="l"/>
          <a:r>
            <a:rPr kumimoji="1" lang="ja-JP" altLang="en-US" sz="1100">
              <a:solidFill>
                <a:sysClr val="windowText" lastClr="000000"/>
              </a:solidFill>
            </a:rPr>
            <a:t>（シフト記号は　</a:t>
          </a:r>
          <a:r>
            <a:rPr kumimoji="1" lang="en-US" altLang="ja-JP" sz="1100">
              <a:solidFill>
                <a:sysClr val="windowText" lastClr="000000"/>
              </a:solidFill>
            </a:rPr>
            <a:t>aa,ab,ac</a:t>
          </a:r>
          <a:r>
            <a:rPr kumimoji="1" lang="ja-JP" altLang="en-US" sz="1100" baseline="0">
              <a:solidFill>
                <a:sysClr val="windowText" lastClr="000000"/>
              </a:solidFill>
            </a:rPr>
            <a:t> ・・・など、適宜アレンジしてください。）</a:t>
          </a:r>
          <a:endParaRPr kumimoji="1" lang="en-US" altLang="ja-JP"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23</xdr:col>
          <xdr:colOff>95250</xdr:colOff>
          <xdr:row>8</xdr:row>
          <xdr:rowOff>76200</xdr:rowOff>
        </xdr:from>
        <xdr:to>
          <xdr:col>26</xdr:col>
          <xdr:colOff>390525</xdr:colOff>
          <xdr:row>11</xdr:row>
          <xdr:rowOff>238125</xdr:rowOff>
        </xdr:to>
        <xdr:sp macro="" textlink="">
          <xdr:nvSpPr>
            <xdr:cNvPr id="9217" name="Button 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【職員の行の削除】</a:t>
              </a:r>
            </a:p>
            <a:p>
              <a:pPr algn="ctr" rtl="0">
                <a:defRPr sz="1000"/>
              </a:pPr>
              <a:r>
                <a:rPr lang="ja-JP" altLang="en-US" sz="1100" b="0" i="0" u="none" strike="noStrike" baseline="0">
                  <a:solidFill>
                    <a:srgbClr val="000000"/>
                  </a:solidFill>
                  <a:latin typeface="游ゴシック"/>
                  <a:ea typeface="游ゴシック"/>
                </a:rPr>
                <a:t>No12を削除します</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19</xdr:col>
          <xdr:colOff>28575</xdr:colOff>
          <xdr:row>8</xdr:row>
          <xdr:rowOff>95250</xdr:rowOff>
        </xdr:from>
        <xdr:to>
          <xdr:col>22</xdr:col>
          <xdr:colOff>314325</xdr:colOff>
          <xdr:row>11</xdr:row>
          <xdr:rowOff>238125</xdr:rowOff>
        </xdr:to>
        <xdr:sp macro="" textlink="">
          <xdr:nvSpPr>
            <xdr:cNvPr id="9218" name="Button 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【職員の行の追加】</a:t>
              </a:r>
            </a:p>
            <a:p>
              <a:pPr algn="ctr" rtl="0">
                <a:defRPr sz="1000"/>
              </a:pPr>
              <a:r>
                <a:rPr lang="ja-JP" altLang="en-US" sz="1100" b="0" i="0" u="none" strike="noStrike" baseline="0">
                  <a:solidFill>
                    <a:srgbClr val="000000"/>
                  </a:solidFill>
                  <a:latin typeface="游ゴシック"/>
                  <a:ea typeface="游ゴシック"/>
                </a:rPr>
                <a:t>No11をコピーして</a:t>
              </a:r>
            </a:p>
            <a:p>
              <a:pPr algn="ctr" rtl="0">
                <a:defRPr sz="1000"/>
              </a:pPr>
              <a:r>
                <a:rPr lang="ja-JP" altLang="en-US" sz="1100" b="0" i="0" u="none" strike="noStrike" baseline="0">
                  <a:solidFill>
                    <a:srgbClr val="000000"/>
                  </a:solidFill>
                  <a:latin typeface="游ゴシック"/>
                  <a:ea typeface="游ゴシック"/>
                </a:rPr>
                <a:t>行を挿入します。</a:t>
              </a:r>
            </a:p>
          </xdr:txBody>
        </xdr:sp>
        <xdr:clientData fPrintsWithSheet="0"/>
      </xdr:twoCellAnchor>
    </mc:Choice>
    <mc:Fallback/>
  </mc:AlternateContent>
  <xdr:twoCellAnchor>
    <xdr:from>
      <xdr:col>0</xdr:col>
      <xdr:colOff>0</xdr:colOff>
      <xdr:row>1</xdr:row>
      <xdr:rowOff>88900</xdr:rowOff>
    </xdr:from>
    <xdr:to>
      <xdr:col>3</xdr:col>
      <xdr:colOff>292100</xdr:colOff>
      <xdr:row>2</xdr:row>
      <xdr:rowOff>177800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25</xdr:col>
          <xdr:colOff>247650</xdr:colOff>
          <xdr:row>4</xdr:row>
          <xdr:rowOff>9525</xdr:rowOff>
        </xdr:from>
        <xdr:to>
          <xdr:col>29</xdr:col>
          <xdr:colOff>161925</xdr:colOff>
          <xdr:row>7</xdr:row>
          <xdr:rowOff>114300</xdr:rowOff>
        </xdr:to>
        <xdr:sp macro="" textlink="">
          <xdr:nvSpPr>
            <xdr:cNvPr id="4099" name="Button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勤務時間帯（シフト記号）追加</a:t>
              </a:r>
            </a:p>
            <a:p>
              <a:pPr algn="ctr" rtl="0">
                <a:defRPr sz="1000"/>
              </a:pPr>
              <a:r>
                <a:rPr lang="ja-JP" altLang="en-US" sz="1100" b="0" i="0" u="none" strike="noStrike" baseline="0">
                  <a:solidFill>
                    <a:srgbClr val="000000"/>
                  </a:solidFill>
                  <a:latin typeface="游ゴシック"/>
                  <a:ea typeface="游ゴシック"/>
                </a:rPr>
                <a:t>（４０行目に追加されます）</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25</xdr:col>
          <xdr:colOff>247650</xdr:colOff>
          <xdr:row>8</xdr:row>
          <xdr:rowOff>0</xdr:rowOff>
        </xdr:from>
        <xdr:to>
          <xdr:col>29</xdr:col>
          <xdr:colOff>171450</xdr:colOff>
          <xdr:row>11</xdr:row>
          <xdr:rowOff>104775</xdr:rowOff>
        </xdr:to>
        <xdr:sp macro="" textlink="">
          <xdr:nvSpPr>
            <xdr:cNvPr id="4100" name="Button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noFill/>
            <a:ln w="9525">
              <a:miter lim="800000"/>
              <a:headEnd/>
              <a:tailEnd/>
            </a:ln>
          </xdr:spPr>
          <xdr:txBody>
            <a:bodyPr vertOverflow="clip" wrap="square" lIns="27432" tIns="41148" rIns="27432" bIns="41148" anchor="ctr" upright="1"/>
            <a:lstStyle/>
            <a:p>
              <a:pPr algn="ctr" rtl="0">
                <a:defRPr sz="1000"/>
              </a:pPr>
              <a:r>
                <a:rPr lang="ja-JP" altLang="en-US" sz="1100" b="0" i="0" u="none" strike="noStrike" baseline="0">
                  <a:solidFill>
                    <a:srgbClr val="000000"/>
                  </a:solidFill>
                  <a:latin typeface="游ゴシック"/>
                  <a:ea typeface="游ゴシック"/>
                </a:rPr>
                <a:t>勤務時間帯（シフト記号）削除</a:t>
              </a:r>
            </a:p>
            <a:p>
              <a:pPr algn="ctr" rtl="0">
                <a:defRPr sz="1000"/>
              </a:pPr>
              <a:r>
                <a:rPr lang="ja-JP" altLang="en-US" sz="1100" b="0" i="0" u="none" strike="noStrike" baseline="0">
                  <a:solidFill>
                    <a:srgbClr val="000000"/>
                  </a:solidFill>
                  <a:latin typeface="游ゴシック"/>
                  <a:ea typeface="游ゴシック"/>
                </a:rPr>
                <a:t>（４０行目が削除されます）</a:t>
              </a:r>
            </a:p>
            <a:p>
              <a:pPr algn="ctr" rtl="0">
                <a:defRPr sz="1000"/>
              </a:pPr>
              <a:r>
                <a:rPr lang="ja-JP" altLang="en-US" sz="900" b="0" i="0" u="none" strike="noStrike" baseline="0">
                  <a:solidFill>
                    <a:srgbClr val="000000"/>
                  </a:solidFill>
                  <a:latin typeface="游ゴシック"/>
                  <a:ea typeface="游ゴシック"/>
                </a:rPr>
                <a:t>記号 az の行を消さないようにご注意ください</a:t>
              </a:r>
            </a:p>
          </xdr:txBody>
        </xdr:sp>
        <xdr:clientData fPrintsWithSheet="0"/>
      </xdr:twoCellAnchor>
    </mc:Choice>
    <mc:Fallback/>
  </mc:AlternateContent>
  <xdr:twoCellAnchor>
    <xdr:from>
      <xdr:col>25</xdr:col>
      <xdr:colOff>228600</xdr:colOff>
      <xdr:row>21</xdr:row>
      <xdr:rowOff>57150</xdr:rowOff>
    </xdr:from>
    <xdr:to>
      <xdr:col>25</xdr:col>
      <xdr:colOff>485775</xdr:colOff>
      <xdr:row>36</xdr:row>
      <xdr:rowOff>171450</xdr:rowOff>
    </xdr:to>
    <xdr:sp macro="" textlink="">
      <xdr:nvSpPr>
        <xdr:cNvPr id="9" name="右中かっこ 8">
          <a:extLst>
            <a:ext uri="{FF2B5EF4-FFF2-40B4-BE49-F238E27FC236}">
              <a16:creationId xmlns:a16="http://schemas.microsoft.com/office/drawing/2014/main" id="{00000000-0008-0000-0400-000009000000}"/>
            </a:ext>
          </a:extLst>
        </xdr:cNvPr>
        <xdr:cNvSpPr/>
      </xdr:nvSpPr>
      <xdr:spPr>
        <a:xfrm>
          <a:off x="18364200" y="5057775"/>
          <a:ext cx="257175" cy="3686175"/>
        </a:xfrm>
        <a:prstGeom prst="rightBrace">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66675</xdr:colOff>
      <xdr:row>26</xdr:row>
      <xdr:rowOff>95250</xdr:rowOff>
    </xdr:from>
    <xdr:to>
      <xdr:col>32</xdr:col>
      <xdr:colOff>628650</xdr:colOff>
      <xdr:row>31</xdr:row>
      <xdr:rowOff>209550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18888075" y="6286500"/>
          <a:ext cx="4676775" cy="13049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職種ごとの勤務時間を「○：○○～○：○○」と表記することが困難な場合は、勤務時間数のみを入力してください。</a:t>
          </a:r>
          <a:endParaRPr kumimoji="1" lang="en-US" altLang="ja-JP" sz="1100">
            <a:solidFill>
              <a:sysClr val="windowText" lastClr="000000"/>
            </a:solidFill>
          </a:endParaRPr>
        </a:p>
      </xdr:txBody>
    </xdr:sp>
    <xdr:clientData/>
  </xdr:twoCellAnchor>
  <xdr:twoCellAnchor>
    <xdr:from>
      <xdr:col>25</xdr:col>
      <xdr:colOff>247650</xdr:colOff>
      <xdr:row>12</xdr:row>
      <xdr:rowOff>76200</xdr:rowOff>
    </xdr:from>
    <xdr:to>
      <xdr:col>32</xdr:col>
      <xdr:colOff>361950</xdr:colOff>
      <xdr:row>17</xdr:row>
      <xdr:rowOff>190500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18383250" y="2933700"/>
          <a:ext cx="4914900" cy="13049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シフト記号が足りない場合は、「勤務時間帯（シフト記号）追加」ボタンを押して、行を追加してください。</a:t>
          </a:r>
          <a:endParaRPr kumimoji="1" lang="en-US" altLang="ja-JP" sz="1100">
            <a:solidFill>
              <a:sysClr val="windowText" lastClr="000000"/>
            </a:solidFill>
          </a:endParaRPr>
        </a:p>
        <a:p>
          <a:pPr algn="l"/>
          <a:r>
            <a:rPr kumimoji="1" lang="ja-JP" altLang="en-US" sz="1100">
              <a:solidFill>
                <a:sysClr val="windowText" lastClr="000000"/>
              </a:solidFill>
            </a:rPr>
            <a:t>（シフト記号は　</a:t>
          </a:r>
          <a:r>
            <a:rPr kumimoji="1" lang="en-US" altLang="ja-JP" sz="1100">
              <a:solidFill>
                <a:sysClr val="windowText" lastClr="000000"/>
              </a:solidFill>
            </a:rPr>
            <a:t>aa,ab,ac</a:t>
          </a:r>
          <a:r>
            <a:rPr kumimoji="1" lang="ja-JP" altLang="en-US" sz="1100" baseline="0">
              <a:solidFill>
                <a:sysClr val="windowText" lastClr="000000"/>
              </a:solidFill>
            </a:rPr>
            <a:t> ・・・など、適宜アレンジしてください。）</a:t>
          </a:r>
          <a:endParaRPr kumimoji="1" lang="en-US" altLang="ja-JP"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581025</xdr:colOff>
      <xdr:row>3</xdr:row>
      <xdr:rowOff>66675</xdr:rowOff>
    </xdr:from>
    <xdr:to>
      <xdr:col>4</xdr:col>
      <xdr:colOff>657225</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53025"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40&#20445;&#20581;&#31119;&#31049;&#37096;/&#20171;&#35703;&#39640;&#40802;&#35506;/&#22320;&#22495;&#23494;&#30528;&#22411;&#12469;&#12540;&#12499;&#12473;/10%20&#23455;&#22320;&#12539;&#36939;&#21942;&#25351;&#23566;/R7&#24180;&#24230;/R7&#36939;&#21942;&#29366;&#27841;&#28857;&#26908;&#26360;/&#23436;&#25104;&#29256;/R7&#20234;&#21218;&#21407;&#24066;&#30475;&#35703;&#23567;&#35215;&#27169;&#22810;&#27231;&#33021;&#22411;&#23621;&#23429;&#20171;&#35703;&#652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運営状況点検書"/>
      <sheetName val="利用者数実績表"/>
      <sheetName val="登録者名簿"/>
      <sheetName val="勤務形態一覧表"/>
      <sheetName val="シフト記号表"/>
      <sheetName val="記入方法"/>
      <sheetName val="プルダウン・リスト (2)"/>
      <sheetName val="プルダウン・リスト"/>
    </sheetNames>
    <sheetDataSet>
      <sheetData sheetId="0"/>
      <sheetData sheetId="1"/>
      <sheetData sheetId="2"/>
      <sheetData sheetId="3"/>
      <sheetData sheetId="4">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5"/>
      <sheetData sheetId="6"/>
      <sheetData sheetId="7">
        <row r="14">
          <cell r="C14" t="str">
            <v>管理者</v>
          </cell>
          <cell r="D14" t="str">
            <v>介護従業者</v>
          </cell>
          <cell r="E14" t="str">
            <v>看護職員</v>
          </cell>
          <cell r="F14" t="str">
            <v>介護支援専門員</v>
          </cell>
          <cell r="G14" t="str">
            <v>計画作成担当者</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DEE37-F6F7-4B35-B264-901AF30D7D15}">
  <sheetPr>
    <tabColor rgb="FFFFFF00"/>
    <outlinePr summaryBelow="0" summaryRight="0"/>
    <pageSetUpPr fitToPage="1"/>
  </sheetPr>
  <dimension ref="A1:BM1205"/>
  <sheetViews>
    <sheetView tabSelected="1" view="pageBreakPreview" zoomScale="115" zoomScaleNormal="80" zoomScaleSheetLayoutView="115" zoomScalePageLayoutView="85" workbookViewId="0">
      <selection sqref="A1:AE1"/>
    </sheetView>
  </sheetViews>
  <sheetFormatPr defaultColWidth="3.125" defaultRowHeight="12.75" customHeight="1"/>
  <cols>
    <col min="1" max="1" width="2.875" style="225" customWidth="1"/>
    <col min="2" max="2" width="4.125" style="225" customWidth="1"/>
    <col min="3" max="3" width="3.125" style="225" customWidth="1"/>
    <col min="4" max="4" width="4.625" style="225" customWidth="1"/>
    <col min="5" max="27" width="3" style="225" customWidth="1"/>
    <col min="28" max="28" width="8.625" style="225" customWidth="1"/>
    <col min="29" max="31" width="3" style="226" customWidth="1"/>
    <col min="32" max="32" width="3.125" style="224" hidden="1" customWidth="1"/>
    <col min="33" max="16384" width="3.125" style="225"/>
  </cols>
  <sheetData>
    <row r="1" spans="1:32" ht="40.5" customHeight="1">
      <c r="A1" s="854" t="s">
        <v>1015</v>
      </c>
      <c r="B1" s="855"/>
      <c r="C1" s="855"/>
      <c r="D1" s="855"/>
      <c r="E1" s="855"/>
      <c r="F1" s="855"/>
      <c r="G1" s="855"/>
      <c r="H1" s="855"/>
      <c r="I1" s="855"/>
      <c r="J1" s="855"/>
      <c r="K1" s="855"/>
      <c r="L1" s="855"/>
      <c r="M1" s="855"/>
      <c r="N1" s="855"/>
      <c r="O1" s="855"/>
      <c r="P1" s="855"/>
      <c r="Q1" s="855"/>
      <c r="R1" s="855"/>
      <c r="S1" s="855"/>
      <c r="T1" s="855"/>
      <c r="U1" s="855"/>
      <c r="V1" s="855"/>
      <c r="W1" s="855"/>
      <c r="X1" s="855"/>
      <c r="Y1" s="855"/>
      <c r="Z1" s="855"/>
      <c r="AA1" s="855"/>
      <c r="AB1" s="855"/>
      <c r="AC1" s="855"/>
      <c r="AD1" s="855"/>
      <c r="AE1" s="855"/>
    </row>
    <row r="2" spans="1:32" ht="25.5" customHeight="1">
      <c r="A2" s="856" t="s">
        <v>250</v>
      </c>
      <c r="B2" s="856"/>
      <c r="C2" s="856"/>
      <c r="D2" s="856"/>
      <c r="E2" s="856"/>
      <c r="F2" s="856"/>
      <c r="G2" s="856"/>
      <c r="H2" s="856"/>
      <c r="I2" s="856"/>
      <c r="J2" s="856"/>
      <c r="K2" s="856"/>
      <c r="L2" s="856"/>
      <c r="M2" s="856"/>
      <c r="N2" s="856"/>
      <c r="O2" s="856"/>
      <c r="P2" s="856"/>
      <c r="Q2" s="856"/>
      <c r="R2" s="856"/>
      <c r="S2" s="856"/>
      <c r="T2" s="856"/>
      <c r="U2" s="856"/>
      <c r="V2" s="856"/>
      <c r="W2" s="856"/>
      <c r="X2" s="856"/>
      <c r="Y2" s="856"/>
      <c r="Z2" s="856"/>
      <c r="AA2" s="856"/>
      <c r="AB2" s="856"/>
      <c r="AC2" s="856"/>
      <c r="AD2" s="856"/>
      <c r="AE2" s="856"/>
    </row>
    <row r="3" spans="1:32" ht="12" customHeight="1"/>
    <row r="4" spans="1:32" ht="12" customHeight="1">
      <c r="A4" s="857" t="s">
        <v>251</v>
      </c>
      <c r="B4" s="858"/>
      <c r="C4" s="858"/>
      <c r="D4" s="858"/>
      <c r="E4" s="858"/>
      <c r="F4" s="858"/>
      <c r="G4" s="858"/>
      <c r="H4" s="227"/>
      <c r="I4" s="227"/>
      <c r="J4" s="228"/>
      <c r="K4" s="229" t="s">
        <v>252</v>
      </c>
      <c r="L4" s="229"/>
      <c r="M4" s="229"/>
      <c r="N4" s="229"/>
      <c r="O4" s="229"/>
      <c r="P4" s="229"/>
      <c r="Q4" s="229"/>
      <c r="R4" s="227"/>
      <c r="S4" s="227"/>
      <c r="T4" s="227"/>
      <c r="U4" s="230"/>
      <c r="V4" s="230"/>
      <c r="W4" s="230"/>
      <c r="X4" s="230"/>
      <c r="Y4" s="230"/>
      <c r="Z4" s="230"/>
      <c r="AA4" s="230"/>
      <c r="AB4" s="230"/>
      <c r="AC4" s="231"/>
      <c r="AD4" s="231"/>
      <c r="AE4" s="232"/>
    </row>
    <row r="5" spans="1:32" ht="12" customHeight="1">
      <c r="A5" s="859" t="s">
        <v>253</v>
      </c>
      <c r="B5" s="860"/>
      <c r="C5" s="860"/>
      <c r="D5" s="860"/>
      <c r="E5" s="860"/>
      <c r="F5" s="860"/>
      <c r="G5" s="860"/>
      <c r="H5" s="860"/>
      <c r="I5" s="860"/>
      <c r="J5" s="861"/>
      <c r="K5" s="865"/>
      <c r="L5" s="866"/>
      <c r="M5" s="866"/>
      <c r="N5" s="866"/>
      <c r="O5" s="866"/>
      <c r="P5" s="866"/>
      <c r="Q5" s="866"/>
      <c r="R5" s="866"/>
      <c r="S5" s="866"/>
      <c r="T5" s="866"/>
      <c r="U5" s="866"/>
      <c r="V5" s="866"/>
      <c r="W5" s="866"/>
      <c r="X5" s="866"/>
      <c r="Y5" s="866"/>
      <c r="Z5" s="866"/>
      <c r="AA5" s="866"/>
      <c r="AB5" s="866"/>
      <c r="AC5" s="866"/>
      <c r="AD5" s="866"/>
      <c r="AE5" s="867"/>
    </row>
    <row r="6" spans="1:32" ht="12" customHeight="1">
      <c r="A6" s="862"/>
      <c r="B6" s="863"/>
      <c r="C6" s="863"/>
      <c r="D6" s="863"/>
      <c r="E6" s="863"/>
      <c r="F6" s="863"/>
      <c r="G6" s="863"/>
      <c r="H6" s="863"/>
      <c r="I6" s="863"/>
      <c r="J6" s="864"/>
      <c r="K6" s="868"/>
      <c r="L6" s="869"/>
      <c r="M6" s="869"/>
      <c r="N6" s="869"/>
      <c r="O6" s="869"/>
      <c r="P6" s="869"/>
      <c r="Q6" s="869"/>
      <c r="R6" s="869"/>
      <c r="S6" s="869"/>
      <c r="T6" s="869"/>
      <c r="U6" s="869"/>
      <c r="V6" s="869"/>
      <c r="W6" s="869"/>
      <c r="X6" s="869"/>
      <c r="Y6" s="869"/>
      <c r="Z6" s="869"/>
      <c r="AA6" s="869"/>
      <c r="AB6" s="869"/>
      <c r="AC6" s="869"/>
      <c r="AD6" s="869"/>
      <c r="AE6" s="870"/>
    </row>
    <row r="7" spans="1:32" ht="12" customHeight="1">
      <c r="A7" s="233" t="s">
        <v>254</v>
      </c>
    </row>
    <row r="8" spans="1:32" ht="30" customHeight="1">
      <c r="A8" s="819" t="s">
        <v>255</v>
      </c>
      <c r="B8" s="820"/>
      <c r="C8" s="871" t="s">
        <v>256</v>
      </c>
      <c r="D8" s="871"/>
      <c r="E8" s="871"/>
      <c r="F8" s="871"/>
      <c r="G8" s="871"/>
      <c r="H8" s="872"/>
      <c r="I8" s="872"/>
      <c r="J8" s="872"/>
      <c r="K8" s="872"/>
      <c r="L8" s="872"/>
      <c r="M8" s="872"/>
      <c r="N8" s="872"/>
      <c r="O8" s="872"/>
      <c r="P8" s="872"/>
      <c r="Q8" s="872"/>
      <c r="R8" s="872"/>
      <c r="S8" s="872"/>
      <c r="T8" s="872"/>
      <c r="U8" s="872"/>
      <c r="V8" s="872"/>
      <c r="W8" s="872"/>
      <c r="X8" s="872"/>
      <c r="Y8" s="872"/>
      <c r="Z8" s="872"/>
      <c r="AA8" s="872"/>
      <c r="AB8" s="872"/>
      <c r="AC8" s="872"/>
      <c r="AD8" s="872"/>
      <c r="AE8" s="872"/>
      <c r="AF8" s="234"/>
    </row>
    <row r="9" spans="1:32" ht="30" customHeight="1">
      <c r="A9" s="823"/>
      <c r="B9" s="824"/>
      <c r="C9" s="873" t="s">
        <v>257</v>
      </c>
      <c r="D9" s="874"/>
      <c r="E9" s="874"/>
      <c r="F9" s="874"/>
      <c r="G9" s="875"/>
      <c r="H9" s="872"/>
      <c r="I9" s="872"/>
      <c r="J9" s="872"/>
      <c r="K9" s="872"/>
      <c r="L9" s="872"/>
      <c r="M9" s="872"/>
      <c r="N9" s="872"/>
      <c r="O9" s="872"/>
      <c r="P9" s="872"/>
      <c r="Q9" s="872"/>
      <c r="R9" s="872"/>
      <c r="S9" s="872"/>
      <c r="T9" s="872"/>
      <c r="U9" s="872"/>
      <c r="V9" s="872"/>
      <c r="W9" s="872"/>
      <c r="X9" s="872"/>
      <c r="Y9" s="872"/>
      <c r="Z9" s="872"/>
      <c r="AA9" s="872"/>
      <c r="AB9" s="872"/>
      <c r="AC9" s="872"/>
      <c r="AD9" s="872"/>
      <c r="AE9" s="872"/>
      <c r="AF9" s="234"/>
    </row>
    <row r="10" spans="1:32" ht="12" customHeight="1">
      <c r="A10" s="235"/>
      <c r="B10" s="235"/>
      <c r="C10" s="236"/>
      <c r="D10" s="236"/>
      <c r="E10" s="236"/>
      <c r="F10" s="236"/>
      <c r="G10" s="236"/>
      <c r="H10" s="237"/>
      <c r="I10" s="237"/>
      <c r="J10" s="237"/>
      <c r="K10" s="237"/>
      <c r="L10" s="237"/>
      <c r="M10" s="237"/>
      <c r="N10" s="237"/>
      <c r="O10" s="237"/>
      <c r="P10" s="237"/>
      <c r="Q10" s="237"/>
      <c r="R10" s="237"/>
      <c r="S10" s="237"/>
      <c r="T10" s="237"/>
      <c r="U10" s="237"/>
      <c r="V10" s="237"/>
      <c r="W10" s="237"/>
      <c r="X10" s="237"/>
      <c r="Y10" s="237"/>
      <c r="Z10" s="237"/>
      <c r="AA10" s="237"/>
      <c r="AC10" s="225"/>
      <c r="AD10" s="225"/>
      <c r="AE10" s="225"/>
      <c r="AF10" s="234"/>
    </row>
    <row r="11" spans="1:32" ht="15" customHeight="1">
      <c r="A11" s="819" t="s">
        <v>258</v>
      </c>
      <c r="B11" s="820"/>
      <c r="C11" s="526" t="s">
        <v>259</v>
      </c>
      <c r="D11" s="527"/>
      <c r="E11" s="527"/>
      <c r="F11" s="527"/>
      <c r="G11" s="528"/>
      <c r="H11" s="825">
        <v>14</v>
      </c>
      <c r="I11" s="826"/>
      <c r="J11" s="826"/>
      <c r="K11" s="826"/>
      <c r="L11" s="826"/>
      <c r="M11" s="826"/>
      <c r="N11" s="826"/>
      <c r="O11" s="826"/>
      <c r="P11" s="826"/>
      <c r="Q11" s="826"/>
      <c r="R11" s="826"/>
      <c r="S11" s="826"/>
      <c r="T11" s="826"/>
      <c r="U11" s="826"/>
      <c r="V11" s="826"/>
      <c r="W11" s="826"/>
      <c r="X11" s="826"/>
      <c r="Y11" s="826"/>
      <c r="Z11" s="826"/>
      <c r="AA11" s="826"/>
      <c r="AB11" s="826"/>
      <c r="AC11" s="826"/>
      <c r="AD11" s="826"/>
      <c r="AE11" s="827"/>
    </row>
    <row r="12" spans="1:32" ht="15" customHeight="1">
      <c r="A12" s="821"/>
      <c r="B12" s="822"/>
      <c r="C12" s="529" t="s">
        <v>260</v>
      </c>
      <c r="D12" s="530"/>
      <c r="E12" s="530"/>
      <c r="F12" s="530"/>
      <c r="G12" s="531"/>
      <c r="H12" s="828"/>
      <c r="I12" s="829"/>
      <c r="J12" s="829"/>
      <c r="K12" s="829"/>
      <c r="L12" s="829"/>
      <c r="M12" s="829"/>
      <c r="N12" s="829"/>
      <c r="O12" s="829"/>
      <c r="P12" s="829"/>
      <c r="Q12" s="829"/>
      <c r="R12" s="829"/>
      <c r="S12" s="829"/>
      <c r="T12" s="829"/>
      <c r="U12" s="829"/>
      <c r="V12" s="829"/>
      <c r="W12" s="829"/>
      <c r="X12" s="829"/>
      <c r="Y12" s="829"/>
      <c r="Z12" s="829"/>
      <c r="AA12" s="829"/>
      <c r="AB12" s="829"/>
      <c r="AC12" s="829"/>
      <c r="AD12" s="829"/>
      <c r="AE12" s="830"/>
    </row>
    <row r="13" spans="1:32" ht="12" customHeight="1">
      <c r="A13" s="821"/>
      <c r="B13" s="822"/>
      <c r="C13" s="526" t="s">
        <v>261</v>
      </c>
      <c r="D13" s="527"/>
      <c r="E13" s="527"/>
      <c r="F13" s="527"/>
      <c r="G13" s="528"/>
      <c r="H13" s="834"/>
      <c r="I13" s="835"/>
      <c r="J13" s="835"/>
      <c r="K13" s="835"/>
      <c r="L13" s="835"/>
      <c r="M13" s="835"/>
      <c r="N13" s="835"/>
      <c r="O13" s="835"/>
      <c r="P13" s="835"/>
      <c r="Q13" s="835"/>
      <c r="R13" s="835"/>
      <c r="S13" s="835"/>
      <c r="T13" s="835"/>
      <c r="U13" s="835"/>
      <c r="V13" s="835"/>
      <c r="W13" s="835"/>
      <c r="X13" s="835"/>
      <c r="Y13" s="835"/>
      <c r="Z13" s="835"/>
      <c r="AA13" s="835"/>
      <c r="AB13" s="835"/>
      <c r="AC13" s="835"/>
      <c r="AD13" s="835"/>
      <c r="AE13" s="836"/>
    </row>
    <row r="14" spans="1:32" ht="12" customHeight="1">
      <c r="A14" s="821"/>
      <c r="B14" s="822"/>
      <c r="C14" s="831"/>
      <c r="D14" s="832"/>
      <c r="E14" s="832"/>
      <c r="F14" s="832"/>
      <c r="G14" s="833"/>
      <c r="H14" s="837"/>
      <c r="I14" s="838"/>
      <c r="J14" s="838"/>
      <c r="K14" s="838"/>
      <c r="L14" s="838"/>
      <c r="M14" s="838"/>
      <c r="N14" s="838"/>
      <c r="O14" s="838"/>
      <c r="P14" s="838"/>
      <c r="Q14" s="838"/>
      <c r="R14" s="838"/>
      <c r="S14" s="838"/>
      <c r="T14" s="838"/>
      <c r="U14" s="838"/>
      <c r="V14" s="838"/>
      <c r="W14" s="838"/>
      <c r="X14" s="838"/>
      <c r="Y14" s="838"/>
      <c r="Z14" s="838"/>
      <c r="AA14" s="838"/>
      <c r="AB14" s="838"/>
      <c r="AC14" s="838"/>
      <c r="AD14" s="838"/>
      <c r="AE14" s="839"/>
    </row>
    <row r="15" spans="1:32" ht="15" customHeight="1">
      <c r="A15" s="821"/>
      <c r="B15" s="822"/>
      <c r="C15" s="840" t="s">
        <v>262</v>
      </c>
      <c r="D15" s="841"/>
      <c r="E15" s="841"/>
      <c r="F15" s="841"/>
      <c r="G15" s="842"/>
      <c r="H15" s="843"/>
      <c r="I15" s="844"/>
      <c r="J15" s="844"/>
      <c r="K15" s="844"/>
      <c r="L15" s="844"/>
      <c r="M15" s="844"/>
      <c r="N15" s="844"/>
      <c r="O15" s="844"/>
      <c r="P15" s="844"/>
      <c r="Q15" s="844"/>
      <c r="R15" s="844"/>
      <c r="S15" s="844"/>
      <c r="T15" s="844"/>
      <c r="U15" s="844"/>
      <c r="V15" s="844"/>
      <c r="W15" s="844"/>
      <c r="X15" s="844"/>
      <c r="Y15" s="844"/>
      <c r="Z15" s="844"/>
      <c r="AA15" s="844"/>
      <c r="AB15" s="844"/>
      <c r="AC15" s="844"/>
      <c r="AD15" s="844"/>
      <c r="AE15" s="845"/>
    </row>
    <row r="16" spans="1:32" ht="15" customHeight="1">
      <c r="A16" s="821"/>
      <c r="B16" s="822"/>
      <c r="C16" s="577"/>
      <c r="D16" s="578"/>
      <c r="E16" s="578"/>
      <c r="F16" s="578"/>
      <c r="G16" s="579"/>
      <c r="H16" s="846"/>
      <c r="I16" s="847"/>
      <c r="J16" s="847"/>
      <c r="K16" s="847"/>
      <c r="L16" s="847"/>
      <c r="M16" s="847"/>
      <c r="N16" s="847"/>
      <c r="O16" s="847"/>
      <c r="P16" s="847"/>
      <c r="Q16" s="847"/>
      <c r="R16" s="847"/>
      <c r="S16" s="847"/>
      <c r="T16" s="847"/>
      <c r="U16" s="847"/>
      <c r="V16" s="847"/>
      <c r="W16" s="847"/>
      <c r="X16" s="847"/>
      <c r="Y16" s="847"/>
      <c r="Z16" s="847"/>
      <c r="AA16" s="847"/>
      <c r="AB16" s="847"/>
      <c r="AC16" s="847"/>
      <c r="AD16" s="847"/>
      <c r="AE16" s="848"/>
    </row>
    <row r="17" spans="1:32" ht="15" customHeight="1">
      <c r="A17" s="821"/>
      <c r="B17" s="822"/>
      <c r="C17" s="529"/>
      <c r="D17" s="530"/>
      <c r="E17" s="530"/>
      <c r="F17" s="530"/>
      <c r="G17" s="531"/>
      <c r="H17" s="849"/>
      <c r="I17" s="850"/>
      <c r="J17" s="850"/>
      <c r="K17" s="850"/>
      <c r="L17" s="850"/>
      <c r="M17" s="850"/>
      <c r="N17" s="850"/>
      <c r="O17" s="850"/>
      <c r="P17" s="850"/>
      <c r="Q17" s="850"/>
      <c r="R17" s="850"/>
      <c r="S17" s="850"/>
      <c r="T17" s="850"/>
      <c r="U17" s="850"/>
      <c r="V17" s="850"/>
      <c r="W17" s="850"/>
      <c r="X17" s="850"/>
      <c r="Y17" s="850"/>
      <c r="Z17" s="850"/>
      <c r="AA17" s="850"/>
      <c r="AB17" s="850"/>
      <c r="AC17" s="850"/>
      <c r="AD17" s="850"/>
      <c r="AE17" s="851"/>
    </row>
    <row r="18" spans="1:32" ht="15" customHeight="1">
      <c r="A18" s="821"/>
      <c r="B18" s="822"/>
      <c r="C18" s="526" t="s">
        <v>263</v>
      </c>
      <c r="D18" s="527"/>
      <c r="E18" s="527"/>
      <c r="F18" s="527"/>
      <c r="G18" s="528"/>
      <c r="H18" s="852" t="s">
        <v>264</v>
      </c>
      <c r="I18" s="853"/>
      <c r="J18" s="853"/>
      <c r="K18" s="853"/>
      <c r="L18" s="853"/>
      <c r="M18" s="853"/>
      <c r="N18" s="853"/>
      <c r="O18" s="238"/>
      <c r="P18" s="238"/>
      <c r="Q18" s="238"/>
      <c r="R18" s="238"/>
      <c r="S18" s="238"/>
      <c r="T18" s="238"/>
      <c r="U18" s="238"/>
      <c r="V18" s="238"/>
      <c r="W18" s="238"/>
      <c r="X18" s="238"/>
      <c r="Y18" s="238"/>
      <c r="Z18" s="238"/>
      <c r="AA18" s="238"/>
      <c r="AB18" s="238"/>
      <c r="AC18" s="239"/>
      <c r="AD18" s="239"/>
      <c r="AE18" s="240"/>
    </row>
    <row r="19" spans="1:32" ht="15" customHeight="1">
      <c r="A19" s="821"/>
      <c r="B19" s="822"/>
      <c r="C19" s="577"/>
      <c r="D19" s="578"/>
      <c r="E19" s="578"/>
      <c r="F19" s="578"/>
      <c r="G19" s="579"/>
      <c r="H19" s="807" t="s">
        <v>265</v>
      </c>
      <c r="I19" s="808"/>
      <c r="J19" s="808"/>
      <c r="K19" s="808"/>
      <c r="L19" s="808"/>
      <c r="M19" s="808"/>
      <c r="N19" s="808"/>
      <c r="O19" s="808"/>
      <c r="P19" s="808"/>
      <c r="Q19" s="808"/>
      <c r="R19" s="808"/>
      <c r="S19" s="808"/>
      <c r="T19" s="808"/>
      <c r="U19" s="808"/>
      <c r="V19" s="808"/>
      <c r="W19" s="808"/>
      <c r="X19" s="808"/>
      <c r="Y19" s="808"/>
      <c r="Z19" s="808"/>
      <c r="AA19" s="808"/>
      <c r="AB19" s="808"/>
      <c r="AC19" s="808"/>
      <c r="AD19" s="808"/>
      <c r="AE19" s="809"/>
    </row>
    <row r="20" spans="1:32" ht="15" customHeight="1">
      <c r="A20" s="821"/>
      <c r="B20" s="822"/>
      <c r="C20" s="529"/>
      <c r="D20" s="530"/>
      <c r="E20" s="530"/>
      <c r="F20" s="530"/>
      <c r="G20" s="531"/>
      <c r="H20" s="810"/>
      <c r="I20" s="811"/>
      <c r="J20" s="811"/>
      <c r="K20" s="811"/>
      <c r="L20" s="811"/>
      <c r="M20" s="811"/>
      <c r="N20" s="811"/>
      <c r="O20" s="811"/>
      <c r="P20" s="811"/>
      <c r="Q20" s="811"/>
      <c r="R20" s="811"/>
      <c r="S20" s="811"/>
      <c r="T20" s="811"/>
      <c r="U20" s="811"/>
      <c r="V20" s="811"/>
      <c r="W20" s="811"/>
      <c r="X20" s="811"/>
      <c r="Y20" s="811"/>
      <c r="Z20" s="811"/>
      <c r="AA20" s="811"/>
      <c r="AB20" s="811"/>
      <c r="AC20" s="811"/>
      <c r="AD20" s="811"/>
      <c r="AE20" s="812"/>
    </row>
    <row r="21" spans="1:32" ht="16.5" customHeight="1">
      <c r="A21" s="821"/>
      <c r="B21" s="822"/>
      <c r="C21" s="526" t="s">
        <v>266</v>
      </c>
      <c r="D21" s="527"/>
      <c r="E21" s="527"/>
      <c r="F21" s="527"/>
      <c r="G21" s="528"/>
      <c r="H21" s="813" t="s">
        <v>267</v>
      </c>
      <c r="I21" s="814"/>
      <c r="J21" s="815"/>
      <c r="K21" s="776"/>
      <c r="L21" s="777"/>
      <c r="M21" s="777"/>
      <c r="N21" s="777"/>
      <c r="O21" s="777"/>
      <c r="P21" s="777"/>
      <c r="Q21" s="777"/>
      <c r="R21" s="777"/>
      <c r="S21" s="778"/>
      <c r="T21" s="813" t="s">
        <v>268</v>
      </c>
      <c r="U21" s="814"/>
      <c r="V21" s="815"/>
      <c r="W21" s="776"/>
      <c r="X21" s="777"/>
      <c r="Y21" s="777"/>
      <c r="Z21" s="777"/>
      <c r="AA21" s="777"/>
      <c r="AB21" s="777"/>
      <c r="AC21" s="777"/>
      <c r="AD21" s="777"/>
      <c r="AE21" s="778"/>
    </row>
    <row r="22" spans="1:32" ht="16.5" customHeight="1">
      <c r="A22" s="821"/>
      <c r="B22" s="822"/>
      <c r="C22" s="529"/>
      <c r="D22" s="530"/>
      <c r="E22" s="530"/>
      <c r="F22" s="530"/>
      <c r="G22" s="531"/>
      <c r="H22" s="816"/>
      <c r="I22" s="817"/>
      <c r="J22" s="818"/>
      <c r="K22" s="779"/>
      <c r="L22" s="780"/>
      <c r="M22" s="780"/>
      <c r="N22" s="780"/>
      <c r="O22" s="780"/>
      <c r="P22" s="780"/>
      <c r="Q22" s="780"/>
      <c r="R22" s="780"/>
      <c r="S22" s="781"/>
      <c r="T22" s="816"/>
      <c r="U22" s="817"/>
      <c r="V22" s="818"/>
      <c r="W22" s="779"/>
      <c r="X22" s="780"/>
      <c r="Y22" s="780"/>
      <c r="Z22" s="780"/>
      <c r="AA22" s="780"/>
      <c r="AB22" s="780"/>
      <c r="AC22" s="780"/>
      <c r="AD22" s="780"/>
      <c r="AE22" s="781"/>
    </row>
    <row r="23" spans="1:32" ht="16.5" customHeight="1">
      <c r="A23" s="821"/>
      <c r="B23" s="822"/>
      <c r="C23" s="526" t="s">
        <v>269</v>
      </c>
      <c r="D23" s="527"/>
      <c r="E23" s="527"/>
      <c r="F23" s="527"/>
      <c r="G23" s="528"/>
      <c r="H23" s="803" t="s">
        <v>270</v>
      </c>
      <c r="I23" s="804"/>
      <c r="J23" s="804"/>
      <c r="K23" s="527"/>
      <c r="L23" s="527"/>
      <c r="M23" s="527" t="s">
        <v>271</v>
      </c>
      <c r="N23" s="527"/>
      <c r="O23" s="527"/>
      <c r="P23" s="527" t="s">
        <v>272</v>
      </c>
      <c r="Q23" s="801"/>
      <c r="R23" s="801"/>
      <c r="S23" s="527" t="s">
        <v>273</v>
      </c>
      <c r="T23" s="527"/>
      <c r="U23" s="527"/>
      <c r="V23" s="527"/>
      <c r="W23" s="527"/>
      <c r="X23" s="527"/>
      <c r="Y23" s="527"/>
      <c r="Z23" s="527"/>
      <c r="AA23" s="527"/>
      <c r="AB23" s="527"/>
      <c r="AC23" s="527"/>
      <c r="AD23" s="527"/>
      <c r="AE23" s="528"/>
    </row>
    <row r="24" spans="1:32" ht="16.5" customHeight="1">
      <c r="A24" s="821"/>
      <c r="B24" s="822"/>
      <c r="C24" s="529"/>
      <c r="D24" s="530"/>
      <c r="E24" s="530"/>
      <c r="F24" s="530"/>
      <c r="G24" s="531"/>
      <c r="H24" s="805"/>
      <c r="I24" s="806"/>
      <c r="J24" s="806"/>
      <c r="K24" s="530"/>
      <c r="L24" s="530"/>
      <c r="M24" s="530"/>
      <c r="N24" s="530"/>
      <c r="O24" s="530"/>
      <c r="P24" s="530"/>
      <c r="Q24" s="802"/>
      <c r="R24" s="802"/>
      <c r="S24" s="530"/>
      <c r="T24" s="530"/>
      <c r="U24" s="530"/>
      <c r="V24" s="530"/>
      <c r="W24" s="530"/>
      <c r="X24" s="530"/>
      <c r="Y24" s="530"/>
      <c r="Z24" s="530"/>
      <c r="AA24" s="530"/>
      <c r="AB24" s="530"/>
      <c r="AC24" s="530"/>
      <c r="AD24" s="530"/>
      <c r="AE24" s="531"/>
    </row>
    <row r="25" spans="1:32" ht="16.5" customHeight="1">
      <c r="A25" s="821"/>
      <c r="B25" s="822"/>
      <c r="C25" s="526" t="s">
        <v>274</v>
      </c>
      <c r="D25" s="527"/>
      <c r="E25" s="527"/>
      <c r="F25" s="527"/>
      <c r="G25" s="528"/>
      <c r="H25" s="499" t="s">
        <v>275</v>
      </c>
      <c r="I25" s="499"/>
      <c r="J25" s="499"/>
      <c r="K25" s="499"/>
      <c r="L25" s="792"/>
      <c r="M25" s="793"/>
      <c r="N25" s="793"/>
      <c r="O25" s="796" t="s">
        <v>276</v>
      </c>
      <c r="P25" s="726" t="s">
        <v>277</v>
      </c>
      <c r="Q25" s="727"/>
      <c r="R25" s="727"/>
      <c r="S25" s="728"/>
      <c r="T25" s="792"/>
      <c r="U25" s="793"/>
      <c r="V25" s="793"/>
      <c r="W25" s="796" t="s">
        <v>276</v>
      </c>
      <c r="X25" s="726" t="s">
        <v>278</v>
      </c>
      <c r="Y25" s="727"/>
      <c r="Z25" s="727"/>
      <c r="AA25" s="728"/>
      <c r="AB25" s="792"/>
      <c r="AC25" s="793"/>
      <c r="AD25" s="793"/>
      <c r="AE25" s="796" t="s">
        <v>276</v>
      </c>
    </row>
    <row r="26" spans="1:32" ht="16.5" customHeight="1">
      <c r="A26" s="823"/>
      <c r="B26" s="824"/>
      <c r="C26" s="529"/>
      <c r="D26" s="530"/>
      <c r="E26" s="530"/>
      <c r="F26" s="530"/>
      <c r="G26" s="531"/>
      <c r="H26" s="499"/>
      <c r="I26" s="499"/>
      <c r="J26" s="499"/>
      <c r="K26" s="499"/>
      <c r="L26" s="794"/>
      <c r="M26" s="795"/>
      <c r="N26" s="795"/>
      <c r="O26" s="797"/>
      <c r="P26" s="732"/>
      <c r="Q26" s="733"/>
      <c r="R26" s="733"/>
      <c r="S26" s="734"/>
      <c r="T26" s="794"/>
      <c r="U26" s="795"/>
      <c r="V26" s="795"/>
      <c r="W26" s="797"/>
      <c r="X26" s="732"/>
      <c r="Y26" s="733"/>
      <c r="Z26" s="733"/>
      <c r="AA26" s="734"/>
      <c r="AB26" s="794"/>
      <c r="AC26" s="795"/>
      <c r="AD26" s="795"/>
      <c r="AE26" s="797"/>
    </row>
    <row r="27" spans="1:32" ht="15" customHeight="1">
      <c r="C27" s="241"/>
      <c r="D27" s="241"/>
      <c r="E27" s="241"/>
      <c r="F27" s="241"/>
      <c r="G27" s="241"/>
    </row>
    <row r="28" spans="1:32" s="243" customFormat="1" ht="15" customHeight="1">
      <c r="A28" s="798" t="s">
        <v>279</v>
      </c>
      <c r="B28" s="798"/>
      <c r="C28" s="798"/>
      <c r="D28" s="798"/>
      <c r="E28" s="798"/>
      <c r="F28" s="798"/>
      <c r="G28" s="798"/>
      <c r="H28" s="798"/>
      <c r="I28" s="798"/>
      <c r="J28" s="798"/>
      <c r="K28" s="798"/>
      <c r="L28" s="798"/>
      <c r="M28" s="798"/>
      <c r="N28" s="798"/>
      <c r="O28" s="798"/>
      <c r="P28" s="798"/>
      <c r="Q28" s="798"/>
      <c r="R28" s="798"/>
      <c r="S28" s="798"/>
      <c r="T28" s="798"/>
      <c r="U28" s="798"/>
      <c r="V28" s="798"/>
      <c r="W28" s="799" t="s">
        <v>280</v>
      </c>
      <c r="X28" s="799"/>
      <c r="Y28" s="799"/>
      <c r="Z28" s="799"/>
      <c r="AA28" s="799"/>
      <c r="AB28" s="799"/>
      <c r="AC28" s="799"/>
      <c r="AD28" s="799"/>
      <c r="AE28" s="799"/>
      <c r="AF28" s="242"/>
    </row>
    <row r="29" spans="1:32" s="243" customFormat="1" ht="15" customHeight="1">
      <c r="A29" s="798"/>
      <c r="B29" s="798"/>
      <c r="C29" s="798"/>
      <c r="D29" s="798"/>
      <c r="E29" s="798"/>
      <c r="F29" s="798"/>
      <c r="G29" s="798"/>
      <c r="H29" s="798"/>
      <c r="I29" s="798"/>
      <c r="J29" s="798"/>
      <c r="K29" s="798"/>
      <c r="L29" s="798"/>
      <c r="M29" s="798"/>
      <c r="N29" s="798"/>
      <c r="O29" s="798"/>
      <c r="P29" s="798"/>
      <c r="Q29" s="798"/>
      <c r="R29" s="798"/>
      <c r="S29" s="798"/>
      <c r="T29" s="798"/>
      <c r="U29" s="798"/>
      <c r="V29" s="798"/>
      <c r="W29" s="799"/>
      <c r="X29" s="799"/>
      <c r="Y29" s="799"/>
      <c r="Z29" s="799"/>
      <c r="AA29" s="799"/>
      <c r="AB29" s="799"/>
      <c r="AC29" s="799"/>
      <c r="AD29" s="799"/>
      <c r="AE29" s="799"/>
      <c r="AF29" s="242"/>
    </row>
    <row r="30" spans="1:32" s="243" customFormat="1" ht="20.100000000000001" customHeight="1">
      <c r="A30" s="800" t="s">
        <v>281</v>
      </c>
      <c r="B30" s="800"/>
      <c r="C30" s="800"/>
      <c r="D30" s="800"/>
      <c r="E30" s="800"/>
      <c r="F30" s="800"/>
      <c r="G30" s="800"/>
      <c r="H30" s="800"/>
      <c r="I30" s="800"/>
      <c r="J30" s="800"/>
      <c r="K30" s="800"/>
      <c r="L30" s="800"/>
      <c r="M30" s="800"/>
      <c r="N30" s="800"/>
      <c r="O30" s="800"/>
      <c r="P30" s="800"/>
      <c r="Q30" s="800"/>
      <c r="R30" s="800"/>
      <c r="S30" s="800"/>
      <c r="T30" s="800"/>
      <c r="U30" s="800"/>
      <c r="V30" s="800"/>
      <c r="W30" s="800"/>
      <c r="X30" s="800"/>
      <c r="Y30" s="800"/>
      <c r="Z30" s="800"/>
      <c r="AA30" s="800"/>
      <c r="AB30" s="800"/>
      <c r="AC30" s="800"/>
      <c r="AD30" s="800"/>
      <c r="AE30" s="800"/>
      <c r="AF30" s="242"/>
    </row>
    <row r="31" spans="1:32" ht="45.75" customHeight="1">
      <c r="A31" s="244"/>
      <c r="B31" s="245"/>
      <c r="C31" s="246"/>
      <c r="D31" s="246"/>
      <c r="E31" s="247"/>
      <c r="F31" s="247"/>
      <c r="G31" s="247"/>
      <c r="H31" s="247"/>
      <c r="I31" s="247"/>
      <c r="J31" s="247"/>
      <c r="K31" s="247"/>
      <c r="L31" s="247"/>
      <c r="M31" s="247"/>
      <c r="N31" s="246"/>
      <c r="O31" s="246"/>
      <c r="P31" s="246"/>
      <c r="Q31" s="248"/>
      <c r="S31" s="238"/>
    </row>
    <row r="32" spans="1:32" ht="27.75" customHeight="1">
      <c r="A32" s="244"/>
      <c r="B32" s="245"/>
      <c r="C32" s="246"/>
      <c r="D32" s="246"/>
      <c r="E32" s="247"/>
      <c r="F32" s="247"/>
      <c r="G32" s="247"/>
      <c r="H32" s="247"/>
      <c r="I32" s="247"/>
      <c r="J32" s="247"/>
      <c r="K32" s="247"/>
      <c r="L32" s="247"/>
      <c r="M32" s="247"/>
      <c r="N32" s="246"/>
      <c r="O32" s="246"/>
      <c r="P32" s="246"/>
      <c r="Q32" s="248"/>
      <c r="S32" s="238"/>
    </row>
    <row r="33" spans="1:32" ht="27.75" customHeight="1">
      <c r="A33" s="244"/>
      <c r="B33" s="245"/>
      <c r="C33" s="246"/>
      <c r="D33" s="246"/>
      <c r="E33" s="247"/>
      <c r="F33" s="247"/>
      <c r="G33" s="247"/>
      <c r="H33" s="247"/>
      <c r="I33" s="247"/>
      <c r="J33" s="247"/>
      <c r="K33" s="247"/>
      <c r="L33" s="247"/>
      <c r="M33" s="247"/>
      <c r="N33" s="246"/>
      <c r="O33" s="246"/>
      <c r="P33" s="246"/>
      <c r="Q33" s="248"/>
      <c r="S33" s="238"/>
    </row>
    <row r="34" spans="1:32" ht="14.25" customHeight="1">
      <c r="A34" s="244"/>
      <c r="B34" s="245"/>
      <c r="C34" s="246"/>
      <c r="D34" s="246"/>
      <c r="E34" s="247"/>
      <c r="F34" s="247"/>
      <c r="G34" s="247"/>
      <c r="H34" s="247"/>
      <c r="I34" s="247"/>
      <c r="J34" s="247"/>
      <c r="K34" s="247"/>
      <c r="L34" s="247"/>
      <c r="M34" s="247"/>
      <c r="N34" s="246"/>
      <c r="O34" s="246"/>
      <c r="P34" s="246"/>
      <c r="Q34" s="248"/>
      <c r="S34" s="238"/>
      <c r="T34" s="224"/>
      <c r="W34" s="622" t="s">
        <v>282</v>
      </c>
      <c r="X34" s="623"/>
      <c r="Y34" s="624"/>
      <c r="Z34" s="782" t="s">
        <v>283</v>
      </c>
      <c r="AA34" s="783"/>
      <c r="AB34" s="784"/>
      <c r="AC34" s="782" t="s">
        <v>284</v>
      </c>
      <c r="AD34" s="783"/>
      <c r="AE34" s="784"/>
      <c r="AF34" s="225"/>
    </row>
    <row r="35" spans="1:32" ht="18" customHeight="1">
      <c r="A35" s="246"/>
      <c r="B35" s="246"/>
      <c r="C35" s="246"/>
      <c r="D35" s="246"/>
      <c r="E35" s="247"/>
      <c r="F35" s="247"/>
      <c r="G35" s="247"/>
      <c r="H35" s="247"/>
      <c r="I35" s="247"/>
      <c r="J35" s="247"/>
      <c r="K35" s="247"/>
      <c r="L35" s="247"/>
      <c r="M35" s="247"/>
      <c r="N35" s="246"/>
      <c r="O35" s="246"/>
      <c r="P35" s="246"/>
      <c r="Q35" s="248"/>
      <c r="S35" s="238"/>
      <c r="T35" s="224"/>
      <c r="W35" s="631"/>
      <c r="X35" s="632"/>
      <c r="Y35" s="633"/>
      <c r="Z35" s="785"/>
      <c r="AA35" s="786"/>
      <c r="AB35" s="787"/>
      <c r="AC35" s="785"/>
      <c r="AD35" s="786"/>
      <c r="AE35" s="787"/>
      <c r="AF35" s="225"/>
    </row>
    <row r="36" spans="1:32" ht="22.5" customHeight="1">
      <c r="A36" s="249"/>
      <c r="B36" s="249"/>
      <c r="C36" s="249"/>
      <c r="D36" s="249"/>
      <c r="E36" s="249"/>
      <c r="F36" s="249"/>
      <c r="G36" s="249"/>
      <c r="H36" s="249"/>
      <c r="I36" s="249"/>
      <c r="T36" s="224"/>
      <c r="W36" s="625"/>
      <c r="X36" s="626"/>
      <c r="Y36" s="627"/>
      <c r="Z36" s="788"/>
      <c r="AA36" s="789"/>
      <c r="AB36" s="790"/>
      <c r="AC36" s="788"/>
      <c r="AD36" s="789"/>
      <c r="AE36" s="790"/>
      <c r="AF36" s="225"/>
    </row>
    <row r="37" spans="1:32" ht="22.5" customHeight="1">
      <c r="A37" s="249"/>
      <c r="B37" s="249"/>
      <c r="C37" s="249"/>
      <c r="D37" s="249"/>
      <c r="E37" s="249"/>
      <c r="F37" s="249"/>
      <c r="G37" s="249"/>
      <c r="H37" s="249"/>
      <c r="I37" s="249"/>
      <c r="T37" s="224"/>
      <c r="W37" s="250"/>
      <c r="X37" s="250"/>
      <c r="Y37" s="250"/>
      <c r="Z37" s="251"/>
      <c r="AA37" s="251"/>
      <c r="AB37" s="251"/>
      <c r="AC37" s="251"/>
      <c r="AD37" s="251"/>
      <c r="AE37" s="251"/>
      <c r="AF37" s="225"/>
    </row>
    <row r="38" spans="1:32" ht="22.5" customHeight="1">
      <c r="A38" s="249"/>
      <c r="B38" s="249"/>
      <c r="C38" s="249"/>
      <c r="D38" s="249"/>
      <c r="E38" s="249"/>
      <c r="F38" s="249"/>
      <c r="G38" s="249"/>
      <c r="H38" s="249"/>
      <c r="I38" s="249"/>
      <c r="T38" s="224"/>
      <c r="W38" s="250"/>
      <c r="X38" s="250"/>
      <c r="Y38" s="250"/>
      <c r="Z38" s="251"/>
      <c r="AA38" s="251"/>
      <c r="AB38" s="251"/>
      <c r="AC38" s="251"/>
      <c r="AD38" s="251"/>
      <c r="AE38" s="251"/>
      <c r="AF38" s="225"/>
    </row>
    <row r="39" spans="1:32" ht="22.5" customHeight="1">
      <c r="A39" s="249"/>
      <c r="B39" s="249"/>
      <c r="C39" s="249"/>
      <c r="D39" s="249"/>
      <c r="E39" s="249"/>
      <c r="F39" s="249"/>
      <c r="G39" s="249"/>
      <c r="H39" s="249"/>
      <c r="I39" s="249"/>
      <c r="V39" s="252"/>
      <c r="W39" s="252"/>
      <c r="X39" s="252"/>
      <c r="Y39" s="252"/>
      <c r="Z39" s="250"/>
      <c r="AA39" s="250"/>
      <c r="AB39" s="250"/>
      <c r="AC39" s="251"/>
      <c r="AD39" s="251"/>
      <c r="AE39" s="251"/>
    </row>
    <row r="40" spans="1:32" ht="20.100000000000001" customHeight="1">
      <c r="A40" s="253" t="s">
        <v>285</v>
      </c>
      <c r="B40" s="233"/>
      <c r="C40" s="249"/>
      <c r="D40" s="249"/>
      <c r="E40" s="249"/>
      <c r="F40" s="249"/>
      <c r="G40" s="249"/>
      <c r="H40" s="249"/>
      <c r="I40" s="249"/>
      <c r="U40" s="791"/>
      <c r="V40" s="791"/>
      <c r="W40" s="791"/>
      <c r="X40" s="791"/>
      <c r="Y40" s="791"/>
      <c r="Z40" s="791"/>
      <c r="AA40" s="791"/>
      <c r="AB40" s="791"/>
      <c r="AC40" s="791"/>
      <c r="AD40" s="791"/>
      <c r="AE40" s="791"/>
    </row>
    <row r="41" spans="1:32" ht="15" customHeight="1">
      <c r="A41" s="253"/>
      <c r="B41" s="496" t="s">
        <v>286</v>
      </c>
      <c r="C41" s="703" t="s">
        <v>287</v>
      </c>
      <c r="D41" s="546"/>
      <c r="E41" s="546"/>
      <c r="F41" s="546"/>
      <c r="G41" s="546"/>
      <c r="H41" s="546"/>
      <c r="I41" s="546"/>
      <c r="J41" s="546"/>
      <c r="K41" s="546"/>
      <c r="L41" s="546"/>
      <c r="M41" s="546"/>
      <c r="N41" s="546"/>
      <c r="O41" s="546"/>
      <c r="P41" s="546"/>
      <c r="Q41" s="546"/>
      <c r="R41" s="546"/>
      <c r="S41" s="546"/>
      <c r="T41" s="546"/>
      <c r="U41" s="546"/>
      <c r="V41" s="546"/>
      <c r="W41" s="546"/>
      <c r="X41" s="546"/>
      <c r="Y41" s="546"/>
      <c r="Z41" s="546"/>
      <c r="AA41" s="546"/>
      <c r="AB41" s="547"/>
      <c r="AC41" s="776"/>
      <c r="AD41" s="777"/>
      <c r="AE41" s="778"/>
    </row>
    <row r="42" spans="1:32" ht="15" customHeight="1">
      <c r="A42" s="253"/>
      <c r="B42" s="497"/>
      <c r="C42" s="548"/>
      <c r="D42" s="549"/>
      <c r="E42" s="549"/>
      <c r="F42" s="549"/>
      <c r="G42" s="549"/>
      <c r="H42" s="549"/>
      <c r="I42" s="549"/>
      <c r="J42" s="549"/>
      <c r="K42" s="549"/>
      <c r="L42" s="549"/>
      <c r="M42" s="549"/>
      <c r="N42" s="549"/>
      <c r="O42" s="549"/>
      <c r="P42" s="549"/>
      <c r="Q42" s="549"/>
      <c r="R42" s="549"/>
      <c r="S42" s="549"/>
      <c r="T42" s="549"/>
      <c r="U42" s="549"/>
      <c r="V42" s="549"/>
      <c r="W42" s="549"/>
      <c r="X42" s="549"/>
      <c r="Y42" s="549"/>
      <c r="Z42" s="549"/>
      <c r="AA42" s="549"/>
      <c r="AB42" s="550"/>
      <c r="AC42" s="779"/>
      <c r="AD42" s="780"/>
      <c r="AE42" s="781"/>
    </row>
    <row r="43" spans="1:32" s="256" customFormat="1" ht="37.5" customHeight="1">
      <c r="A43" s="254"/>
      <c r="B43" s="496" t="s">
        <v>288</v>
      </c>
      <c r="C43" s="512" t="s">
        <v>289</v>
      </c>
      <c r="D43" s="513"/>
      <c r="E43" s="513"/>
      <c r="F43" s="513"/>
      <c r="G43" s="513"/>
      <c r="H43" s="513"/>
      <c r="I43" s="513"/>
      <c r="J43" s="513"/>
      <c r="K43" s="513"/>
      <c r="L43" s="513"/>
      <c r="M43" s="513"/>
      <c r="N43" s="513"/>
      <c r="O43" s="513"/>
      <c r="P43" s="513"/>
      <c r="Q43" s="513"/>
      <c r="R43" s="513"/>
      <c r="S43" s="513"/>
      <c r="T43" s="513"/>
      <c r="U43" s="513"/>
      <c r="V43" s="513"/>
      <c r="W43" s="513"/>
      <c r="X43" s="513"/>
      <c r="Y43" s="513"/>
      <c r="Z43" s="513"/>
      <c r="AA43" s="513"/>
      <c r="AB43" s="513"/>
      <c r="AC43" s="600"/>
      <c r="AD43" s="601"/>
      <c r="AE43" s="602"/>
      <c r="AF43" s="255" t="s">
        <v>290</v>
      </c>
    </row>
    <row r="44" spans="1:32" s="256" customFormat="1" ht="37.5" customHeight="1">
      <c r="A44" s="254"/>
      <c r="B44" s="497"/>
      <c r="C44" s="523"/>
      <c r="D44" s="524"/>
      <c r="E44" s="524"/>
      <c r="F44" s="524"/>
      <c r="G44" s="524"/>
      <c r="H44" s="524"/>
      <c r="I44" s="524"/>
      <c r="J44" s="524"/>
      <c r="K44" s="524"/>
      <c r="L44" s="524"/>
      <c r="M44" s="524"/>
      <c r="N44" s="524"/>
      <c r="O44" s="524"/>
      <c r="P44" s="524"/>
      <c r="Q44" s="524"/>
      <c r="R44" s="524"/>
      <c r="S44" s="524"/>
      <c r="T44" s="524"/>
      <c r="U44" s="524"/>
      <c r="V44" s="524"/>
      <c r="W44" s="524"/>
      <c r="X44" s="524"/>
      <c r="Y44" s="524"/>
      <c r="Z44" s="524"/>
      <c r="AA44" s="524"/>
      <c r="AB44" s="524"/>
      <c r="AC44" s="603"/>
      <c r="AD44" s="604"/>
      <c r="AE44" s="605"/>
      <c r="AF44" s="255" t="s">
        <v>291</v>
      </c>
    </row>
    <row r="45" spans="1:32" s="256" customFormat="1" ht="18" customHeight="1">
      <c r="A45" s="254"/>
      <c r="B45" s="496" t="s">
        <v>292</v>
      </c>
      <c r="C45" s="498" t="s">
        <v>293</v>
      </c>
      <c r="D45" s="498"/>
      <c r="E45" s="498"/>
      <c r="F45" s="498"/>
      <c r="G45" s="498"/>
      <c r="H45" s="498"/>
      <c r="I45" s="498"/>
      <c r="J45" s="498"/>
      <c r="K45" s="498"/>
      <c r="L45" s="498"/>
      <c r="M45" s="498"/>
      <c r="N45" s="498"/>
      <c r="O45" s="498"/>
      <c r="P45" s="498"/>
      <c r="Q45" s="498"/>
      <c r="R45" s="498"/>
      <c r="S45" s="498"/>
      <c r="T45" s="498"/>
      <c r="U45" s="498"/>
      <c r="V45" s="498"/>
      <c r="W45" s="498"/>
      <c r="X45" s="498"/>
      <c r="Y45" s="498"/>
      <c r="Z45" s="498"/>
      <c r="AA45" s="498"/>
      <c r="AB45" s="498"/>
      <c r="AC45" s="499"/>
      <c r="AD45" s="499"/>
      <c r="AE45" s="499"/>
      <c r="AF45" s="255" t="s">
        <v>294</v>
      </c>
    </row>
    <row r="46" spans="1:32" s="256" customFormat="1" ht="18" customHeight="1">
      <c r="A46" s="254"/>
      <c r="B46" s="497"/>
      <c r="C46" s="498"/>
      <c r="D46" s="498"/>
      <c r="E46" s="498"/>
      <c r="F46" s="498"/>
      <c r="G46" s="498"/>
      <c r="H46" s="498"/>
      <c r="I46" s="498"/>
      <c r="J46" s="498"/>
      <c r="K46" s="498"/>
      <c r="L46" s="498"/>
      <c r="M46" s="498"/>
      <c r="N46" s="498"/>
      <c r="O46" s="498"/>
      <c r="P46" s="498"/>
      <c r="Q46" s="498"/>
      <c r="R46" s="498"/>
      <c r="S46" s="498"/>
      <c r="T46" s="498"/>
      <c r="U46" s="498"/>
      <c r="V46" s="498"/>
      <c r="W46" s="498"/>
      <c r="X46" s="498"/>
      <c r="Y46" s="498"/>
      <c r="Z46" s="498"/>
      <c r="AA46" s="498"/>
      <c r="AB46" s="498"/>
      <c r="AC46" s="499"/>
      <c r="AD46" s="499"/>
      <c r="AE46" s="499"/>
      <c r="AF46" s="255"/>
    </row>
    <row r="47" spans="1:32" ht="12.75" customHeight="1">
      <c r="A47" s="249"/>
      <c r="B47" s="246"/>
      <c r="C47" s="249"/>
      <c r="D47" s="249"/>
      <c r="E47" s="249"/>
      <c r="F47" s="249"/>
      <c r="G47" s="249"/>
      <c r="H47" s="249"/>
      <c r="I47" s="249"/>
      <c r="V47" s="250"/>
      <c r="W47" s="250"/>
      <c r="X47" s="250"/>
      <c r="Y47" s="250"/>
      <c r="Z47" s="250"/>
      <c r="AA47" s="250"/>
      <c r="AB47" s="250"/>
      <c r="AC47" s="250"/>
      <c r="AD47" s="250"/>
      <c r="AE47" s="250"/>
    </row>
    <row r="48" spans="1:32" ht="20.100000000000001" customHeight="1">
      <c r="A48" s="253" t="s">
        <v>295</v>
      </c>
      <c r="B48" s="246"/>
      <c r="C48" s="249"/>
      <c r="D48" s="249"/>
      <c r="E48" s="249"/>
      <c r="F48" s="249"/>
      <c r="G48" s="249"/>
      <c r="H48" s="249"/>
      <c r="I48" s="249"/>
      <c r="U48" s="257"/>
      <c r="V48" s="257"/>
      <c r="W48" s="257"/>
      <c r="X48" s="257"/>
      <c r="Y48" s="257"/>
      <c r="Z48" s="257"/>
      <c r="AA48" s="257"/>
      <c r="AB48" s="257"/>
      <c r="AC48" s="257"/>
      <c r="AD48" s="257"/>
      <c r="AE48" s="257"/>
    </row>
    <row r="49" spans="1:32" s="256" customFormat="1" ht="41.25" customHeight="1">
      <c r="A49" s="254"/>
      <c r="B49" s="496" t="s">
        <v>296</v>
      </c>
      <c r="C49" s="573" t="s">
        <v>297</v>
      </c>
      <c r="D49" s="574"/>
      <c r="E49" s="574"/>
      <c r="F49" s="574"/>
      <c r="G49" s="574"/>
      <c r="H49" s="574"/>
      <c r="I49" s="574"/>
      <c r="J49" s="574"/>
      <c r="K49" s="574"/>
      <c r="L49" s="574"/>
      <c r="M49" s="574"/>
      <c r="N49" s="574"/>
      <c r="O49" s="574"/>
      <c r="P49" s="574"/>
      <c r="Q49" s="574"/>
      <c r="R49" s="574"/>
      <c r="S49" s="574"/>
      <c r="T49" s="574"/>
      <c r="U49" s="574"/>
      <c r="V49" s="574"/>
      <c r="W49" s="574"/>
      <c r="X49" s="574"/>
      <c r="Y49" s="574"/>
      <c r="Z49" s="574"/>
      <c r="AA49" s="574"/>
      <c r="AB49" s="735"/>
      <c r="AC49" s="526"/>
      <c r="AD49" s="527"/>
      <c r="AE49" s="528"/>
      <c r="AF49" s="255" t="s">
        <v>298</v>
      </c>
    </row>
    <row r="50" spans="1:32" s="256" customFormat="1" ht="41.25" customHeight="1">
      <c r="A50" s="254"/>
      <c r="B50" s="497"/>
      <c r="C50" s="662"/>
      <c r="D50" s="663"/>
      <c r="E50" s="663"/>
      <c r="F50" s="663"/>
      <c r="G50" s="663"/>
      <c r="H50" s="663"/>
      <c r="I50" s="663"/>
      <c r="J50" s="663"/>
      <c r="K50" s="663"/>
      <c r="L50" s="663"/>
      <c r="M50" s="663"/>
      <c r="N50" s="663"/>
      <c r="O50" s="663"/>
      <c r="P50" s="663"/>
      <c r="Q50" s="663"/>
      <c r="R50" s="663"/>
      <c r="S50" s="663"/>
      <c r="T50" s="663"/>
      <c r="U50" s="663"/>
      <c r="V50" s="663"/>
      <c r="W50" s="663"/>
      <c r="X50" s="663"/>
      <c r="Y50" s="663"/>
      <c r="Z50" s="663"/>
      <c r="AA50" s="663"/>
      <c r="AB50" s="736"/>
      <c r="AC50" s="529"/>
      <c r="AD50" s="530"/>
      <c r="AE50" s="531"/>
      <c r="AF50" s="255" t="s">
        <v>299</v>
      </c>
    </row>
    <row r="51" spans="1:32" ht="15" customHeight="1">
      <c r="A51" s="253"/>
      <c r="B51" s="496" t="s">
        <v>300</v>
      </c>
      <c r="C51" s="703" t="s">
        <v>301</v>
      </c>
      <c r="D51" s="546"/>
      <c r="E51" s="546"/>
      <c r="F51" s="546"/>
      <c r="G51" s="546"/>
      <c r="H51" s="546"/>
      <c r="I51" s="546"/>
      <c r="J51" s="546"/>
      <c r="K51" s="546"/>
      <c r="L51" s="546"/>
      <c r="M51" s="546"/>
      <c r="N51" s="546"/>
      <c r="O51" s="546"/>
      <c r="P51" s="546"/>
      <c r="Q51" s="546"/>
      <c r="R51" s="546"/>
      <c r="S51" s="546"/>
      <c r="T51" s="546"/>
      <c r="U51" s="546"/>
      <c r="V51" s="546"/>
      <c r="W51" s="546"/>
      <c r="X51" s="546"/>
      <c r="Y51" s="546"/>
      <c r="Z51" s="546"/>
      <c r="AA51" s="546"/>
      <c r="AB51" s="547"/>
      <c r="AC51" s="776"/>
      <c r="AD51" s="777"/>
      <c r="AE51" s="778"/>
    </row>
    <row r="52" spans="1:32" ht="15" customHeight="1">
      <c r="A52" s="253"/>
      <c r="B52" s="497"/>
      <c r="C52" s="548"/>
      <c r="D52" s="549"/>
      <c r="E52" s="549"/>
      <c r="F52" s="549"/>
      <c r="G52" s="549"/>
      <c r="H52" s="549"/>
      <c r="I52" s="549"/>
      <c r="J52" s="549"/>
      <c r="K52" s="549"/>
      <c r="L52" s="549"/>
      <c r="M52" s="549"/>
      <c r="N52" s="549"/>
      <c r="O52" s="549"/>
      <c r="P52" s="549"/>
      <c r="Q52" s="549"/>
      <c r="R52" s="549"/>
      <c r="S52" s="549"/>
      <c r="T52" s="549"/>
      <c r="U52" s="549"/>
      <c r="V52" s="549"/>
      <c r="W52" s="549"/>
      <c r="X52" s="549"/>
      <c r="Y52" s="549"/>
      <c r="Z52" s="549"/>
      <c r="AA52" s="549"/>
      <c r="AB52" s="550"/>
      <c r="AC52" s="779"/>
      <c r="AD52" s="780"/>
      <c r="AE52" s="781"/>
    </row>
    <row r="53" spans="1:32" s="256" customFormat="1" ht="30" customHeight="1">
      <c r="A53" s="254"/>
      <c r="B53" s="496" t="s">
        <v>302</v>
      </c>
      <c r="C53" s="512" t="s">
        <v>303</v>
      </c>
      <c r="D53" s="513"/>
      <c r="E53" s="513"/>
      <c r="F53" s="513"/>
      <c r="G53" s="513"/>
      <c r="H53" s="513"/>
      <c r="I53" s="513"/>
      <c r="J53" s="513"/>
      <c r="K53" s="513"/>
      <c r="L53" s="513"/>
      <c r="M53" s="513"/>
      <c r="N53" s="513"/>
      <c r="O53" s="513"/>
      <c r="P53" s="513"/>
      <c r="Q53" s="513"/>
      <c r="R53" s="513"/>
      <c r="S53" s="513"/>
      <c r="T53" s="513"/>
      <c r="U53" s="513"/>
      <c r="V53" s="513"/>
      <c r="W53" s="513"/>
      <c r="X53" s="513"/>
      <c r="Y53" s="513"/>
      <c r="Z53" s="513"/>
      <c r="AA53" s="513"/>
      <c r="AB53" s="513"/>
      <c r="AC53" s="499"/>
      <c r="AD53" s="499"/>
      <c r="AE53" s="499"/>
      <c r="AF53" s="255" t="s">
        <v>304</v>
      </c>
    </row>
    <row r="54" spans="1:32" s="256" customFormat="1" ht="30" customHeight="1">
      <c r="A54" s="254"/>
      <c r="B54" s="497"/>
      <c r="C54" s="523"/>
      <c r="D54" s="524"/>
      <c r="E54" s="524"/>
      <c r="F54" s="524"/>
      <c r="G54" s="524"/>
      <c r="H54" s="524"/>
      <c r="I54" s="524"/>
      <c r="J54" s="524"/>
      <c r="K54" s="524"/>
      <c r="L54" s="524"/>
      <c r="M54" s="524"/>
      <c r="N54" s="524"/>
      <c r="O54" s="524"/>
      <c r="P54" s="524"/>
      <c r="Q54" s="524"/>
      <c r="R54" s="524"/>
      <c r="S54" s="524"/>
      <c r="T54" s="524"/>
      <c r="U54" s="524"/>
      <c r="V54" s="524"/>
      <c r="W54" s="524"/>
      <c r="X54" s="524"/>
      <c r="Y54" s="524"/>
      <c r="Z54" s="524"/>
      <c r="AA54" s="524"/>
      <c r="AB54" s="524"/>
      <c r="AC54" s="499"/>
      <c r="AD54" s="499"/>
      <c r="AE54" s="499"/>
      <c r="AF54" s="255" t="s">
        <v>305</v>
      </c>
    </row>
    <row r="55" spans="1:32" s="256" customFormat="1" ht="19.5" customHeight="1">
      <c r="A55" s="254"/>
      <c r="B55" s="496" t="s">
        <v>306</v>
      </c>
      <c r="C55" s="512" t="s">
        <v>307</v>
      </c>
      <c r="D55" s="513"/>
      <c r="E55" s="513"/>
      <c r="F55" s="513"/>
      <c r="G55" s="513"/>
      <c r="H55" s="513"/>
      <c r="I55" s="513"/>
      <c r="J55" s="513"/>
      <c r="K55" s="513"/>
      <c r="L55" s="513"/>
      <c r="M55" s="513"/>
      <c r="N55" s="513"/>
      <c r="O55" s="513"/>
      <c r="P55" s="513"/>
      <c r="Q55" s="513"/>
      <c r="R55" s="513"/>
      <c r="S55" s="513"/>
      <c r="T55" s="513"/>
      <c r="U55" s="513"/>
      <c r="V55" s="513"/>
      <c r="W55" s="513"/>
      <c r="X55" s="513"/>
      <c r="Y55" s="513"/>
      <c r="Z55" s="513"/>
      <c r="AA55" s="513"/>
      <c r="AB55" s="513"/>
      <c r="AC55" s="499"/>
      <c r="AD55" s="499"/>
      <c r="AE55" s="499"/>
      <c r="AF55" s="255" t="s">
        <v>308</v>
      </c>
    </row>
    <row r="56" spans="1:32" s="256" customFormat="1" ht="19.5" customHeight="1">
      <c r="A56" s="254"/>
      <c r="B56" s="497"/>
      <c r="C56" s="523"/>
      <c r="D56" s="524"/>
      <c r="E56" s="524"/>
      <c r="F56" s="524"/>
      <c r="G56" s="524"/>
      <c r="H56" s="524"/>
      <c r="I56" s="524"/>
      <c r="J56" s="524"/>
      <c r="K56" s="524"/>
      <c r="L56" s="524"/>
      <c r="M56" s="524"/>
      <c r="N56" s="524"/>
      <c r="O56" s="524"/>
      <c r="P56" s="524"/>
      <c r="Q56" s="524"/>
      <c r="R56" s="524"/>
      <c r="S56" s="524"/>
      <c r="T56" s="524"/>
      <c r="U56" s="524"/>
      <c r="V56" s="524"/>
      <c r="W56" s="524"/>
      <c r="X56" s="524"/>
      <c r="Y56" s="524"/>
      <c r="Z56" s="524"/>
      <c r="AA56" s="524"/>
      <c r="AB56" s="524"/>
      <c r="AC56" s="499"/>
      <c r="AD56" s="499"/>
      <c r="AE56" s="499"/>
      <c r="AF56" s="255"/>
    </row>
    <row r="57" spans="1:32" s="256" customFormat="1" ht="15" customHeight="1">
      <c r="A57" s="254"/>
      <c r="B57" s="496" t="s">
        <v>309</v>
      </c>
      <c r="C57" s="512" t="s">
        <v>310</v>
      </c>
      <c r="D57" s="513"/>
      <c r="E57" s="513"/>
      <c r="F57" s="513"/>
      <c r="G57" s="513"/>
      <c r="H57" s="513"/>
      <c r="I57" s="513"/>
      <c r="J57" s="513"/>
      <c r="K57" s="513"/>
      <c r="L57" s="513"/>
      <c r="M57" s="513"/>
      <c r="N57" s="513"/>
      <c r="O57" s="513"/>
      <c r="P57" s="513"/>
      <c r="Q57" s="513"/>
      <c r="R57" s="513"/>
      <c r="S57" s="513"/>
      <c r="T57" s="513"/>
      <c r="U57" s="513"/>
      <c r="V57" s="513"/>
      <c r="W57" s="513"/>
      <c r="X57" s="513"/>
      <c r="Y57" s="513"/>
      <c r="Z57" s="513"/>
      <c r="AA57" s="513"/>
      <c r="AB57" s="513"/>
      <c r="AC57" s="499"/>
      <c r="AD57" s="499"/>
      <c r="AE57" s="499"/>
      <c r="AF57" s="255" t="s">
        <v>308</v>
      </c>
    </row>
    <row r="58" spans="1:32" s="256" customFormat="1" ht="15" customHeight="1">
      <c r="A58" s="254"/>
      <c r="B58" s="497"/>
      <c r="C58" s="523"/>
      <c r="D58" s="524"/>
      <c r="E58" s="524"/>
      <c r="F58" s="524"/>
      <c r="G58" s="524"/>
      <c r="H58" s="524"/>
      <c r="I58" s="524"/>
      <c r="J58" s="524"/>
      <c r="K58" s="524"/>
      <c r="L58" s="524"/>
      <c r="M58" s="524"/>
      <c r="N58" s="524"/>
      <c r="O58" s="524"/>
      <c r="P58" s="524"/>
      <c r="Q58" s="524"/>
      <c r="R58" s="524"/>
      <c r="S58" s="524"/>
      <c r="T58" s="524"/>
      <c r="U58" s="524"/>
      <c r="V58" s="524"/>
      <c r="W58" s="524"/>
      <c r="X58" s="524"/>
      <c r="Y58" s="524"/>
      <c r="Z58" s="524"/>
      <c r="AA58" s="524"/>
      <c r="AB58" s="524"/>
      <c r="AC58" s="499"/>
      <c r="AD58" s="499"/>
      <c r="AE58" s="499"/>
      <c r="AF58" s="255"/>
    </row>
    <row r="59" spans="1:32" ht="12.75" customHeight="1">
      <c r="A59" s="249"/>
      <c r="B59" s="246"/>
      <c r="C59" s="249"/>
      <c r="D59" s="249"/>
      <c r="E59" s="249"/>
      <c r="F59" s="249"/>
      <c r="G59" s="249"/>
      <c r="H59" s="249"/>
      <c r="I59" s="249"/>
      <c r="AC59" s="252"/>
      <c r="AD59" s="252"/>
      <c r="AE59" s="252"/>
    </row>
    <row r="60" spans="1:32" ht="20.100000000000001" customHeight="1">
      <c r="A60" s="253" t="s">
        <v>311</v>
      </c>
      <c r="B60" s="246"/>
      <c r="C60" s="249"/>
      <c r="D60" s="249"/>
      <c r="E60" s="249"/>
      <c r="F60" s="249"/>
      <c r="G60" s="249"/>
      <c r="H60" s="249"/>
      <c r="I60" s="249"/>
      <c r="AC60" s="252"/>
      <c r="AD60" s="252"/>
      <c r="AE60" s="252"/>
    </row>
    <row r="61" spans="1:32" s="256" customFormat="1" ht="33.75" customHeight="1">
      <c r="A61" s="254"/>
      <c r="B61" s="496" t="s">
        <v>296</v>
      </c>
      <c r="C61" s="606" t="s">
        <v>312</v>
      </c>
      <c r="D61" s="607"/>
      <c r="E61" s="607"/>
      <c r="F61" s="607"/>
      <c r="G61" s="607"/>
      <c r="H61" s="607"/>
      <c r="I61" s="607"/>
      <c r="J61" s="607"/>
      <c r="K61" s="607"/>
      <c r="L61" s="607"/>
      <c r="M61" s="607"/>
      <c r="N61" s="607"/>
      <c r="O61" s="607"/>
      <c r="P61" s="607"/>
      <c r="Q61" s="607"/>
      <c r="R61" s="607"/>
      <c r="S61" s="607"/>
      <c r="T61" s="607"/>
      <c r="U61" s="607"/>
      <c r="V61" s="607"/>
      <c r="W61" s="607"/>
      <c r="X61" s="607"/>
      <c r="Y61" s="607"/>
      <c r="Z61" s="607"/>
      <c r="AA61" s="607"/>
      <c r="AB61" s="607"/>
      <c r="AC61" s="526"/>
      <c r="AD61" s="527"/>
      <c r="AE61" s="528"/>
      <c r="AF61" s="255" t="s">
        <v>313</v>
      </c>
    </row>
    <row r="62" spans="1:32" s="256" customFormat="1" ht="33.75" customHeight="1">
      <c r="A62" s="254"/>
      <c r="B62" s="497"/>
      <c r="C62" s="563"/>
      <c r="D62" s="564"/>
      <c r="E62" s="564"/>
      <c r="F62" s="564"/>
      <c r="G62" s="564"/>
      <c r="H62" s="564"/>
      <c r="I62" s="564"/>
      <c r="J62" s="564"/>
      <c r="K62" s="564"/>
      <c r="L62" s="564"/>
      <c r="M62" s="564"/>
      <c r="N62" s="564"/>
      <c r="O62" s="564"/>
      <c r="P62" s="564"/>
      <c r="Q62" s="564"/>
      <c r="R62" s="564"/>
      <c r="S62" s="564"/>
      <c r="T62" s="564"/>
      <c r="U62" s="564"/>
      <c r="V62" s="564"/>
      <c r="W62" s="564"/>
      <c r="X62" s="564"/>
      <c r="Y62" s="564"/>
      <c r="Z62" s="564"/>
      <c r="AA62" s="564"/>
      <c r="AB62" s="564"/>
      <c r="AC62" s="529"/>
      <c r="AD62" s="530"/>
      <c r="AE62" s="531"/>
      <c r="AF62" s="255"/>
    </row>
    <row r="63" spans="1:32" s="256" customFormat="1" ht="13.5" customHeight="1">
      <c r="A63" s="254"/>
      <c r="B63" s="496" t="s">
        <v>300</v>
      </c>
      <c r="C63" s="498" t="s">
        <v>314</v>
      </c>
      <c r="D63" s="498"/>
      <c r="E63" s="498"/>
      <c r="F63" s="498"/>
      <c r="G63" s="498"/>
      <c r="H63" s="498"/>
      <c r="I63" s="498"/>
      <c r="J63" s="498"/>
      <c r="K63" s="498"/>
      <c r="L63" s="498"/>
      <c r="M63" s="498"/>
      <c r="N63" s="498"/>
      <c r="O63" s="498"/>
      <c r="P63" s="498"/>
      <c r="Q63" s="498"/>
      <c r="R63" s="498"/>
      <c r="S63" s="498"/>
      <c r="T63" s="498"/>
      <c r="U63" s="498"/>
      <c r="V63" s="498"/>
      <c r="W63" s="498"/>
      <c r="X63" s="498"/>
      <c r="Y63" s="498"/>
      <c r="Z63" s="498"/>
      <c r="AA63" s="498"/>
      <c r="AB63" s="498"/>
      <c r="AC63" s="499"/>
      <c r="AD63" s="499"/>
      <c r="AE63" s="499"/>
      <c r="AF63" s="255" t="s">
        <v>315</v>
      </c>
    </row>
    <row r="64" spans="1:32" s="256" customFormat="1" ht="13.5" customHeight="1">
      <c r="A64" s="254"/>
      <c r="B64" s="497"/>
      <c r="C64" s="498"/>
      <c r="D64" s="498"/>
      <c r="E64" s="498"/>
      <c r="F64" s="498"/>
      <c r="G64" s="498"/>
      <c r="H64" s="498"/>
      <c r="I64" s="498"/>
      <c r="J64" s="498"/>
      <c r="K64" s="498"/>
      <c r="L64" s="498"/>
      <c r="M64" s="498"/>
      <c r="N64" s="498"/>
      <c r="O64" s="498"/>
      <c r="P64" s="498"/>
      <c r="Q64" s="498"/>
      <c r="R64" s="498"/>
      <c r="S64" s="498"/>
      <c r="T64" s="498"/>
      <c r="U64" s="498"/>
      <c r="V64" s="498"/>
      <c r="W64" s="498"/>
      <c r="X64" s="498"/>
      <c r="Y64" s="498"/>
      <c r="Z64" s="498"/>
      <c r="AA64" s="498"/>
      <c r="AB64" s="498"/>
      <c r="AC64" s="499"/>
      <c r="AD64" s="499"/>
      <c r="AE64" s="499"/>
      <c r="AF64" s="255"/>
    </row>
    <row r="65" spans="1:32" s="256" customFormat="1" ht="15" customHeight="1">
      <c r="A65" s="254"/>
      <c r="B65" s="496" t="s">
        <v>302</v>
      </c>
      <c r="C65" s="498" t="s">
        <v>316</v>
      </c>
      <c r="D65" s="498"/>
      <c r="E65" s="498"/>
      <c r="F65" s="498"/>
      <c r="G65" s="498"/>
      <c r="H65" s="498"/>
      <c r="I65" s="498"/>
      <c r="J65" s="498"/>
      <c r="K65" s="498"/>
      <c r="L65" s="498"/>
      <c r="M65" s="498"/>
      <c r="N65" s="498"/>
      <c r="O65" s="498"/>
      <c r="P65" s="498"/>
      <c r="Q65" s="498"/>
      <c r="R65" s="498"/>
      <c r="S65" s="498"/>
      <c r="T65" s="498"/>
      <c r="U65" s="498"/>
      <c r="V65" s="498"/>
      <c r="W65" s="498"/>
      <c r="X65" s="498"/>
      <c r="Y65" s="498"/>
      <c r="Z65" s="498"/>
      <c r="AA65" s="498"/>
      <c r="AB65" s="498"/>
      <c r="AC65" s="499"/>
      <c r="AD65" s="499"/>
      <c r="AE65" s="499"/>
      <c r="AF65" s="255" t="s">
        <v>315</v>
      </c>
    </row>
    <row r="66" spans="1:32" s="256" customFormat="1" ht="15" customHeight="1">
      <c r="A66" s="254"/>
      <c r="B66" s="497"/>
      <c r="C66" s="498"/>
      <c r="D66" s="498"/>
      <c r="E66" s="498"/>
      <c r="F66" s="498"/>
      <c r="G66" s="498"/>
      <c r="H66" s="498"/>
      <c r="I66" s="498"/>
      <c r="J66" s="498"/>
      <c r="K66" s="498"/>
      <c r="L66" s="498"/>
      <c r="M66" s="498"/>
      <c r="N66" s="498"/>
      <c r="O66" s="498"/>
      <c r="P66" s="498"/>
      <c r="Q66" s="498"/>
      <c r="R66" s="498"/>
      <c r="S66" s="498"/>
      <c r="T66" s="498"/>
      <c r="U66" s="498"/>
      <c r="V66" s="498"/>
      <c r="W66" s="498"/>
      <c r="X66" s="498"/>
      <c r="Y66" s="498"/>
      <c r="Z66" s="498"/>
      <c r="AA66" s="498"/>
      <c r="AB66" s="498"/>
      <c r="AC66" s="499"/>
      <c r="AD66" s="499"/>
      <c r="AE66" s="499"/>
      <c r="AF66" s="255"/>
    </row>
    <row r="67" spans="1:32" ht="12.75" customHeight="1">
      <c r="A67" s="249"/>
      <c r="B67" s="246"/>
      <c r="C67" s="258"/>
      <c r="D67" s="258"/>
      <c r="E67" s="258"/>
      <c r="F67" s="258"/>
      <c r="G67" s="258"/>
      <c r="H67" s="258"/>
      <c r="I67" s="258"/>
      <c r="J67" s="258"/>
      <c r="K67" s="258"/>
      <c r="L67" s="258"/>
      <c r="M67" s="258"/>
      <c r="N67" s="258"/>
      <c r="O67" s="258"/>
      <c r="P67" s="258"/>
      <c r="Q67" s="258"/>
      <c r="R67" s="258"/>
      <c r="S67" s="258"/>
      <c r="T67" s="258"/>
      <c r="U67" s="258"/>
      <c r="V67" s="258"/>
      <c r="W67" s="258"/>
      <c r="X67" s="258"/>
      <c r="Y67" s="258"/>
      <c r="Z67" s="258"/>
      <c r="AA67" s="258"/>
      <c r="AB67" s="258"/>
      <c r="AC67" s="250"/>
      <c r="AD67" s="250"/>
      <c r="AE67" s="250"/>
    </row>
    <row r="68" spans="1:32" ht="20.100000000000001" customHeight="1">
      <c r="A68" s="253" t="s">
        <v>317</v>
      </c>
      <c r="B68" s="249"/>
      <c r="C68" s="249"/>
      <c r="D68" s="249"/>
      <c r="E68" s="249"/>
      <c r="F68" s="249"/>
      <c r="G68" s="249"/>
      <c r="H68" s="249"/>
      <c r="I68" s="249"/>
      <c r="AC68" s="252"/>
      <c r="AD68" s="252"/>
      <c r="AE68" s="252"/>
    </row>
    <row r="69" spans="1:32" s="256" customFormat="1" ht="13.5" customHeight="1">
      <c r="A69" s="254"/>
      <c r="B69" s="496" t="s">
        <v>296</v>
      </c>
      <c r="C69" s="512" t="s">
        <v>318</v>
      </c>
      <c r="D69" s="546"/>
      <c r="E69" s="546"/>
      <c r="F69" s="546"/>
      <c r="G69" s="546"/>
      <c r="H69" s="546"/>
      <c r="I69" s="546"/>
      <c r="J69" s="546"/>
      <c r="K69" s="546"/>
      <c r="L69" s="546"/>
      <c r="M69" s="546"/>
      <c r="N69" s="546"/>
      <c r="O69" s="546"/>
      <c r="P69" s="546"/>
      <c r="Q69" s="546"/>
      <c r="R69" s="546"/>
      <c r="S69" s="546"/>
      <c r="T69" s="546"/>
      <c r="U69" s="546"/>
      <c r="V69" s="546"/>
      <c r="W69" s="546"/>
      <c r="X69" s="546"/>
      <c r="Y69" s="546"/>
      <c r="Z69" s="546"/>
      <c r="AA69" s="546"/>
      <c r="AB69" s="546"/>
      <c r="AC69" s="526"/>
      <c r="AD69" s="527"/>
      <c r="AE69" s="528"/>
      <c r="AF69" s="255" t="s">
        <v>319</v>
      </c>
    </row>
    <row r="70" spans="1:32" s="256" customFormat="1" ht="13.5" customHeight="1">
      <c r="A70" s="254"/>
      <c r="B70" s="533"/>
      <c r="C70" s="548"/>
      <c r="D70" s="549"/>
      <c r="E70" s="549"/>
      <c r="F70" s="549"/>
      <c r="G70" s="549"/>
      <c r="H70" s="549"/>
      <c r="I70" s="549"/>
      <c r="J70" s="549"/>
      <c r="K70" s="549"/>
      <c r="L70" s="549"/>
      <c r="M70" s="549"/>
      <c r="N70" s="549"/>
      <c r="O70" s="549"/>
      <c r="P70" s="549"/>
      <c r="Q70" s="549"/>
      <c r="R70" s="549"/>
      <c r="S70" s="549"/>
      <c r="T70" s="549"/>
      <c r="U70" s="549"/>
      <c r="V70" s="549"/>
      <c r="W70" s="549"/>
      <c r="X70" s="549"/>
      <c r="Y70" s="549"/>
      <c r="Z70" s="549"/>
      <c r="AA70" s="549"/>
      <c r="AB70" s="549"/>
      <c r="AC70" s="577"/>
      <c r="AD70" s="578"/>
      <c r="AE70" s="579"/>
      <c r="AF70" s="255"/>
    </row>
    <row r="71" spans="1:32" s="256" customFormat="1" ht="18" customHeight="1">
      <c r="A71" s="254"/>
      <c r="B71" s="496" t="s">
        <v>300</v>
      </c>
      <c r="C71" s="512" t="s">
        <v>320</v>
      </c>
      <c r="D71" s="513"/>
      <c r="E71" s="513"/>
      <c r="F71" s="513"/>
      <c r="G71" s="513"/>
      <c r="H71" s="513"/>
      <c r="I71" s="513"/>
      <c r="J71" s="513"/>
      <c r="K71" s="513"/>
      <c r="L71" s="513"/>
      <c r="M71" s="513"/>
      <c r="N71" s="513"/>
      <c r="O71" s="513"/>
      <c r="P71" s="513"/>
      <c r="Q71" s="513"/>
      <c r="R71" s="513"/>
      <c r="S71" s="513"/>
      <c r="T71" s="513"/>
      <c r="U71" s="513"/>
      <c r="V71" s="513"/>
      <c r="W71" s="513"/>
      <c r="X71" s="513"/>
      <c r="Y71" s="513"/>
      <c r="Z71" s="513"/>
      <c r="AA71" s="513"/>
      <c r="AB71" s="513"/>
      <c r="AC71" s="526"/>
      <c r="AD71" s="527"/>
      <c r="AE71" s="528"/>
      <c r="AF71" s="255" t="s">
        <v>321</v>
      </c>
    </row>
    <row r="72" spans="1:32" s="256" customFormat="1" ht="18" customHeight="1">
      <c r="A72" s="254"/>
      <c r="B72" s="497"/>
      <c r="C72" s="523"/>
      <c r="D72" s="524"/>
      <c r="E72" s="524"/>
      <c r="F72" s="524"/>
      <c r="G72" s="524"/>
      <c r="H72" s="524"/>
      <c r="I72" s="524"/>
      <c r="J72" s="524"/>
      <c r="K72" s="524"/>
      <c r="L72" s="524"/>
      <c r="M72" s="524"/>
      <c r="N72" s="524"/>
      <c r="O72" s="524"/>
      <c r="P72" s="524"/>
      <c r="Q72" s="524"/>
      <c r="R72" s="524"/>
      <c r="S72" s="524"/>
      <c r="T72" s="524"/>
      <c r="U72" s="524"/>
      <c r="V72" s="524"/>
      <c r="W72" s="524"/>
      <c r="X72" s="524"/>
      <c r="Y72" s="524"/>
      <c r="Z72" s="524"/>
      <c r="AA72" s="524"/>
      <c r="AB72" s="524"/>
      <c r="AC72" s="529"/>
      <c r="AD72" s="530"/>
      <c r="AE72" s="531"/>
      <c r="AF72" s="255"/>
    </row>
    <row r="73" spans="1:32" s="256" customFormat="1" ht="12.75" customHeight="1">
      <c r="A73" s="254"/>
      <c r="B73" s="496" t="s">
        <v>302</v>
      </c>
      <c r="C73" s="512" t="s">
        <v>322</v>
      </c>
      <c r="D73" s="513"/>
      <c r="E73" s="513"/>
      <c r="F73" s="513"/>
      <c r="G73" s="513"/>
      <c r="H73" s="513"/>
      <c r="I73" s="513"/>
      <c r="J73" s="513"/>
      <c r="K73" s="513"/>
      <c r="L73" s="513"/>
      <c r="M73" s="513"/>
      <c r="N73" s="513"/>
      <c r="O73" s="513"/>
      <c r="P73" s="513"/>
      <c r="Q73" s="513"/>
      <c r="R73" s="513"/>
      <c r="S73" s="513"/>
      <c r="T73" s="513"/>
      <c r="U73" s="513"/>
      <c r="V73" s="513"/>
      <c r="W73" s="513"/>
      <c r="X73" s="513"/>
      <c r="Y73" s="513"/>
      <c r="Z73" s="513"/>
      <c r="AA73" s="513"/>
      <c r="AB73" s="514"/>
      <c r="AC73" s="526"/>
      <c r="AD73" s="527"/>
      <c r="AE73" s="528"/>
      <c r="AF73" s="255"/>
    </row>
    <row r="74" spans="1:32" s="256" customFormat="1" ht="12.75" customHeight="1">
      <c r="A74" s="254"/>
      <c r="B74" s="533"/>
      <c r="C74" s="523"/>
      <c r="D74" s="524"/>
      <c r="E74" s="524"/>
      <c r="F74" s="524"/>
      <c r="G74" s="524"/>
      <c r="H74" s="524"/>
      <c r="I74" s="524"/>
      <c r="J74" s="524"/>
      <c r="K74" s="524"/>
      <c r="L74" s="524"/>
      <c r="M74" s="524"/>
      <c r="N74" s="524"/>
      <c r="O74" s="524"/>
      <c r="P74" s="524"/>
      <c r="Q74" s="524"/>
      <c r="R74" s="524"/>
      <c r="S74" s="524"/>
      <c r="T74" s="524"/>
      <c r="U74" s="524"/>
      <c r="V74" s="524"/>
      <c r="W74" s="524"/>
      <c r="X74" s="524"/>
      <c r="Y74" s="524"/>
      <c r="Z74" s="524"/>
      <c r="AA74" s="524"/>
      <c r="AB74" s="525"/>
      <c r="AC74" s="529"/>
      <c r="AD74" s="530"/>
      <c r="AE74" s="531"/>
      <c r="AF74" s="255"/>
    </row>
    <row r="75" spans="1:32" s="256" customFormat="1" ht="12.75" customHeight="1">
      <c r="A75" s="254"/>
      <c r="B75" s="496" t="s">
        <v>306</v>
      </c>
      <c r="C75" s="512" t="s">
        <v>323</v>
      </c>
      <c r="D75" s="513"/>
      <c r="E75" s="513"/>
      <c r="F75" s="513"/>
      <c r="G75" s="513"/>
      <c r="H75" s="513"/>
      <c r="I75" s="513"/>
      <c r="J75" s="513"/>
      <c r="K75" s="513"/>
      <c r="L75" s="513"/>
      <c r="M75" s="513"/>
      <c r="N75" s="513"/>
      <c r="O75" s="513"/>
      <c r="P75" s="513"/>
      <c r="Q75" s="513"/>
      <c r="R75" s="513"/>
      <c r="S75" s="513"/>
      <c r="T75" s="513"/>
      <c r="U75" s="513"/>
      <c r="V75" s="513"/>
      <c r="W75" s="513"/>
      <c r="X75" s="513"/>
      <c r="Y75" s="513"/>
      <c r="Z75" s="513"/>
      <c r="AA75" s="513"/>
      <c r="AB75" s="513"/>
      <c r="AC75" s="526"/>
      <c r="AD75" s="527"/>
      <c r="AE75" s="528"/>
      <c r="AF75" s="255" t="s">
        <v>321</v>
      </c>
    </row>
    <row r="76" spans="1:32" s="256" customFormat="1" ht="12.75" customHeight="1">
      <c r="A76" s="254"/>
      <c r="B76" s="533"/>
      <c r="C76" s="523"/>
      <c r="D76" s="524"/>
      <c r="E76" s="524"/>
      <c r="F76" s="524"/>
      <c r="G76" s="524"/>
      <c r="H76" s="524"/>
      <c r="I76" s="524"/>
      <c r="J76" s="524"/>
      <c r="K76" s="524"/>
      <c r="L76" s="524"/>
      <c r="M76" s="524"/>
      <c r="N76" s="524"/>
      <c r="O76" s="524"/>
      <c r="P76" s="524"/>
      <c r="Q76" s="524"/>
      <c r="R76" s="524"/>
      <c r="S76" s="524"/>
      <c r="T76" s="524"/>
      <c r="U76" s="524"/>
      <c r="V76" s="524"/>
      <c r="W76" s="524"/>
      <c r="X76" s="524"/>
      <c r="Y76" s="524"/>
      <c r="Z76" s="524"/>
      <c r="AA76" s="524"/>
      <c r="AB76" s="524"/>
      <c r="AC76" s="529"/>
      <c r="AD76" s="530"/>
      <c r="AE76" s="531"/>
      <c r="AF76" s="255"/>
    </row>
    <row r="77" spans="1:32" s="256" customFormat="1" ht="12.75" customHeight="1">
      <c r="A77" s="254"/>
      <c r="B77" s="496" t="s">
        <v>309</v>
      </c>
      <c r="C77" s="512" t="s">
        <v>324</v>
      </c>
      <c r="D77" s="513"/>
      <c r="E77" s="513"/>
      <c r="F77" s="513"/>
      <c r="G77" s="513"/>
      <c r="H77" s="513"/>
      <c r="I77" s="513"/>
      <c r="J77" s="513"/>
      <c r="K77" s="513"/>
      <c r="L77" s="513"/>
      <c r="M77" s="513"/>
      <c r="N77" s="513"/>
      <c r="O77" s="513"/>
      <c r="P77" s="513"/>
      <c r="Q77" s="513"/>
      <c r="R77" s="513"/>
      <c r="S77" s="513"/>
      <c r="T77" s="513"/>
      <c r="U77" s="596" t="s">
        <v>325</v>
      </c>
      <c r="V77" s="596"/>
      <c r="W77" s="596"/>
      <c r="X77" s="596"/>
      <c r="Y77" s="596"/>
      <c r="Z77" s="596"/>
      <c r="AA77" s="596"/>
      <c r="AB77" s="596"/>
      <c r="AC77" s="596"/>
      <c r="AD77" s="596"/>
      <c r="AE77" s="596"/>
      <c r="AF77" s="255"/>
    </row>
    <row r="78" spans="1:32" s="256" customFormat="1" ht="12.75" customHeight="1">
      <c r="A78" s="254"/>
      <c r="B78" s="533"/>
      <c r="C78" s="523"/>
      <c r="D78" s="524"/>
      <c r="E78" s="524"/>
      <c r="F78" s="524"/>
      <c r="G78" s="524"/>
      <c r="H78" s="524"/>
      <c r="I78" s="524"/>
      <c r="J78" s="524"/>
      <c r="K78" s="524"/>
      <c r="L78" s="524"/>
      <c r="M78" s="524"/>
      <c r="N78" s="524"/>
      <c r="O78" s="524"/>
      <c r="P78" s="524"/>
      <c r="Q78" s="524"/>
      <c r="R78" s="524"/>
      <c r="S78" s="524"/>
      <c r="T78" s="524"/>
      <c r="U78" s="596"/>
      <c r="V78" s="596"/>
      <c r="W78" s="596"/>
      <c r="X78" s="596"/>
      <c r="Y78" s="596"/>
      <c r="Z78" s="596"/>
      <c r="AA78" s="596"/>
      <c r="AB78" s="596"/>
      <c r="AC78" s="596"/>
      <c r="AD78" s="596"/>
      <c r="AE78" s="596"/>
      <c r="AF78" s="255"/>
    </row>
    <row r="79" spans="1:32" s="256" customFormat="1" ht="18" customHeight="1">
      <c r="A79" s="254"/>
      <c r="B79" s="496" t="s">
        <v>326</v>
      </c>
      <c r="C79" s="512" t="s">
        <v>327</v>
      </c>
      <c r="D79" s="513"/>
      <c r="E79" s="513"/>
      <c r="F79" s="513"/>
      <c r="G79" s="513"/>
      <c r="H79" s="513"/>
      <c r="I79" s="513"/>
      <c r="J79" s="513"/>
      <c r="K79" s="513"/>
      <c r="L79" s="513"/>
      <c r="M79" s="513"/>
      <c r="N79" s="513"/>
      <c r="O79" s="513"/>
      <c r="P79" s="513"/>
      <c r="Q79" s="513"/>
      <c r="R79" s="513"/>
      <c r="S79" s="513"/>
      <c r="T79" s="513"/>
      <c r="U79" s="513"/>
      <c r="V79" s="513"/>
      <c r="W79" s="513"/>
      <c r="X79" s="513"/>
      <c r="Y79" s="513"/>
      <c r="Z79" s="513"/>
      <c r="AA79" s="513"/>
      <c r="AB79" s="513"/>
      <c r="AC79" s="513"/>
      <c r="AD79" s="513"/>
      <c r="AE79" s="514"/>
      <c r="AF79" s="255"/>
    </row>
    <row r="80" spans="1:32" s="256" customFormat="1" ht="12.75" customHeight="1">
      <c r="A80" s="254"/>
      <c r="B80" s="533"/>
      <c r="C80" s="557"/>
      <c r="D80" s="558"/>
      <c r="E80" s="558"/>
      <c r="F80" s="558"/>
      <c r="G80" s="558"/>
      <c r="H80" s="558"/>
      <c r="I80" s="558"/>
      <c r="J80" s="558"/>
      <c r="K80" s="558"/>
      <c r="L80" s="558"/>
      <c r="M80" s="558"/>
      <c r="N80" s="558"/>
      <c r="O80" s="558"/>
      <c r="P80" s="558"/>
      <c r="Q80" s="558"/>
      <c r="R80" s="558"/>
      <c r="S80" s="558"/>
      <c r="T80" s="558"/>
      <c r="U80" s="558"/>
      <c r="V80" s="558"/>
      <c r="W80" s="558"/>
      <c r="X80" s="558"/>
      <c r="Y80" s="558"/>
      <c r="Z80" s="558"/>
      <c r="AA80" s="558"/>
      <c r="AB80" s="558"/>
      <c r="AC80" s="558"/>
      <c r="AD80" s="558"/>
      <c r="AE80" s="559"/>
      <c r="AF80" s="255"/>
    </row>
    <row r="81" spans="1:32" s="256" customFormat="1" ht="14.25" customHeight="1">
      <c r="A81" s="254"/>
      <c r="B81" s="533"/>
      <c r="C81" s="259"/>
      <c r="D81" s="260"/>
      <c r="E81" s="260"/>
      <c r="F81" s="260"/>
      <c r="G81" s="260"/>
      <c r="H81" s="260"/>
      <c r="I81" s="260"/>
      <c r="J81" s="260"/>
      <c r="K81" s="260"/>
      <c r="L81" s="260"/>
      <c r="M81" s="260"/>
      <c r="N81" s="260"/>
      <c r="O81" s="260"/>
      <c r="P81" s="260"/>
      <c r="Q81" s="260"/>
      <c r="R81" s="261" t="s">
        <v>328</v>
      </c>
      <c r="S81" s="262" t="s">
        <v>329</v>
      </c>
      <c r="T81" s="261" t="s">
        <v>330</v>
      </c>
      <c r="U81" s="260"/>
      <c r="V81" s="263" t="s">
        <v>331</v>
      </c>
      <c r="W81" s="260"/>
      <c r="Z81" s="260"/>
      <c r="AA81" s="260"/>
      <c r="AB81" s="260"/>
      <c r="AC81" s="260"/>
      <c r="AD81" s="260"/>
      <c r="AE81" s="264"/>
      <c r="AF81" s="255"/>
    </row>
    <row r="82" spans="1:32" s="256" customFormat="1" ht="14.25" customHeight="1">
      <c r="A82" s="254"/>
      <c r="B82" s="533"/>
      <c r="C82" s="265" t="s">
        <v>332</v>
      </c>
      <c r="D82" s="260"/>
      <c r="E82" s="260"/>
      <c r="F82" s="260"/>
      <c r="G82" s="260"/>
      <c r="H82" s="260"/>
      <c r="I82" s="260"/>
      <c r="J82" s="260"/>
      <c r="K82" s="260"/>
      <c r="L82" s="260"/>
      <c r="M82" s="266" t="s">
        <v>333</v>
      </c>
      <c r="N82" s="260"/>
      <c r="O82" s="775" t="s">
        <v>334</v>
      </c>
      <c r="P82" s="775"/>
      <c r="Q82" s="775"/>
      <c r="R82" s="254">
        <v>1</v>
      </c>
      <c r="S82" s="262" t="s">
        <v>329</v>
      </c>
      <c r="T82" s="262">
        <v>2</v>
      </c>
      <c r="U82" s="256" t="s">
        <v>335</v>
      </c>
      <c r="V82" s="267">
        <f>SUM(N82*(R82+T82))</f>
        <v>0</v>
      </c>
      <c r="W82" s="241" t="s">
        <v>336</v>
      </c>
      <c r="Z82" s="260"/>
      <c r="AA82" s="260"/>
      <c r="AB82" s="260"/>
      <c r="AC82" s="260"/>
      <c r="AD82" s="260"/>
      <c r="AE82" s="264"/>
      <c r="AF82" s="255"/>
    </row>
    <row r="83" spans="1:32" s="256" customFormat="1" ht="14.25" customHeight="1">
      <c r="A83" s="254"/>
      <c r="B83" s="533"/>
      <c r="C83" s="265" t="s">
        <v>337</v>
      </c>
      <c r="D83" s="260"/>
      <c r="E83" s="260"/>
      <c r="F83" s="260"/>
      <c r="G83" s="260"/>
      <c r="H83" s="260"/>
      <c r="I83" s="260"/>
      <c r="J83" s="260"/>
      <c r="K83" s="260"/>
      <c r="L83" s="260"/>
      <c r="M83" s="266" t="s">
        <v>333</v>
      </c>
      <c r="N83" s="260"/>
      <c r="O83" s="775" t="s">
        <v>334</v>
      </c>
      <c r="P83" s="775"/>
      <c r="Q83" s="775"/>
      <c r="R83" s="254">
        <v>2</v>
      </c>
      <c r="S83" s="262" t="s">
        <v>329</v>
      </c>
      <c r="T83" s="262">
        <v>2</v>
      </c>
      <c r="U83" s="256" t="s">
        <v>335</v>
      </c>
      <c r="V83" s="267">
        <f>SUM(N83*(R83+T83))</f>
        <v>0</v>
      </c>
      <c r="W83" s="241" t="s">
        <v>336</v>
      </c>
      <c r="Z83" s="260"/>
      <c r="AA83" s="260"/>
      <c r="AB83" s="260"/>
      <c r="AC83" s="260"/>
      <c r="AD83" s="260"/>
      <c r="AE83" s="264"/>
      <c r="AF83" s="255"/>
    </row>
    <row r="84" spans="1:32" s="256" customFormat="1" ht="14.25" customHeight="1">
      <c r="A84" s="254"/>
      <c r="B84" s="533"/>
      <c r="C84" s="265" t="s">
        <v>338</v>
      </c>
      <c r="D84" s="260"/>
      <c r="E84" s="260"/>
      <c r="F84" s="260"/>
      <c r="G84" s="260"/>
      <c r="H84" s="260"/>
      <c r="I84" s="260"/>
      <c r="J84" s="260"/>
      <c r="K84" s="260"/>
      <c r="L84" s="260"/>
      <c r="M84" s="266" t="s">
        <v>333</v>
      </c>
      <c r="N84" s="260"/>
      <c r="O84" s="775" t="s">
        <v>334</v>
      </c>
      <c r="P84" s="775"/>
      <c r="Q84" s="775"/>
      <c r="R84" s="254">
        <v>3</v>
      </c>
      <c r="S84" s="262" t="s">
        <v>329</v>
      </c>
      <c r="T84" s="262">
        <v>2</v>
      </c>
      <c r="U84" s="256" t="s">
        <v>335</v>
      </c>
      <c r="V84" s="267">
        <f>SUM(N84*(R84+T84))</f>
        <v>0</v>
      </c>
      <c r="W84" s="241" t="s">
        <v>336</v>
      </c>
      <c r="Z84" s="260"/>
      <c r="AA84" s="260"/>
      <c r="AB84" s="260"/>
      <c r="AC84" s="260"/>
      <c r="AD84" s="260"/>
      <c r="AE84" s="264"/>
      <c r="AF84" s="255"/>
    </row>
    <row r="85" spans="1:32" s="256" customFormat="1" ht="14.25" customHeight="1">
      <c r="A85" s="254"/>
      <c r="B85" s="533"/>
      <c r="C85" s="265" t="s">
        <v>339</v>
      </c>
      <c r="D85" s="260"/>
      <c r="E85" s="260"/>
      <c r="F85" s="260"/>
      <c r="G85" s="260"/>
      <c r="H85" s="260"/>
      <c r="I85" s="260"/>
      <c r="J85" s="260"/>
      <c r="K85" s="260"/>
      <c r="L85" s="260"/>
      <c r="M85" s="266" t="s">
        <v>333</v>
      </c>
      <c r="N85" s="260"/>
      <c r="O85" s="775" t="s">
        <v>334</v>
      </c>
      <c r="P85" s="775"/>
      <c r="Q85" s="775"/>
      <c r="R85" s="254">
        <v>4</v>
      </c>
      <c r="S85" s="262" t="s">
        <v>329</v>
      </c>
      <c r="T85" s="262">
        <v>2</v>
      </c>
      <c r="U85" s="256" t="s">
        <v>335</v>
      </c>
      <c r="V85" s="267">
        <f>SUM(N85*(R85+T85))</f>
        <v>0</v>
      </c>
      <c r="W85" s="241" t="s">
        <v>336</v>
      </c>
      <c r="Z85" s="260"/>
      <c r="AA85" s="260"/>
      <c r="AB85" s="260"/>
      <c r="AC85" s="260"/>
      <c r="AD85" s="260"/>
      <c r="AE85" s="264"/>
      <c r="AF85" s="255"/>
    </row>
    <row r="86" spans="1:32" s="256" customFormat="1" ht="14.25" customHeight="1">
      <c r="A86" s="254"/>
      <c r="B86" s="533"/>
      <c r="C86" s="265" t="s">
        <v>340</v>
      </c>
      <c r="D86" s="260"/>
      <c r="E86" s="260"/>
      <c r="F86" s="260"/>
      <c r="G86" s="260"/>
      <c r="H86" s="260"/>
      <c r="I86" s="260"/>
      <c r="J86" s="260"/>
      <c r="K86" s="260"/>
      <c r="L86" s="260"/>
      <c r="M86" s="266" t="s">
        <v>333</v>
      </c>
      <c r="N86" s="260"/>
      <c r="O86" s="775" t="s">
        <v>334</v>
      </c>
      <c r="P86" s="775"/>
      <c r="Q86" s="775"/>
      <c r="R86" s="254">
        <v>5</v>
      </c>
      <c r="S86" s="262" t="s">
        <v>329</v>
      </c>
      <c r="T86" s="262">
        <v>2</v>
      </c>
      <c r="U86" s="256" t="s">
        <v>335</v>
      </c>
      <c r="V86" s="267">
        <f>SUM(N86*(R86+T86))</f>
        <v>0</v>
      </c>
      <c r="W86" s="241" t="s">
        <v>336</v>
      </c>
      <c r="Z86" s="260"/>
      <c r="AA86" s="260"/>
      <c r="AB86" s="260"/>
      <c r="AC86" s="260"/>
      <c r="AD86" s="260"/>
      <c r="AE86" s="264"/>
      <c r="AF86" s="255"/>
    </row>
    <row r="87" spans="1:32" s="256" customFormat="1" ht="3.75" customHeight="1">
      <c r="A87" s="254"/>
      <c r="B87" s="497"/>
      <c r="C87" s="265"/>
      <c r="D87" s="260"/>
      <c r="E87" s="260"/>
      <c r="F87" s="260"/>
      <c r="G87" s="260"/>
      <c r="H87" s="260"/>
      <c r="I87" s="260"/>
      <c r="J87" s="260"/>
      <c r="K87" s="260"/>
      <c r="L87" s="260"/>
      <c r="M87" s="266"/>
      <c r="N87" s="260"/>
      <c r="O87" s="268"/>
      <c r="P87" s="268"/>
      <c r="Q87" s="268"/>
      <c r="R87" s="254"/>
      <c r="T87" s="263"/>
      <c r="U87" s="241"/>
      <c r="V87" s="260"/>
      <c r="W87" s="260"/>
      <c r="X87" s="260"/>
      <c r="Y87" s="260"/>
      <c r="Z87" s="260"/>
      <c r="AA87" s="260"/>
      <c r="AB87" s="260"/>
      <c r="AC87" s="260"/>
      <c r="AD87" s="260"/>
      <c r="AE87" s="264"/>
      <c r="AF87" s="255"/>
    </row>
    <row r="88" spans="1:32" s="256" customFormat="1" ht="18" customHeight="1">
      <c r="A88" s="254"/>
      <c r="B88" s="496" t="s">
        <v>341</v>
      </c>
      <c r="C88" s="512" t="s">
        <v>342</v>
      </c>
      <c r="D88" s="513"/>
      <c r="E88" s="513"/>
      <c r="F88" s="513"/>
      <c r="G88" s="513"/>
      <c r="H88" s="513"/>
      <c r="I88" s="513"/>
      <c r="J88" s="513"/>
      <c r="K88" s="513"/>
      <c r="L88" s="513"/>
      <c r="M88" s="513"/>
      <c r="N88" s="513"/>
      <c r="O88" s="513"/>
      <c r="P88" s="513"/>
      <c r="Q88" s="513"/>
      <c r="R88" s="513"/>
      <c r="S88" s="513"/>
      <c r="T88" s="513"/>
      <c r="U88" s="513"/>
      <c r="V88" s="513"/>
      <c r="W88" s="513"/>
      <c r="X88" s="513"/>
      <c r="Y88" s="513"/>
      <c r="Z88" s="513"/>
      <c r="AA88" s="513"/>
      <c r="AB88" s="513"/>
      <c r="AC88" s="526"/>
      <c r="AD88" s="527"/>
      <c r="AE88" s="528"/>
      <c r="AF88" s="255" t="s">
        <v>343</v>
      </c>
    </row>
    <row r="89" spans="1:32" s="256" customFormat="1" ht="18" customHeight="1">
      <c r="A89" s="254"/>
      <c r="B89" s="497"/>
      <c r="C89" s="523"/>
      <c r="D89" s="524"/>
      <c r="E89" s="524"/>
      <c r="F89" s="524"/>
      <c r="G89" s="524"/>
      <c r="H89" s="524"/>
      <c r="I89" s="524"/>
      <c r="J89" s="524"/>
      <c r="K89" s="524"/>
      <c r="L89" s="524"/>
      <c r="M89" s="524"/>
      <c r="N89" s="524"/>
      <c r="O89" s="524"/>
      <c r="P89" s="524"/>
      <c r="Q89" s="524"/>
      <c r="R89" s="524"/>
      <c r="S89" s="524"/>
      <c r="T89" s="524"/>
      <c r="U89" s="524"/>
      <c r="V89" s="524"/>
      <c r="W89" s="524"/>
      <c r="X89" s="524"/>
      <c r="Y89" s="524"/>
      <c r="Z89" s="524"/>
      <c r="AA89" s="524"/>
      <c r="AB89" s="524"/>
      <c r="AC89" s="529"/>
      <c r="AD89" s="530"/>
      <c r="AE89" s="531"/>
      <c r="AF89" s="255"/>
    </row>
    <row r="90" spans="1:32" ht="16.5" customHeight="1">
      <c r="A90" s="249"/>
      <c r="B90" s="246"/>
      <c r="C90" s="258"/>
      <c r="D90" s="258"/>
      <c r="E90" s="258"/>
      <c r="F90" s="258"/>
      <c r="G90" s="258"/>
      <c r="H90" s="258"/>
      <c r="I90" s="258"/>
      <c r="J90" s="258"/>
      <c r="K90" s="258"/>
      <c r="L90" s="258"/>
      <c r="M90" s="258"/>
      <c r="N90" s="258"/>
      <c r="O90" s="258"/>
      <c r="P90" s="258"/>
      <c r="Q90" s="258"/>
      <c r="R90" s="258"/>
      <c r="S90" s="258"/>
      <c r="T90" s="258"/>
      <c r="U90" s="258"/>
      <c r="V90" s="258"/>
      <c r="W90" s="258"/>
      <c r="X90" s="258"/>
      <c r="Y90" s="258"/>
      <c r="Z90" s="258"/>
      <c r="AA90" s="258"/>
      <c r="AB90" s="258"/>
      <c r="AC90" s="250"/>
      <c r="AD90" s="250"/>
      <c r="AE90" s="250"/>
    </row>
    <row r="91" spans="1:32" ht="20.100000000000001" customHeight="1">
      <c r="A91" s="253" t="s">
        <v>344</v>
      </c>
      <c r="B91" s="249"/>
      <c r="C91" s="249"/>
      <c r="D91" s="249"/>
      <c r="E91" s="249"/>
      <c r="F91" s="249"/>
      <c r="G91" s="249"/>
      <c r="H91" s="249"/>
      <c r="I91" s="249"/>
      <c r="AC91" s="252"/>
      <c r="AD91" s="252"/>
      <c r="AE91" s="252"/>
    </row>
    <row r="92" spans="1:32" s="256" customFormat="1" ht="22.5" customHeight="1">
      <c r="A92" s="254"/>
      <c r="B92" s="499" t="s">
        <v>296</v>
      </c>
      <c r="C92" s="498" t="s">
        <v>345</v>
      </c>
      <c r="D92" s="774"/>
      <c r="E92" s="774"/>
      <c r="F92" s="774"/>
      <c r="G92" s="774"/>
      <c r="H92" s="774"/>
      <c r="I92" s="774"/>
      <c r="J92" s="774"/>
      <c r="K92" s="774"/>
      <c r="L92" s="774"/>
      <c r="M92" s="774"/>
      <c r="N92" s="774"/>
      <c r="O92" s="774"/>
      <c r="P92" s="774"/>
      <c r="Q92" s="774"/>
      <c r="R92" s="774"/>
      <c r="S92" s="774"/>
      <c r="T92" s="774"/>
      <c r="U92" s="774"/>
      <c r="V92" s="774"/>
      <c r="W92" s="774"/>
      <c r="X92" s="774"/>
      <c r="Y92" s="774"/>
      <c r="Z92" s="774"/>
      <c r="AA92" s="774"/>
      <c r="AB92" s="774"/>
      <c r="AC92" s="499"/>
      <c r="AD92" s="499"/>
      <c r="AE92" s="499"/>
      <c r="AF92" s="255" t="s">
        <v>343</v>
      </c>
    </row>
    <row r="93" spans="1:32" s="256" customFormat="1" ht="22.5" customHeight="1">
      <c r="A93" s="254"/>
      <c r="B93" s="499"/>
      <c r="C93" s="774"/>
      <c r="D93" s="774"/>
      <c r="E93" s="774"/>
      <c r="F93" s="774"/>
      <c r="G93" s="774"/>
      <c r="H93" s="774"/>
      <c r="I93" s="774"/>
      <c r="J93" s="774"/>
      <c r="K93" s="774"/>
      <c r="L93" s="774"/>
      <c r="M93" s="774"/>
      <c r="N93" s="774"/>
      <c r="O93" s="774"/>
      <c r="P93" s="774"/>
      <c r="Q93" s="774"/>
      <c r="R93" s="774"/>
      <c r="S93" s="774"/>
      <c r="T93" s="774"/>
      <c r="U93" s="774"/>
      <c r="V93" s="774"/>
      <c r="W93" s="774"/>
      <c r="X93" s="774"/>
      <c r="Y93" s="774"/>
      <c r="Z93" s="774"/>
      <c r="AA93" s="774"/>
      <c r="AB93" s="774"/>
      <c r="AC93" s="499"/>
      <c r="AD93" s="499"/>
      <c r="AE93" s="499"/>
      <c r="AF93" s="255"/>
    </row>
    <row r="94" spans="1:32" s="256" customFormat="1" ht="22.5" customHeight="1">
      <c r="A94" s="254"/>
      <c r="B94" s="499" t="s">
        <v>300</v>
      </c>
      <c r="C94" s="498" t="s">
        <v>346</v>
      </c>
      <c r="D94" s="774"/>
      <c r="E94" s="774"/>
      <c r="F94" s="774"/>
      <c r="G94" s="774"/>
      <c r="H94" s="774"/>
      <c r="I94" s="774"/>
      <c r="J94" s="774"/>
      <c r="K94" s="774"/>
      <c r="L94" s="774"/>
      <c r="M94" s="774"/>
      <c r="N94" s="774"/>
      <c r="O94" s="774"/>
      <c r="P94" s="774"/>
      <c r="Q94" s="774"/>
      <c r="R94" s="774"/>
      <c r="S94" s="774"/>
      <c r="T94" s="774"/>
      <c r="U94" s="774"/>
      <c r="V94" s="774"/>
      <c r="W94" s="774"/>
      <c r="X94" s="774"/>
      <c r="Y94" s="774"/>
      <c r="Z94" s="774"/>
      <c r="AA94" s="774"/>
      <c r="AB94" s="774"/>
      <c r="AC94" s="499"/>
      <c r="AD94" s="499"/>
      <c r="AE94" s="499"/>
      <c r="AF94" s="255" t="s">
        <v>347</v>
      </c>
    </row>
    <row r="95" spans="1:32" s="256" customFormat="1" ht="22.5" customHeight="1">
      <c r="A95" s="254"/>
      <c r="B95" s="499"/>
      <c r="C95" s="774"/>
      <c r="D95" s="774"/>
      <c r="E95" s="774"/>
      <c r="F95" s="774"/>
      <c r="G95" s="774"/>
      <c r="H95" s="774"/>
      <c r="I95" s="774"/>
      <c r="J95" s="774"/>
      <c r="K95" s="774"/>
      <c r="L95" s="774"/>
      <c r="M95" s="774"/>
      <c r="N95" s="774"/>
      <c r="O95" s="774"/>
      <c r="P95" s="774"/>
      <c r="Q95" s="774"/>
      <c r="R95" s="774"/>
      <c r="S95" s="774"/>
      <c r="T95" s="774"/>
      <c r="U95" s="774"/>
      <c r="V95" s="774"/>
      <c r="W95" s="774"/>
      <c r="X95" s="774"/>
      <c r="Y95" s="774"/>
      <c r="Z95" s="774"/>
      <c r="AA95" s="774"/>
      <c r="AB95" s="774"/>
      <c r="AC95" s="499"/>
      <c r="AD95" s="499"/>
      <c r="AE95" s="499"/>
      <c r="AF95" s="255"/>
    </row>
    <row r="96" spans="1:32" s="271" customFormat="1" ht="24">
      <c r="A96" s="269"/>
      <c r="B96" s="269"/>
      <c r="C96" s="270"/>
      <c r="D96" s="269"/>
      <c r="E96" s="269"/>
      <c r="F96" s="269"/>
      <c r="G96" s="269"/>
      <c r="H96" s="269"/>
      <c r="I96" s="269"/>
      <c r="Y96" s="272"/>
      <c r="Z96" s="272"/>
      <c r="AA96" s="272"/>
    </row>
    <row r="97" spans="1:31" s="271" customFormat="1" ht="24" customHeight="1">
      <c r="A97" s="269"/>
      <c r="B97" s="269"/>
      <c r="C97" s="270"/>
      <c r="D97" s="269"/>
      <c r="E97" s="269"/>
      <c r="F97" s="269"/>
      <c r="G97" s="269"/>
      <c r="H97" s="269"/>
      <c r="I97" s="269"/>
      <c r="Y97" s="272"/>
      <c r="Z97" s="272"/>
      <c r="AA97" s="272"/>
    </row>
    <row r="98" spans="1:31" s="271" customFormat="1" ht="19.5" customHeight="1">
      <c r="A98" s="273" t="s">
        <v>348</v>
      </c>
      <c r="B98" s="274"/>
      <c r="C98" s="269"/>
      <c r="D98" s="269"/>
      <c r="E98" s="269"/>
      <c r="F98" s="269"/>
      <c r="G98" s="269"/>
      <c r="H98" s="269"/>
      <c r="I98" s="269"/>
      <c r="U98" s="275"/>
      <c r="V98" s="275"/>
      <c r="W98" s="275"/>
      <c r="X98" s="275"/>
      <c r="Y98" s="275"/>
      <c r="Z98" s="275"/>
      <c r="AA98" s="275"/>
    </row>
    <row r="99" spans="1:31" s="271" customFormat="1" ht="15" customHeight="1">
      <c r="A99" s="269"/>
      <c r="B99" s="769" t="s">
        <v>296</v>
      </c>
      <c r="C99" s="767" t="s">
        <v>349</v>
      </c>
      <c r="D99" s="767"/>
      <c r="E99" s="767"/>
      <c r="F99" s="767"/>
      <c r="G99" s="767"/>
      <c r="H99" s="767"/>
      <c r="I99" s="767"/>
      <c r="J99" s="767"/>
      <c r="K99" s="767"/>
      <c r="L99" s="767"/>
      <c r="M99" s="767"/>
      <c r="N99" s="767"/>
      <c r="O99" s="767"/>
      <c r="P99" s="767"/>
      <c r="Q99" s="767"/>
      <c r="R99" s="767"/>
      <c r="S99" s="767"/>
      <c r="T99" s="767"/>
      <c r="U99" s="767"/>
      <c r="V99" s="767"/>
      <c r="W99" s="767"/>
      <c r="X99" s="767"/>
      <c r="Y99" s="767"/>
      <c r="Z99" s="767"/>
      <c r="AA99" s="767"/>
      <c r="AB99" s="767"/>
      <c r="AC99" s="771"/>
      <c r="AD99" s="771"/>
      <c r="AE99" s="771"/>
    </row>
    <row r="100" spans="1:31" s="271" customFormat="1" ht="15" customHeight="1">
      <c r="A100" s="269"/>
      <c r="B100" s="769"/>
      <c r="C100" s="770"/>
      <c r="D100" s="770"/>
      <c r="E100" s="770"/>
      <c r="F100" s="770"/>
      <c r="G100" s="770"/>
      <c r="H100" s="770"/>
      <c r="I100" s="770"/>
      <c r="J100" s="770"/>
      <c r="K100" s="770"/>
      <c r="L100" s="770"/>
      <c r="M100" s="770"/>
      <c r="N100" s="770"/>
      <c r="O100" s="770"/>
      <c r="P100" s="770"/>
      <c r="Q100" s="770"/>
      <c r="R100" s="770"/>
      <c r="S100" s="770"/>
      <c r="T100" s="770"/>
      <c r="U100" s="770"/>
      <c r="V100" s="770"/>
      <c r="W100" s="770"/>
      <c r="X100" s="770"/>
      <c r="Y100" s="770"/>
      <c r="Z100" s="770"/>
      <c r="AA100" s="770"/>
      <c r="AB100" s="770"/>
      <c r="AC100" s="772"/>
      <c r="AD100" s="772"/>
      <c r="AE100" s="772"/>
    </row>
    <row r="101" spans="1:31" s="271" customFormat="1" ht="12.75" customHeight="1">
      <c r="A101" s="269"/>
      <c r="B101" s="276"/>
      <c r="C101" s="277"/>
      <c r="D101" s="276"/>
      <c r="E101" s="276"/>
      <c r="F101" s="276"/>
      <c r="G101" s="276"/>
      <c r="H101" s="276"/>
      <c r="I101" s="276"/>
      <c r="J101" s="278"/>
      <c r="K101" s="278"/>
      <c r="L101" s="278"/>
      <c r="M101" s="278"/>
      <c r="N101" s="278"/>
      <c r="O101" s="278"/>
      <c r="P101" s="278"/>
      <c r="Q101" s="278"/>
      <c r="R101" s="278"/>
      <c r="S101" s="278"/>
      <c r="T101" s="278"/>
      <c r="U101" s="278"/>
      <c r="V101" s="278"/>
      <c r="W101" s="278"/>
      <c r="X101" s="278"/>
      <c r="Y101" s="276"/>
      <c r="Z101" s="276"/>
      <c r="AA101" s="276"/>
    </row>
    <row r="102" spans="1:31" s="271" customFormat="1" ht="19.5" customHeight="1">
      <c r="A102" s="273" t="s">
        <v>350</v>
      </c>
      <c r="B102" s="279"/>
      <c r="C102" s="276"/>
      <c r="D102" s="276"/>
      <c r="E102" s="276"/>
      <c r="F102" s="276"/>
      <c r="G102" s="276"/>
      <c r="H102" s="276"/>
      <c r="I102" s="276"/>
      <c r="J102" s="278"/>
      <c r="K102" s="278"/>
      <c r="L102" s="278"/>
      <c r="M102" s="278"/>
      <c r="N102" s="278"/>
      <c r="O102" s="278"/>
      <c r="P102" s="278"/>
      <c r="Q102" s="278"/>
      <c r="R102" s="278"/>
      <c r="S102" s="278"/>
      <c r="T102" s="278"/>
      <c r="U102" s="768"/>
      <c r="V102" s="768"/>
      <c r="W102" s="768"/>
      <c r="X102" s="768"/>
      <c r="Y102" s="768"/>
      <c r="Z102" s="768"/>
      <c r="AA102" s="768"/>
    </row>
    <row r="103" spans="1:31" s="271" customFormat="1" ht="18" customHeight="1">
      <c r="A103" s="269"/>
      <c r="B103" s="769" t="s">
        <v>296</v>
      </c>
      <c r="C103" s="767" t="s">
        <v>351</v>
      </c>
      <c r="D103" s="767"/>
      <c r="E103" s="767"/>
      <c r="F103" s="767"/>
      <c r="G103" s="767"/>
      <c r="H103" s="767"/>
      <c r="I103" s="767"/>
      <c r="J103" s="767"/>
      <c r="K103" s="767"/>
      <c r="L103" s="767"/>
      <c r="M103" s="767"/>
      <c r="N103" s="767"/>
      <c r="O103" s="767"/>
      <c r="P103" s="767"/>
      <c r="Q103" s="767"/>
      <c r="R103" s="767"/>
      <c r="S103" s="767"/>
      <c r="T103" s="767"/>
      <c r="U103" s="767"/>
      <c r="V103" s="767"/>
      <c r="W103" s="767"/>
      <c r="X103" s="767"/>
      <c r="Y103" s="767"/>
      <c r="Z103" s="767"/>
      <c r="AA103" s="767"/>
      <c r="AB103" s="767"/>
      <c r="AC103" s="771"/>
      <c r="AD103" s="771"/>
      <c r="AE103" s="771"/>
    </row>
    <row r="104" spans="1:31" s="271" customFormat="1" ht="18" customHeight="1">
      <c r="A104" s="269"/>
      <c r="B104" s="769"/>
      <c r="C104" s="770"/>
      <c r="D104" s="770"/>
      <c r="E104" s="770"/>
      <c r="F104" s="770"/>
      <c r="G104" s="770"/>
      <c r="H104" s="770"/>
      <c r="I104" s="770"/>
      <c r="J104" s="770"/>
      <c r="K104" s="770"/>
      <c r="L104" s="770"/>
      <c r="M104" s="770"/>
      <c r="N104" s="770"/>
      <c r="O104" s="770"/>
      <c r="P104" s="770"/>
      <c r="Q104" s="770"/>
      <c r="R104" s="770"/>
      <c r="S104" s="770"/>
      <c r="T104" s="770"/>
      <c r="U104" s="770"/>
      <c r="V104" s="770"/>
      <c r="W104" s="770"/>
      <c r="X104" s="770"/>
      <c r="Y104" s="770"/>
      <c r="Z104" s="770"/>
      <c r="AA104" s="770"/>
      <c r="AB104" s="770"/>
      <c r="AC104" s="772"/>
      <c r="AD104" s="772"/>
      <c r="AE104" s="772"/>
    </row>
    <row r="105" spans="1:31" s="271" customFormat="1" ht="12.75" customHeight="1">
      <c r="A105" s="269"/>
      <c r="B105" s="276"/>
      <c r="C105" s="277"/>
      <c r="D105" s="276"/>
      <c r="E105" s="276"/>
      <c r="F105" s="276"/>
      <c r="G105" s="276"/>
      <c r="H105" s="276"/>
      <c r="I105" s="276"/>
      <c r="J105" s="278"/>
      <c r="K105" s="278"/>
      <c r="L105" s="278"/>
      <c r="M105" s="278"/>
      <c r="N105" s="278"/>
      <c r="O105" s="278"/>
      <c r="P105" s="278"/>
      <c r="Q105" s="278"/>
      <c r="R105" s="278"/>
      <c r="S105" s="278"/>
      <c r="T105" s="278"/>
      <c r="U105" s="278"/>
      <c r="V105" s="278"/>
      <c r="W105" s="278"/>
      <c r="X105" s="278"/>
      <c r="Y105" s="276"/>
      <c r="Z105" s="276"/>
      <c r="AA105" s="276"/>
    </row>
    <row r="106" spans="1:31" s="271" customFormat="1" ht="19.5" customHeight="1">
      <c r="A106" s="273" t="s">
        <v>352</v>
      </c>
      <c r="B106" s="279"/>
      <c r="C106" s="276"/>
      <c r="D106" s="276"/>
      <c r="E106" s="276"/>
      <c r="F106" s="276"/>
      <c r="G106" s="276"/>
      <c r="H106" s="276"/>
      <c r="I106" s="276"/>
      <c r="J106" s="278"/>
      <c r="K106" s="278"/>
      <c r="L106" s="278"/>
      <c r="M106" s="278"/>
      <c r="N106" s="278"/>
      <c r="O106" s="278"/>
      <c r="P106" s="278"/>
      <c r="Q106" s="278"/>
      <c r="R106" s="278"/>
      <c r="S106" s="278"/>
      <c r="T106" s="278"/>
      <c r="U106" s="768"/>
      <c r="V106" s="768"/>
      <c r="W106" s="768"/>
      <c r="X106" s="768"/>
      <c r="Y106" s="768"/>
      <c r="Z106" s="768"/>
      <c r="AA106" s="768"/>
    </row>
    <row r="107" spans="1:31" s="271" customFormat="1" ht="15" customHeight="1">
      <c r="A107" s="269"/>
      <c r="B107" s="749" t="s">
        <v>296</v>
      </c>
      <c r="C107" s="767" t="s">
        <v>353</v>
      </c>
      <c r="D107" s="767"/>
      <c r="E107" s="767"/>
      <c r="F107" s="767"/>
      <c r="G107" s="767"/>
      <c r="H107" s="767"/>
      <c r="I107" s="767"/>
      <c r="J107" s="767"/>
      <c r="K107" s="767"/>
      <c r="L107" s="767"/>
      <c r="M107" s="767"/>
      <c r="N107" s="767"/>
      <c r="O107" s="767"/>
      <c r="P107" s="767"/>
      <c r="Q107" s="767"/>
      <c r="R107" s="767"/>
      <c r="S107" s="767"/>
      <c r="T107" s="767"/>
      <c r="U107" s="767"/>
      <c r="V107" s="767"/>
      <c r="W107" s="767"/>
      <c r="X107" s="767"/>
      <c r="Y107" s="767"/>
      <c r="Z107" s="767"/>
      <c r="AA107" s="767"/>
      <c r="AB107" s="767"/>
      <c r="AC107" s="771"/>
      <c r="AD107" s="771"/>
      <c r="AE107" s="771"/>
    </row>
    <row r="108" spans="1:31" s="271" customFormat="1" ht="15" customHeight="1">
      <c r="A108" s="269"/>
      <c r="B108" s="754"/>
      <c r="C108" s="773"/>
      <c r="D108" s="770"/>
      <c r="E108" s="770"/>
      <c r="F108" s="770"/>
      <c r="G108" s="770"/>
      <c r="H108" s="770"/>
      <c r="I108" s="770"/>
      <c r="J108" s="770"/>
      <c r="K108" s="770"/>
      <c r="L108" s="770"/>
      <c r="M108" s="770"/>
      <c r="N108" s="770"/>
      <c r="O108" s="770"/>
      <c r="P108" s="770"/>
      <c r="Q108" s="770"/>
      <c r="R108" s="770"/>
      <c r="S108" s="770"/>
      <c r="T108" s="770"/>
      <c r="U108" s="770"/>
      <c r="V108" s="770"/>
      <c r="W108" s="770"/>
      <c r="X108" s="770"/>
      <c r="Y108" s="770"/>
      <c r="Z108" s="770"/>
      <c r="AA108" s="770"/>
      <c r="AB108" s="770"/>
      <c r="AC108" s="772"/>
      <c r="AD108" s="772"/>
      <c r="AE108" s="772"/>
    </row>
    <row r="109" spans="1:31" s="271" customFormat="1" ht="30" customHeight="1">
      <c r="A109" s="269"/>
      <c r="B109" s="750"/>
      <c r="C109" s="280"/>
      <c r="D109" s="747" t="s">
        <v>354</v>
      </c>
      <c r="E109" s="747"/>
      <c r="F109" s="747"/>
      <c r="G109" s="747"/>
      <c r="H109" s="747"/>
      <c r="I109" s="747"/>
      <c r="J109" s="747"/>
      <c r="K109" s="747"/>
      <c r="L109" s="747"/>
      <c r="M109" s="747"/>
      <c r="N109" s="747"/>
      <c r="O109" s="747"/>
      <c r="P109" s="747"/>
      <c r="Q109" s="747"/>
      <c r="R109" s="747"/>
      <c r="S109" s="747"/>
      <c r="T109" s="747"/>
      <c r="U109" s="747"/>
      <c r="V109" s="747"/>
      <c r="W109" s="747"/>
      <c r="X109" s="747"/>
      <c r="Y109" s="747"/>
      <c r="Z109" s="747"/>
      <c r="AA109" s="747"/>
      <c r="AB109" s="747"/>
      <c r="AC109" s="748"/>
      <c r="AD109" s="748"/>
      <c r="AE109" s="748"/>
    </row>
    <row r="110" spans="1:31" s="271" customFormat="1" ht="14.25" customHeight="1">
      <c r="A110" s="269"/>
      <c r="B110" s="277"/>
      <c r="C110" s="281"/>
      <c r="D110" s="281"/>
      <c r="E110" s="281"/>
      <c r="F110" s="281"/>
      <c r="G110" s="281"/>
      <c r="H110" s="281"/>
      <c r="I110" s="281"/>
      <c r="J110" s="281"/>
      <c r="K110" s="281"/>
      <c r="L110" s="281"/>
      <c r="M110" s="281"/>
      <c r="N110" s="281"/>
      <c r="O110" s="281"/>
      <c r="P110" s="281"/>
      <c r="Q110" s="281"/>
      <c r="R110" s="281"/>
      <c r="S110" s="281"/>
      <c r="T110" s="281"/>
      <c r="U110" s="281"/>
      <c r="V110" s="281"/>
      <c r="W110" s="281"/>
      <c r="X110" s="281"/>
      <c r="Y110" s="282"/>
      <c r="Z110" s="282"/>
      <c r="AA110" s="282"/>
    </row>
    <row r="111" spans="1:31" s="271" customFormat="1" ht="18" customHeight="1">
      <c r="A111" s="273" t="s">
        <v>355</v>
      </c>
      <c r="B111" s="279"/>
      <c r="C111" s="276"/>
      <c r="D111" s="276"/>
      <c r="E111" s="276"/>
      <c r="F111" s="276"/>
      <c r="G111" s="276"/>
      <c r="H111" s="276"/>
      <c r="I111" s="276"/>
      <c r="J111" s="278"/>
      <c r="K111" s="278"/>
      <c r="L111" s="278"/>
      <c r="M111" s="278"/>
      <c r="N111" s="278"/>
      <c r="O111" s="278"/>
      <c r="P111" s="278"/>
      <c r="Q111" s="278"/>
      <c r="R111" s="278"/>
      <c r="S111" s="278"/>
      <c r="T111" s="278"/>
      <c r="U111" s="279"/>
      <c r="V111" s="279"/>
      <c r="W111" s="279"/>
      <c r="X111" s="279"/>
      <c r="Y111" s="279"/>
      <c r="Z111" s="279"/>
      <c r="AA111" s="279"/>
    </row>
    <row r="112" spans="1:31" s="271" customFormat="1" ht="22.5" customHeight="1">
      <c r="A112" s="269"/>
      <c r="B112" s="749" t="s">
        <v>296</v>
      </c>
      <c r="C112" s="747" t="s">
        <v>356</v>
      </c>
      <c r="D112" s="747"/>
      <c r="E112" s="747"/>
      <c r="F112" s="747"/>
      <c r="G112" s="747"/>
      <c r="H112" s="747"/>
      <c r="I112" s="747"/>
      <c r="J112" s="747"/>
      <c r="K112" s="747"/>
      <c r="L112" s="747"/>
      <c r="M112" s="747"/>
      <c r="N112" s="747"/>
      <c r="O112" s="747"/>
      <c r="P112" s="747"/>
      <c r="Q112" s="747"/>
      <c r="R112" s="747"/>
      <c r="S112" s="747"/>
      <c r="T112" s="747"/>
      <c r="U112" s="747"/>
      <c r="V112" s="747"/>
      <c r="W112" s="747"/>
      <c r="X112" s="747"/>
      <c r="Y112" s="747"/>
      <c r="Z112" s="747"/>
      <c r="AA112" s="747"/>
      <c r="AB112" s="747"/>
      <c r="AC112" s="748"/>
      <c r="AD112" s="748"/>
      <c r="AE112" s="748"/>
    </row>
    <row r="113" spans="1:31" s="271" customFormat="1" ht="22.5" customHeight="1">
      <c r="A113" s="269"/>
      <c r="B113" s="750"/>
      <c r="C113" s="747"/>
      <c r="D113" s="747"/>
      <c r="E113" s="747"/>
      <c r="F113" s="747"/>
      <c r="G113" s="747"/>
      <c r="H113" s="747"/>
      <c r="I113" s="747"/>
      <c r="J113" s="747"/>
      <c r="K113" s="747"/>
      <c r="L113" s="747"/>
      <c r="M113" s="747"/>
      <c r="N113" s="747"/>
      <c r="O113" s="747"/>
      <c r="P113" s="747"/>
      <c r="Q113" s="747"/>
      <c r="R113" s="747"/>
      <c r="S113" s="747"/>
      <c r="T113" s="747"/>
      <c r="U113" s="747"/>
      <c r="V113" s="747"/>
      <c r="W113" s="747"/>
      <c r="X113" s="747"/>
      <c r="Y113" s="747"/>
      <c r="Z113" s="747"/>
      <c r="AA113" s="747"/>
      <c r="AB113" s="747"/>
      <c r="AC113" s="748"/>
      <c r="AD113" s="748"/>
      <c r="AE113" s="748"/>
    </row>
    <row r="114" spans="1:31" s="271" customFormat="1" ht="15" customHeight="1">
      <c r="A114" s="269"/>
      <c r="B114" s="749" t="s">
        <v>300</v>
      </c>
      <c r="C114" s="747" t="s">
        <v>357</v>
      </c>
      <c r="D114" s="747"/>
      <c r="E114" s="747"/>
      <c r="F114" s="747"/>
      <c r="G114" s="747"/>
      <c r="H114" s="747"/>
      <c r="I114" s="747"/>
      <c r="J114" s="747"/>
      <c r="K114" s="747"/>
      <c r="L114" s="747"/>
      <c r="M114" s="747"/>
      <c r="N114" s="747"/>
      <c r="O114" s="747"/>
      <c r="P114" s="747"/>
      <c r="Q114" s="747"/>
      <c r="R114" s="747"/>
      <c r="S114" s="747"/>
      <c r="T114" s="747"/>
      <c r="U114" s="747"/>
      <c r="V114" s="747"/>
      <c r="W114" s="747"/>
      <c r="X114" s="747"/>
      <c r="Y114" s="747"/>
      <c r="Z114" s="747"/>
      <c r="AA114" s="747"/>
      <c r="AB114" s="747"/>
      <c r="AC114" s="748"/>
      <c r="AD114" s="748"/>
      <c r="AE114" s="748"/>
    </row>
    <row r="115" spans="1:31" s="271" customFormat="1" ht="15" customHeight="1">
      <c r="A115" s="269"/>
      <c r="B115" s="750"/>
      <c r="C115" s="747"/>
      <c r="D115" s="747"/>
      <c r="E115" s="747"/>
      <c r="F115" s="747"/>
      <c r="G115" s="747"/>
      <c r="H115" s="747"/>
      <c r="I115" s="747"/>
      <c r="J115" s="747"/>
      <c r="K115" s="747"/>
      <c r="L115" s="747"/>
      <c r="M115" s="747"/>
      <c r="N115" s="747"/>
      <c r="O115" s="747"/>
      <c r="P115" s="747"/>
      <c r="Q115" s="747"/>
      <c r="R115" s="747"/>
      <c r="S115" s="747"/>
      <c r="T115" s="747"/>
      <c r="U115" s="747"/>
      <c r="V115" s="747"/>
      <c r="W115" s="747"/>
      <c r="X115" s="747"/>
      <c r="Y115" s="747"/>
      <c r="Z115" s="747"/>
      <c r="AA115" s="747"/>
      <c r="AB115" s="747"/>
      <c r="AC115" s="748"/>
      <c r="AD115" s="748"/>
      <c r="AE115" s="748"/>
    </row>
    <row r="116" spans="1:31" s="271" customFormat="1" ht="18" customHeight="1">
      <c r="A116" s="269"/>
      <c r="B116" s="749" t="s">
        <v>302</v>
      </c>
      <c r="C116" s="755" t="s">
        <v>358</v>
      </c>
      <c r="D116" s="756"/>
      <c r="E116" s="756"/>
      <c r="F116" s="756"/>
      <c r="G116" s="756"/>
      <c r="H116" s="756"/>
      <c r="I116" s="756"/>
      <c r="J116" s="756"/>
      <c r="K116" s="756"/>
      <c r="L116" s="756"/>
      <c r="M116" s="756"/>
      <c r="N116" s="756"/>
      <c r="O116" s="756"/>
      <c r="P116" s="756"/>
      <c r="Q116" s="756"/>
      <c r="R116" s="756"/>
      <c r="S116" s="756"/>
      <c r="T116" s="756"/>
      <c r="U116" s="756"/>
      <c r="V116" s="756"/>
      <c r="W116" s="756"/>
      <c r="X116" s="756"/>
      <c r="Y116" s="756"/>
      <c r="Z116" s="756"/>
      <c r="AA116" s="756"/>
      <c r="AB116" s="756"/>
      <c r="AC116" s="757"/>
      <c r="AD116" s="758"/>
      <c r="AE116" s="759"/>
    </row>
    <row r="117" spans="1:31" s="271" customFormat="1" ht="30" customHeight="1">
      <c r="A117" s="269"/>
      <c r="B117" s="754"/>
      <c r="D117" s="760" t="s">
        <v>359</v>
      </c>
      <c r="E117" s="762" t="s">
        <v>360</v>
      </c>
      <c r="F117" s="762"/>
      <c r="G117" s="762"/>
      <c r="H117" s="762"/>
      <c r="I117" s="762"/>
      <c r="J117" s="762"/>
      <c r="K117" s="762"/>
      <c r="L117" s="762"/>
      <c r="M117" s="762"/>
      <c r="N117" s="762"/>
      <c r="O117" s="762"/>
      <c r="P117" s="762"/>
      <c r="Q117" s="762"/>
      <c r="R117" s="762"/>
      <c r="S117" s="762"/>
      <c r="T117" s="762"/>
      <c r="U117" s="762"/>
      <c r="V117" s="762"/>
      <c r="W117" s="762"/>
      <c r="X117" s="762"/>
      <c r="Y117" s="762"/>
      <c r="Z117" s="762"/>
      <c r="AA117" s="762"/>
      <c r="AB117" s="762"/>
      <c r="AC117" s="748"/>
      <c r="AD117" s="748"/>
      <c r="AE117" s="748"/>
    </row>
    <row r="118" spans="1:31" s="271" customFormat="1" ht="15" customHeight="1">
      <c r="A118" s="269"/>
      <c r="B118" s="754"/>
      <c r="D118" s="761"/>
      <c r="E118" s="763" t="s">
        <v>361</v>
      </c>
      <c r="F118" s="763"/>
      <c r="G118" s="763"/>
      <c r="H118" s="763"/>
      <c r="I118" s="763"/>
      <c r="J118" s="763"/>
      <c r="K118" s="763"/>
      <c r="L118" s="763"/>
      <c r="M118" s="763"/>
      <c r="N118" s="763"/>
      <c r="O118" s="763"/>
      <c r="P118" s="763"/>
      <c r="Q118" s="763"/>
      <c r="R118" s="763"/>
      <c r="S118" s="763"/>
      <c r="T118" s="763"/>
      <c r="U118" s="763"/>
      <c r="V118" s="763"/>
      <c r="W118" s="763"/>
      <c r="X118" s="763"/>
      <c r="Y118" s="763"/>
      <c r="Z118" s="763"/>
      <c r="AA118" s="763"/>
      <c r="AB118" s="763"/>
      <c r="AC118" s="748"/>
      <c r="AD118" s="748"/>
      <c r="AE118" s="748"/>
    </row>
    <row r="119" spans="1:31" s="271" customFormat="1" ht="30" customHeight="1">
      <c r="A119" s="269"/>
      <c r="B119" s="754"/>
      <c r="C119" s="283"/>
      <c r="D119" s="764" t="s">
        <v>362</v>
      </c>
      <c r="E119" s="767" t="s">
        <v>363</v>
      </c>
      <c r="F119" s="767"/>
      <c r="G119" s="767"/>
      <c r="H119" s="767"/>
      <c r="I119" s="767"/>
      <c r="J119" s="767"/>
      <c r="K119" s="767"/>
      <c r="L119" s="767"/>
      <c r="M119" s="767"/>
      <c r="N119" s="767"/>
      <c r="O119" s="767"/>
      <c r="P119" s="767"/>
      <c r="Q119" s="767"/>
      <c r="R119" s="767"/>
      <c r="S119" s="767"/>
      <c r="T119" s="767"/>
      <c r="U119" s="767"/>
      <c r="V119" s="767"/>
      <c r="W119" s="767"/>
      <c r="X119" s="767"/>
      <c r="Y119" s="767"/>
      <c r="Z119" s="767"/>
      <c r="AA119" s="767"/>
      <c r="AB119" s="767"/>
      <c r="AC119" s="748"/>
      <c r="AD119" s="748"/>
      <c r="AE119" s="748"/>
    </row>
    <row r="120" spans="1:31" s="271" customFormat="1" ht="15" customHeight="1">
      <c r="A120" s="269"/>
      <c r="B120" s="754"/>
      <c r="C120" s="283"/>
      <c r="D120" s="765"/>
      <c r="E120" s="752" t="s">
        <v>364</v>
      </c>
      <c r="F120" s="752"/>
      <c r="G120" s="752"/>
      <c r="H120" s="752"/>
      <c r="I120" s="752"/>
      <c r="J120" s="752"/>
      <c r="K120" s="752"/>
      <c r="L120" s="752"/>
      <c r="M120" s="752"/>
      <c r="N120" s="752"/>
      <c r="O120" s="752"/>
      <c r="P120" s="752"/>
      <c r="Q120" s="752"/>
      <c r="R120" s="752"/>
      <c r="S120" s="752"/>
      <c r="T120" s="752"/>
      <c r="U120" s="752"/>
      <c r="V120" s="752"/>
      <c r="W120" s="752"/>
      <c r="X120" s="752"/>
      <c r="Y120" s="752"/>
      <c r="Z120" s="752"/>
      <c r="AA120" s="752"/>
      <c r="AB120" s="752"/>
      <c r="AC120" s="748"/>
      <c r="AD120" s="748"/>
      <c r="AE120" s="748"/>
    </row>
    <row r="121" spans="1:31" s="271" customFormat="1" ht="15" customHeight="1">
      <c r="A121" s="269"/>
      <c r="B121" s="754"/>
      <c r="C121" s="283"/>
      <c r="D121" s="766"/>
      <c r="E121" s="753" t="s">
        <v>365</v>
      </c>
      <c r="F121" s="753"/>
      <c r="G121" s="753"/>
      <c r="H121" s="753"/>
      <c r="I121" s="753"/>
      <c r="J121" s="753"/>
      <c r="K121" s="753"/>
      <c r="L121" s="753"/>
      <c r="M121" s="753"/>
      <c r="N121" s="753"/>
      <c r="O121" s="753"/>
      <c r="P121" s="753"/>
      <c r="Q121" s="753"/>
      <c r="R121" s="753"/>
      <c r="S121" s="753"/>
      <c r="T121" s="753"/>
      <c r="U121" s="753"/>
      <c r="V121" s="753"/>
      <c r="W121" s="753"/>
      <c r="X121" s="753"/>
      <c r="Y121" s="753"/>
      <c r="Z121" s="753"/>
      <c r="AA121" s="753"/>
      <c r="AB121" s="753"/>
      <c r="AC121" s="748"/>
      <c r="AD121" s="748"/>
      <c r="AE121" s="748"/>
    </row>
    <row r="122" spans="1:31" s="271" customFormat="1" ht="30" customHeight="1">
      <c r="A122" s="269"/>
      <c r="B122" s="754"/>
      <c r="C122" s="283"/>
      <c r="D122" s="284" t="s">
        <v>366</v>
      </c>
      <c r="E122" s="747" t="s">
        <v>367</v>
      </c>
      <c r="F122" s="747"/>
      <c r="G122" s="747"/>
      <c r="H122" s="747"/>
      <c r="I122" s="747"/>
      <c r="J122" s="747"/>
      <c r="K122" s="747"/>
      <c r="L122" s="747"/>
      <c r="M122" s="747"/>
      <c r="N122" s="747"/>
      <c r="O122" s="747"/>
      <c r="P122" s="747"/>
      <c r="Q122" s="747"/>
      <c r="R122" s="747"/>
      <c r="S122" s="747"/>
      <c r="T122" s="747"/>
      <c r="U122" s="747"/>
      <c r="V122" s="747"/>
      <c r="W122" s="747"/>
      <c r="X122" s="747"/>
      <c r="Y122" s="747"/>
      <c r="Z122" s="747"/>
      <c r="AA122" s="747"/>
      <c r="AB122" s="747"/>
      <c r="AC122" s="748"/>
      <c r="AD122" s="748"/>
      <c r="AE122" s="748"/>
    </row>
    <row r="123" spans="1:31" s="271" customFormat="1" ht="30" customHeight="1">
      <c r="A123" s="269"/>
      <c r="B123" s="754"/>
      <c r="C123" s="283"/>
      <c r="D123" s="284" t="s">
        <v>368</v>
      </c>
      <c r="E123" s="747" t="s">
        <v>369</v>
      </c>
      <c r="F123" s="747"/>
      <c r="G123" s="747"/>
      <c r="H123" s="747"/>
      <c r="I123" s="747"/>
      <c r="J123" s="747"/>
      <c r="K123" s="747"/>
      <c r="L123" s="747"/>
      <c r="M123" s="747"/>
      <c r="N123" s="747"/>
      <c r="O123" s="747"/>
      <c r="P123" s="747"/>
      <c r="Q123" s="747"/>
      <c r="R123" s="747"/>
      <c r="S123" s="747"/>
      <c r="T123" s="747"/>
      <c r="U123" s="747"/>
      <c r="V123" s="747"/>
      <c r="W123" s="747"/>
      <c r="X123" s="747"/>
      <c r="Y123" s="747"/>
      <c r="Z123" s="747"/>
      <c r="AA123" s="747"/>
      <c r="AB123" s="747"/>
      <c r="AC123" s="748"/>
      <c r="AD123" s="748"/>
      <c r="AE123" s="748"/>
    </row>
    <row r="124" spans="1:31" s="271" customFormat="1" ht="30" customHeight="1">
      <c r="A124" s="269"/>
      <c r="B124" s="750"/>
      <c r="C124" s="285"/>
      <c r="D124" s="284" t="s">
        <v>370</v>
      </c>
      <c r="E124" s="747" t="s">
        <v>371</v>
      </c>
      <c r="F124" s="747"/>
      <c r="G124" s="747"/>
      <c r="H124" s="747"/>
      <c r="I124" s="747"/>
      <c r="J124" s="747"/>
      <c r="K124" s="747"/>
      <c r="L124" s="747"/>
      <c r="M124" s="747"/>
      <c r="N124" s="747"/>
      <c r="O124" s="747"/>
      <c r="P124" s="747"/>
      <c r="Q124" s="747"/>
      <c r="R124" s="747"/>
      <c r="S124" s="747"/>
      <c r="T124" s="747"/>
      <c r="U124" s="747"/>
      <c r="V124" s="747"/>
      <c r="W124" s="747"/>
      <c r="X124" s="747"/>
      <c r="Y124" s="747"/>
      <c r="Z124" s="747"/>
      <c r="AA124" s="747"/>
      <c r="AB124" s="747"/>
      <c r="AC124" s="748"/>
      <c r="AD124" s="748"/>
      <c r="AE124" s="748"/>
    </row>
    <row r="125" spans="1:31" s="271" customFormat="1" ht="12.75" customHeight="1">
      <c r="A125" s="269"/>
      <c r="B125" s="276"/>
      <c r="C125" s="277"/>
      <c r="D125" s="276"/>
      <c r="E125" s="276"/>
      <c r="F125" s="276"/>
      <c r="G125" s="276"/>
      <c r="H125" s="276"/>
      <c r="I125" s="276"/>
      <c r="J125" s="278"/>
      <c r="K125" s="278"/>
      <c r="L125" s="278"/>
      <c r="M125" s="278"/>
      <c r="N125" s="278"/>
      <c r="O125" s="278"/>
      <c r="P125" s="278"/>
      <c r="Q125" s="278"/>
      <c r="R125" s="278"/>
      <c r="S125" s="278"/>
      <c r="T125" s="278"/>
      <c r="U125" s="278"/>
      <c r="V125" s="278"/>
      <c r="W125" s="278"/>
      <c r="X125" s="278"/>
      <c r="Y125" s="276"/>
      <c r="Z125" s="276"/>
      <c r="AA125" s="276"/>
    </row>
    <row r="126" spans="1:31" s="271" customFormat="1" ht="19.5" customHeight="1">
      <c r="A126" s="273" t="s">
        <v>372</v>
      </c>
      <c r="B126" s="279"/>
      <c r="C126" s="276"/>
      <c r="D126" s="276"/>
      <c r="E126" s="276"/>
      <c r="F126" s="276"/>
      <c r="G126" s="276"/>
      <c r="H126" s="276"/>
      <c r="I126" s="276"/>
      <c r="J126" s="278"/>
      <c r="K126" s="278"/>
      <c r="L126" s="278"/>
      <c r="M126" s="278"/>
      <c r="N126" s="278"/>
      <c r="O126" s="278"/>
      <c r="P126" s="278"/>
      <c r="Q126" s="278"/>
      <c r="R126" s="278"/>
      <c r="S126" s="278"/>
      <c r="T126" s="278"/>
      <c r="U126" s="286"/>
      <c r="V126" s="286"/>
      <c r="W126" s="286"/>
      <c r="X126" s="286"/>
      <c r="Y126" s="286"/>
      <c r="Z126" s="286"/>
      <c r="AA126" s="286"/>
    </row>
    <row r="127" spans="1:31" s="271" customFormat="1" ht="15" customHeight="1">
      <c r="A127" s="269"/>
      <c r="B127" s="749" t="s">
        <v>286</v>
      </c>
      <c r="C127" s="751" t="s">
        <v>373</v>
      </c>
      <c r="D127" s="751"/>
      <c r="E127" s="751"/>
      <c r="F127" s="751"/>
      <c r="G127" s="751"/>
      <c r="H127" s="751"/>
      <c r="I127" s="751"/>
      <c r="J127" s="751"/>
      <c r="K127" s="751"/>
      <c r="L127" s="751"/>
      <c r="M127" s="751"/>
      <c r="N127" s="751"/>
      <c r="O127" s="751"/>
      <c r="P127" s="751"/>
      <c r="Q127" s="751"/>
      <c r="R127" s="751"/>
      <c r="S127" s="751"/>
      <c r="T127" s="751"/>
      <c r="U127" s="751"/>
      <c r="V127" s="751"/>
      <c r="W127" s="751"/>
      <c r="X127" s="751"/>
      <c r="Y127" s="751"/>
      <c r="Z127" s="751"/>
      <c r="AA127" s="751"/>
      <c r="AB127" s="751"/>
      <c r="AC127" s="748"/>
      <c r="AD127" s="748"/>
      <c r="AE127" s="748"/>
    </row>
    <row r="128" spans="1:31" s="271" customFormat="1" ht="15" customHeight="1">
      <c r="A128" s="269"/>
      <c r="B128" s="750"/>
      <c r="C128" s="751"/>
      <c r="D128" s="751"/>
      <c r="E128" s="751"/>
      <c r="F128" s="751"/>
      <c r="G128" s="751"/>
      <c r="H128" s="751"/>
      <c r="I128" s="751"/>
      <c r="J128" s="751"/>
      <c r="K128" s="751"/>
      <c r="L128" s="751"/>
      <c r="M128" s="751"/>
      <c r="N128" s="751"/>
      <c r="O128" s="751"/>
      <c r="P128" s="751"/>
      <c r="Q128" s="751"/>
      <c r="R128" s="751"/>
      <c r="S128" s="751"/>
      <c r="T128" s="751"/>
      <c r="U128" s="751"/>
      <c r="V128" s="751"/>
      <c r="W128" s="751"/>
      <c r="X128" s="751"/>
      <c r="Y128" s="751"/>
      <c r="Z128" s="751"/>
      <c r="AA128" s="751"/>
      <c r="AB128" s="751"/>
      <c r="AC128" s="748"/>
      <c r="AD128" s="748"/>
      <c r="AE128" s="748"/>
    </row>
    <row r="129" spans="1:32" s="271" customFormat="1" ht="15" customHeight="1">
      <c r="A129" s="269"/>
      <c r="B129" s="749" t="s">
        <v>288</v>
      </c>
      <c r="C129" s="751" t="s">
        <v>374</v>
      </c>
      <c r="D129" s="751"/>
      <c r="E129" s="751"/>
      <c r="F129" s="751"/>
      <c r="G129" s="751"/>
      <c r="H129" s="751"/>
      <c r="I129" s="751"/>
      <c r="J129" s="751"/>
      <c r="K129" s="751"/>
      <c r="L129" s="751"/>
      <c r="M129" s="751"/>
      <c r="N129" s="751"/>
      <c r="O129" s="751"/>
      <c r="P129" s="751"/>
      <c r="Q129" s="751"/>
      <c r="R129" s="751"/>
      <c r="S129" s="751"/>
      <c r="T129" s="751"/>
      <c r="U129" s="751"/>
      <c r="V129" s="751"/>
      <c r="W129" s="751"/>
      <c r="X129" s="751"/>
      <c r="Y129" s="751"/>
      <c r="Z129" s="751"/>
      <c r="AA129" s="751"/>
      <c r="AB129" s="751"/>
      <c r="AC129" s="748"/>
      <c r="AD129" s="748"/>
      <c r="AE129" s="748"/>
    </row>
    <row r="130" spans="1:32" s="271" customFormat="1" ht="15" customHeight="1">
      <c r="A130" s="269"/>
      <c r="B130" s="750"/>
      <c r="C130" s="751"/>
      <c r="D130" s="751"/>
      <c r="E130" s="751"/>
      <c r="F130" s="751"/>
      <c r="G130" s="751"/>
      <c r="H130" s="751"/>
      <c r="I130" s="751"/>
      <c r="J130" s="751"/>
      <c r="K130" s="751"/>
      <c r="L130" s="751"/>
      <c r="M130" s="751"/>
      <c r="N130" s="751"/>
      <c r="O130" s="751"/>
      <c r="P130" s="751"/>
      <c r="Q130" s="751"/>
      <c r="R130" s="751"/>
      <c r="S130" s="751"/>
      <c r="T130" s="751"/>
      <c r="U130" s="751"/>
      <c r="V130" s="751"/>
      <c r="W130" s="751"/>
      <c r="X130" s="751"/>
      <c r="Y130" s="751"/>
      <c r="Z130" s="751"/>
      <c r="AA130" s="751"/>
      <c r="AB130" s="751"/>
      <c r="AC130" s="748"/>
      <c r="AD130" s="748"/>
      <c r="AE130" s="748"/>
    </row>
    <row r="131" spans="1:32" s="271" customFormat="1" ht="12.75" customHeight="1">
      <c r="A131" s="269"/>
      <c r="B131" s="269"/>
      <c r="C131" s="270"/>
      <c r="D131" s="269"/>
      <c r="E131" s="269"/>
      <c r="F131" s="269"/>
      <c r="G131" s="269"/>
      <c r="H131" s="269"/>
      <c r="I131" s="269"/>
      <c r="Y131" s="272"/>
      <c r="Z131" s="272"/>
      <c r="AA131" s="272"/>
    </row>
    <row r="132" spans="1:32" s="271" customFormat="1" ht="12.75" customHeight="1">
      <c r="A132" s="269"/>
      <c r="B132" s="269"/>
      <c r="C132" s="270"/>
      <c r="D132" s="269"/>
      <c r="E132" s="269"/>
      <c r="F132" s="269"/>
      <c r="G132" s="269"/>
      <c r="H132" s="269"/>
      <c r="I132" s="269"/>
      <c r="Y132" s="272"/>
      <c r="Z132" s="272"/>
      <c r="AA132" s="272"/>
    </row>
    <row r="133" spans="1:32" ht="12.75" customHeight="1">
      <c r="A133" s="249"/>
      <c r="B133" s="249"/>
      <c r="C133" s="287"/>
      <c r="D133" s="249"/>
      <c r="E133" s="249"/>
      <c r="F133" s="249"/>
      <c r="G133" s="249"/>
      <c r="H133" s="249"/>
      <c r="I133" s="249"/>
      <c r="AC133" s="250"/>
      <c r="AD133" s="250"/>
      <c r="AE133" s="250"/>
    </row>
    <row r="134" spans="1:32" ht="12.75" customHeight="1">
      <c r="A134" s="249"/>
      <c r="B134" s="249"/>
      <c r="C134" s="287"/>
      <c r="D134" s="249"/>
      <c r="E134" s="249"/>
      <c r="F134" s="249"/>
      <c r="G134" s="249"/>
      <c r="H134" s="249"/>
      <c r="I134" s="249"/>
      <c r="AC134" s="250"/>
      <c r="AD134" s="250"/>
      <c r="AE134" s="250"/>
    </row>
    <row r="135" spans="1:32" ht="12.75" customHeight="1">
      <c r="A135" s="249"/>
      <c r="B135" s="249"/>
      <c r="C135" s="287"/>
      <c r="D135" s="249"/>
      <c r="E135" s="249"/>
      <c r="F135" s="249"/>
      <c r="G135" s="249"/>
      <c r="H135" s="249"/>
      <c r="I135" s="249"/>
      <c r="AC135" s="250"/>
      <c r="AD135" s="250"/>
      <c r="AE135" s="250"/>
    </row>
    <row r="136" spans="1:32" s="290" customFormat="1" ht="20.100000000000001" customHeight="1">
      <c r="A136" s="253" t="s">
        <v>375</v>
      </c>
      <c r="B136" s="288"/>
      <c r="C136" s="289"/>
      <c r="D136" s="289"/>
      <c r="E136" s="289"/>
      <c r="F136" s="289"/>
      <c r="G136" s="289"/>
      <c r="H136" s="289"/>
      <c r="I136" s="289"/>
      <c r="AC136" s="252"/>
      <c r="AD136" s="252"/>
      <c r="AE136" s="252"/>
      <c r="AF136" s="291"/>
    </row>
    <row r="137" spans="1:32" s="256" customFormat="1" ht="22.5" customHeight="1">
      <c r="A137" s="254"/>
      <c r="B137" s="496" t="s">
        <v>296</v>
      </c>
      <c r="C137" s="512" t="s">
        <v>376</v>
      </c>
      <c r="D137" s="513"/>
      <c r="E137" s="513"/>
      <c r="F137" s="513"/>
      <c r="G137" s="513"/>
      <c r="H137" s="513"/>
      <c r="I137" s="513"/>
      <c r="J137" s="513"/>
      <c r="K137" s="513"/>
      <c r="L137" s="513"/>
      <c r="M137" s="513"/>
      <c r="N137" s="513"/>
      <c r="O137" s="513"/>
      <c r="P137" s="513"/>
      <c r="Q137" s="513"/>
      <c r="R137" s="513"/>
      <c r="S137" s="513"/>
      <c r="T137" s="513"/>
      <c r="U137" s="513"/>
      <c r="V137" s="513"/>
      <c r="W137" s="513"/>
      <c r="X137" s="513"/>
      <c r="Y137" s="513"/>
      <c r="Z137" s="513"/>
      <c r="AA137" s="513"/>
      <c r="AB137" s="513"/>
      <c r="AC137" s="526"/>
      <c r="AD137" s="527"/>
      <c r="AE137" s="528"/>
      <c r="AF137" s="255" t="s">
        <v>377</v>
      </c>
    </row>
    <row r="138" spans="1:32" s="256" customFormat="1" ht="22.5" customHeight="1">
      <c r="B138" s="497"/>
      <c r="C138" s="523"/>
      <c r="D138" s="524"/>
      <c r="E138" s="524"/>
      <c r="F138" s="524"/>
      <c r="G138" s="524"/>
      <c r="H138" s="524"/>
      <c r="I138" s="524"/>
      <c r="J138" s="524"/>
      <c r="K138" s="524"/>
      <c r="L138" s="524"/>
      <c r="M138" s="524"/>
      <c r="N138" s="524"/>
      <c r="O138" s="524"/>
      <c r="P138" s="524"/>
      <c r="Q138" s="524"/>
      <c r="R138" s="524"/>
      <c r="S138" s="524"/>
      <c r="T138" s="524"/>
      <c r="U138" s="524"/>
      <c r="V138" s="524"/>
      <c r="W138" s="524"/>
      <c r="X138" s="524"/>
      <c r="Y138" s="524"/>
      <c r="Z138" s="524"/>
      <c r="AA138" s="524"/>
      <c r="AB138" s="524"/>
      <c r="AC138" s="529"/>
      <c r="AD138" s="530"/>
      <c r="AE138" s="531"/>
      <c r="AF138" s="255"/>
    </row>
    <row r="139" spans="1:32" ht="12.95" customHeight="1">
      <c r="Y139" s="252"/>
      <c r="Z139" s="252"/>
      <c r="AA139" s="252"/>
      <c r="AC139" s="225"/>
      <c r="AD139" s="225"/>
      <c r="AE139" s="225"/>
      <c r="AF139" s="225"/>
    </row>
    <row r="140" spans="1:32" s="290" customFormat="1" ht="20.100000000000001" customHeight="1">
      <c r="A140" s="253" t="s">
        <v>378</v>
      </c>
      <c r="B140" s="288"/>
      <c r="C140" s="289"/>
      <c r="D140" s="289"/>
      <c r="E140" s="289"/>
      <c r="F140" s="289"/>
      <c r="G140" s="289"/>
      <c r="H140" s="289"/>
      <c r="I140" s="289"/>
      <c r="Y140" s="252"/>
      <c r="Z140" s="252"/>
      <c r="AA140" s="252"/>
    </row>
    <row r="141" spans="1:32" s="256" customFormat="1" ht="18" customHeight="1">
      <c r="A141" s="254"/>
      <c r="B141" s="496" t="s">
        <v>296</v>
      </c>
      <c r="C141" s="512" t="s">
        <v>379</v>
      </c>
      <c r="D141" s="513"/>
      <c r="E141" s="513"/>
      <c r="F141" s="513"/>
      <c r="G141" s="513"/>
      <c r="H141" s="513"/>
      <c r="I141" s="513"/>
      <c r="J141" s="513"/>
      <c r="K141" s="513"/>
      <c r="L141" s="513"/>
      <c r="M141" s="513"/>
      <c r="N141" s="513"/>
      <c r="O141" s="513"/>
      <c r="P141" s="513"/>
      <c r="Q141" s="513"/>
      <c r="R141" s="513"/>
      <c r="S141" s="513"/>
      <c r="T141" s="513"/>
      <c r="U141" s="513"/>
      <c r="V141" s="513"/>
      <c r="W141" s="513"/>
      <c r="X141" s="513"/>
      <c r="Y141" s="513"/>
      <c r="Z141" s="513"/>
      <c r="AA141" s="513"/>
      <c r="AB141" s="514"/>
      <c r="AC141" s="526"/>
      <c r="AD141" s="527"/>
      <c r="AE141" s="528"/>
      <c r="AF141" s="255" t="s">
        <v>380</v>
      </c>
    </row>
    <row r="142" spans="1:32" s="256" customFormat="1" ht="18" customHeight="1">
      <c r="A142" s="254"/>
      <c r="B142" s="497"/>
      <c r="C142" s="523" t="s">
        <v>381</v>
      </c>
      <c r="D142" s="524"/>
      <c r="E142" s="524"/>
      <c r="F142" s="524"/>
      <c r="G142" s="524"/>
      <c r="H142" s="524"/>
      <c r="I142" s="524"/>
      <c r="J142" s="524"/>
      <c r="K142" s="524"/>
      <c r="L142" s="524"/>
      <c r="M142" s="524"/>
      <c r="N142" s="524"/>
      <c r="O142" s="524"/>
      <c r="P142" s="524"/>
      <c r="Q142" s="524"/>
      <c r="R142" s="524"/>
      <c r="S142" s="524"/>
      <c r="T142" s="524"/>
      <c r="U142" s="524"/>
      <c r="V142" s="524"/>
      <c r="W142" s="524"/>
      <c r="X142" s="524"/>
      <c r="Y142" s="524"/>
      <c r="Z142" s="524"/>
      <c r="AA142" s="524"/>
      <c r="AB142" s="525"/>
      <c r="AC142" s="529"/>
      <c r="AD142" s="530"/>
      <c r="AE142" s="531"/>
    </row>
    <row r="143" spans="1:32" s="234" customFormat="1" ht="12.95" customHeight="1">
      <c r="AC143" s="252"/>
      <c r="AD143" s="252"/>
      <c r="AE143" s="252"/>
      <c r="AF143" s="224"/>
    </row>
    <row r="144" spans="1:32" s="290" customFormat="1" ht="20.100000000000001" customHeight="1">
      <c r="A144" s="253" t="s">
        <v>382</v>
      </c>
      <c r="B144" s="288"/>
      <c r="C144" s="289"/>
      <c r="D144" s="289"/>
      <c r="E144" s="289"/>
      <c r="F144" s="289"/>
      <c r="G144" s="289"/>
      <c r="H144" s="289"/>
      <c r="I144" s="289"/>
      <c r="AC144" s="252"/>
      <c r="AD144" s="252"/>
      <c r="AE144" s="252"/>
      <c r="AF144" s="291"/>
    </row>
    <row r="145" spans="1:32" s="256" customFormat="1" ht="22.5" customHeight="1">
      <c r="B145" s="496" t="s">
        <v>296</v>
      </c>
      <c r="C145" s="512" t="s">
        <v>383</v>
      </c>
      <c r="D145" s="513"/>
      <c r="E145" s="513"/>
      <c r="F145" s="513"/>
      <c r="G145" s="513"/>
      <c r="H145" s="513"/>
      <c r="I145" s="513"/>
      <c r="J145" s="513"/>
      <c r="K145" s="513"/>
      <c r="L145" s="513"/>
      <c r="M145" s="513"/>
      <c r="N145" s="513"/>
      <c r="O145" s="513"/>
      <c r="P145" s="513"/>
      <c r="Q145" s="513"/>
      <c r="R145" s="513"/>
      <c r="S145" s="513"/>
      <c r="T145" s="513"/>
      <c r="U145" s="513"/>
      <c r="V145" s="513"/>
      <c r="W145" s="513"/>
      <c r="X145" s="513"/>
      <c r="Y145" s="513"/>
      <c r="Z145" s="513"/>
      <c r="AA145" s="513"/>
      <c r="AB145" s="513"/>
      <c r="AC145" s="526"/>
      <c r="AD145" s="527"/>
      <c r="AE145" s="528"/>
      <c r="AF145" s="255" t="s">
        <v>384</v>
      </c>
    </row>
    <row r="146" spans="1:32" s="256" customFormat="1" ht="22.5" customHeight="1">
      <c r="B146" s="497"/>
      <c r="C146" s="523"/>
      <c r="D146" s="524"/>
      <c r="E146" s="524"/>
      <c r="F146" s="524"/>
      <c r="G146" s="524"/>
      <c r="H146" s="524"/>
      <c r="I146" s="524"/>
      <c r="J146" s="524"/>
      <c r="K146" s="524"/>
      <c r="L146" s="524"/>
      <c r="M146" s="524"/>
      <c r="N146" s="524"/>
      <c r="O146" s="524"/>
      <c r="P146" s="524"/>
      <c r="Q146" s="524"/>
      <c r="R146" s="524"/>
      <c r="S146" s="524"/>
      <c r="T146" s="524"/>
      <c r="U146" s="524"/>
      <c r="V146" s="524"/>
      <c r="W146" s="524"/>
      <c r="X146" s="524"/>
      <c r="Y146" s="524"/>
      <c r="Z146" s="524"/>
      <c r="AA146" s="524"/>
      <c r="AB146" s="524"/>
      <c r="AC146" s="529"/>
      <c r="AD146" s="530"/>
      <c r="AE146" s="531"/>
      <c r="AF146" s="255"/>
    </row>
    <row r="147" spans="1:32" s="293" customFormat="1" ht="12.75" customHeight="1">
      <c r="A147" s="246"/>
      <c r="B147" s="254"/>
      <c r="C147" s="292"/>
      <c r="D147" s="246"/>
      <c r="E147" s="246"/>
      <c r="F147" s="246"/>
      <c r="G147" s="246"/>
      <c r="H147" s="246"/>
      <c r="I147" s="246"/>
      <c r="Y147" s="294"/>
      <c r="Z147" s="294"/>
      <c r="AA147" s="294"/>
    </row>
    <row r="148" spans="1:32" s="293" customFormat="1" ht="20.100000000000001" customHeight="1">
      <c r="A148" s="253" t="s">
        <v>385</v>
      </c>
      <c r="B148" s="241"/>
      <c r="C148" s="246"/>
      <c r="D148" s="246"/>
      <c r="E148" s="246"/>
      <c r="F148" s="246"/>
      <c r="G148" s="246"/>
      <c r="H148" s="246"/>
      <c r="I148" s="246"/>
      <c r="Y148" s="295"/>
      <c r="Z148" s="295"/>
      <c r="AA148" s="295"/>
    </row>
    <row r="149" spans="1:32" s="293" customFormat="1" ht="18.75" customHeight="1">
      <c r="A149" s="246"/>
      <c r="B149" s="496" t="s">
        <v>296</v>
      </c>
      <c r="C149" s="498" t="s">
        <v>386</v>
      </c>
      <c r="D149" s="498"/>
      <c r="E149" s="498"/>
      <c r="F149" s="498"/>
      <c r="G149" s="498"/>
      <c r="H149" s="498"/>
      <c r="I149" s="498"/>
      <c r="J149" s="498"/>
      <c r="K149" s="498"/>
      <c r="L149" s="498"/>
      <c r="M149" s="498"/>
      <c r="N149" s="498"/>
      <c r="O149" s="498"/>
      <c r="P149" s="498"/>
      <c r="Q149" s="498"/>
      <c r="R149" s="498"/>
      <c r="S149" s="498"/>
      <c r="T149" s="498"/>
      <c r="U149" s="498"/>
      <c r="V149" s="498"/>
      <c r="W149" s="498"/>
      <c r="X149" s="498"/>
      <c r="Y149" s="498"/>
      <c r="Z149" s="498"/>
      <c r="AA149" s="498"/>
      <c r="AB149" s="498"/>
      <c r="AC149" s="551"/>
      <c r="AD149" s="552"/>
      <c r="AE149" s="553"/>
      <c r="AF149" s="255" t="s">
        <v>387</v>
      </c>
    </row>
    <row r="150" spans="1:32" s="293" customFormat="1" ht="18.75" customHeight="1">
      <c r="A150" s="246"/>
      <c r="B150" s="533"/>
      <c r="C150" s="498"/>
      <c r="D150" s="498"/>
      <c r="E150" s="498"/>
      <c r="F150" s="498"/>
      <c r="G150" s="498"/>
      <c r="H150" s="498"/>
      <c r="I150" s="498"/>
      <c r="J150" s="498"/>
      <c r="K150" s="498"/>
      <c r="L150" s="498"/>
      <c r="M150" s="498"/>
      <c r="N150" s="498"/>
      <c r="O150" s="498"/>
      <c r="P150" s="498"/>
      <c r="Q150" s="498"/>
      <c r="R150" s="498"/>
      <c r="S150" s="498"/>
      <c r="T150" s="498"/>
      <c r="U150" s="498"/>
      <c r="V150" s="498"/>
      <c r="W150" s="498"/>
      <c r="X150" s="498"/>
      <c r="Y150" s="498"/>
      <c r="Z150" s="498"/>
      <c r="AA150" s="498"/>
      <c r="AB150" s="498"/>
      <c r="AC150" s="704"/>
      <c r="AD150" s="705"/>
      <c r="AE150" s="706"/>
    </row>
    <row r="151" spans="1:32" s="293" customFormat="1" ht="18.75" customHeight="1">
      <c r="A151" s="246"/>
      <c r="B151" s="499" t="s">
        <v>300</v>
      </c>
      <c r="C151" s="498" t="s">
        <v>388</v>
      </c>
      <c r="D151" s="498"/>
      <c r="E151" s="498"/>
      <c r="F151" s="498"/>
      <c r="G151" s="498"/>
      <c r="H151" s="498"/>
      <c r="I151" s="498"/>
      <c r="J151" s="498"/>
      <c r="K151" s="498"/>
      <c r="L151" s="498"/>
      <c r="M151" s="498"/>
      <c r="N151" s="498"/>
      <c r="O151" s="498"/>
      <c r="P151" s="498"/>
      <c r="Q151" s="498"/>
      <c r="R151" s="498"/>
      <c r="S151" s="498"/>
      <c r="T151" s="498"/>
      <c r="U151" s="498"/>
      <c r="V151" s="498"/>
      <c r="W151" s="498"/>
      <c r="X151" s="498"/>
      <c r="Y151" s="498"/>
      <c r="Z151" s="498"/>
      <c r="AA151" s="498"/>
      <c r="AB151" s="498"/>
      <c r="AC151" s="742"/>
      <c r="AD151" s="742"/>
      <c r="AE151" s="742"/>
      <c r="AF151" s="255" t="s">
        <v>389</v>
      </c>
    </row>
    <row r="152" spans="1:32" s="293" customFormat="1" ht="18.75" customHeight="1">
      <c r="A152" s="246"/>
      <c r="B152" s="499"/>
      <c r="C152" s="498"/>
      <c r="D152" s="498"/>
      <c r="E152" s="498"/>
      <c r="F152" s="498"/>
      <c r="G152" s="498"/>
      <c r="H152" s="498"/>
      <c r="I152" s="498"/>
      <c r="J152" s="498"/>
      <c r="K152" s="498"/>
      <c r="L152" s="498"/>
      <c r="M152" s="498"/>
      <c r="N152" s="498"/>
      <c r="O152" s="498"/>
      <c r="P152" s="498"/>
      <c r="Q152" s="498"/>
      <c r="R152" s="498"/>
      <c r="S152" s="498"/>
      <c r="T152" s="498"/>
      <c r="U152" s="498"/>
      <c r="V152" s="498"/>
      <c r="W152" s="498"/>
      <c r="X152" s="498"/>
      <c r="Y152" s="498"/>
      <c r="Z152" s="498"/>
      <c r="AA152" s="498"/>
      <c r="AB152" s="498"/>
      <c r="AC152" s="742"/>
      <c r="AD152" s="742"/>
      <c r="AE152" s="742"/>
    </row>
    <row r="153" spans="1:32" s="293" customFormat="1" ht="18.75" customHeight="1">
      <c r="A153" s="246"/>
      <c r="B153" s="496" t="s">
        <v>390</v>
      </c>
      <c r="C153" s="743" t="s">
        <v>391</v>
      </c>
      <c r="D153" s="743"/>
      <c r="E153" s="743"/>
      <c r="F153" s="743"/>
      <c r="G153" s="743"/>
      <c r="H153" s="743"/>
      <c r="I153" s="743"/>
      <c r="J153" s="743"/>
      <c r="K153" s="743"/>
      <c r="L153" s="743"/>
      <c r="M153" s="743"/>
      <c r="N153" s="743"/>
      <c r="O153" s="743"/>
      <c r="P153" s="743"/>
      <c r="Q153" s="743"/>
      <c r="R153" s="743"/>
      <c r="S153" s="743"/>
      <c r="T153" s="743"/>
      <c r="U153" s="743"/>
      <c r="V153" s="743"/>
      <c r="W153" s="743"/>
      <c r="X153" s="743"/>
      <c r="Y153" s="743"/>
      <c r="Z153" s="743"/>
      <c r="AA153" s="743"/>
      <c r="AB153" s="743"/>
      <c r="AC153" s="745"/>
      <c r="AD153" s="745"/>
      <c r="AE153" s="745"/>
    </row>
    <row r="154" spans="1:32" s="293" customFormat="1" ht="18.75" customHeight="1">
      <c r="A154" s="246"/>
      <c r="B154" s="497"/>
      <c r="C154" s="744"/>
      <c r="D154" s="744"/>
      <c r="E154" s="744"/>
      <c r="F154" s="744"/>
      <c r="G154" s="744"/>
      <c r="H154" s="744"/>
      <c r="I154" s="744"/>
      <c r="J154" s="744"/>
      <c r="K154" s="744"/>
      <c r="L154" s="744"/>
      <c r="M154" s="744"/>
      <c r="N154" s="744"/>
      <c r="O154" s="744"/>
      <c r="P154" s="744"/>
      <c r="Q154" s="744"/>
      <c r="R154" s="744"/>
      <c r="S154" s="744"/>
      <c r="T154" s="744"/>
      <c r="U154" s="744"/>
      <c r="V154" s="744"/>
      <c r="W154" s="744"/>
      <c r="X154" s="744"/>
      <c r="Y154" s="744"/>
      <c r="Z154" s="744"/>
      <c r="AA154" s="744"/>
      <c r="AB154" s="744"/>
      <c r="AC154" s="746"/>
      <c r="AD154" s="746"/>
      <c r="AE154" s="746"/>
    </row>
    <row r="155" spans="1:32" s="293" customFormat="1" ht="12.75" customHeight="1">
      <c r="A155" s="246"/>
      <c r="B155" s="254"/>
      <c r="C155" s="292"/>
      <c r="D155" s="246"/>
      <c r="E155" s="246"/>
      <c r="F155" s="246"/>
      <c r="G155" s="246"/>
      <c r="H155" s="246"/>
      <c r="I155" s="246"/>
      <c r="AC155" s="294"/>
      <c r="AD155" s="294"/>
      <c r="AE155" s="294"/>
    </row>
    <row r="156" spans="1:32" s="293" customFormat="1" ht="20.100000000000001" customHeight="1">
      <c r="A156" s="253" t="s">
        <v>392</v>
      </c>
      <c r="B156" s="241"/>
      <c r="C156" s="246"/>
      <c r="D156" s="246"/>
      <c r="E156" s="246"/>
      <c r="F156" s="246"/>
      <c r="G156" s="246"/>
      <c r="H156" s="246"/>
      <c r="I156" s="246"/>
      <c r="AC156" s="295"/>
      <c r="AD156" s="295"/>
      <c r="AE156" s="295"/>
    </row>
    <row r="157" spans="1:32" s="293" customFormat="1" ht="22.5" customHeight="1">
      <c r="A157" s="246"/>
      <c r="B157" s="496" t="s">
        <v>296</v>
      </c>
      <c r="C157" s="512" t="s">
        <v>393</v>
      </c>
      <c r="D157" s="513"/>
      <c r="E157" s="513"/>
      <c r="F157" s="513"/>
      <c r="G157" s="513"/>
      <c r="H157" s="513"/>
      <c r="I157" s="513"/>
      <c r="J157" s="513"/>
      <c r="K157" s="513"/>
      <c r="L157" s="513"/>
      <c r="M157" s="513"/>
      <c r="N157" s="513"/>
      <c r="O157" s="513"/>
      <c r="P157" s="513"/>
      <c r="Q157" s="513"/>
      <c r="R157" s="513"/>
      <c r="S157" s="513"/>
      <c r="T157" s="513"/>
      <c r="U157" s="513"/>
      <c r="V157" s="513"/>
      <c r="W157" s="513"/>
      <c r="X157" s="513"/>
      <c r="Y157" s="513"/>
      <c r="Z157" s="513"/>
      <c r="AA157" s="513"/>
      <c r="AB157" s="514"/>
      <c r="AC157" s="551"/>
      <c r="AD157" s="552"/>
      <c r="AE157" s="553"/>
      <c r="AF157" s="255" t="s">
        <v>394</v>
      </c>
    </row>
    <row r="158" spans="1:32" s="293" customFormat="1" ht="22.5" customHeight="1">
      <c r="A158" s="246"/>
      <c r="B158" s="533"/>
      <c r="C158" s="523"/>
      <c r="D158" s="524"/>
      <c r="E158" s="524"/>
      <c r="F158" s="524"/>
      <c r="G158" s="524"/>
      <c r="H158" s="524"/>
      <c r="I158" s="524"/>
      <c r="J158" s="524"/>
      <c r="K158" s="524"/>
      <c r="L158" s="524"/>
      <c r="M158" s="524"/>
      <c r="N158" s="524"/>
      <c r="O158" s="524"/>
      <c r="P158" s="524"/>
      <c r="Q158" s="524"/>
      <c r="R158" s="524"/>
      <c r="S158" s="524"/>
      <c r="T158" s="524"/>
      <c r="U158" s="524"/>
      <c r="V158" s="524"/>
      <c r="W158" s="524"/>
      <c r="X158" s="524"/>
      <c r="Y158" s="524"/>
      <c r="Z158" s="524"/>
      <c r="AA158" s="524"/>
      <c r="AB158" s="525"/>
      <c r="AC158" s="704"/>
      <c r="AD158" s="705"/>
      <c r="AE158" s="706"/>
    </row>
    <row r="159" spans="1:32" s="293" customFormat="1" ht="22.5" customHeight="1">
      <c r="A159" s="246"/>
      <c r="B159" s="499" t="s">
        <v>300</v>
      </c>
      <c r="C159" s="512" t="s">
        <v>395</v>
      </c>
      <c r="D159" s="513"/>
      <c r="E159" s="513"/>
      <c r="F159" s="513"/>
      <c r="G159" s="513"/>
      <c r="H159" s="513"/>
      <c r="I159" s="513"/>
      <c r="J159" s="513"/>
      <c r="K159" s="513"/>
      <c r="L159" s="513"/>
      <c r="M159" s="513"/>
      <c r="N159" s="513"/>
      <c r="O159" s="513"/>
      <c r="P159" s="513"/>
      <c r="Q159" s="513"/>
      <c r="R159" s="513"/>
      <c r="S159" s="513"/>
      <c r="T159" s="513"/>
      <c r="U159" s="513"/>
      <c r="V159" s="513"/>
      <c r="W159" s="513"/>
      <c r="X159" s="513"/>
      <c r="Y159" s="513"/>
      <c r="Z159" s="513"/>
      <c r="AA159" s="513"/>
      <c r="AB159" s="514"/>
      <c r="AC159" s="742"/>
      <c r="AD159" s="742"/>
      <c r="AE159" s="742"/>
      <c r="AF159" s="255" t="s">
        <v>396</v>
      </c>
    </row>
    <row r="160" spans="1:32" s="293" customFormat="1" ht="22.5" customHeight="1">
      <c r="A160" s="246"/>
      <c r="B160" s="499"/>
      <c r="C160" s="523"/>
      <c r="D160" s="524"/>
      <c r="E160" s="524"/>
      <c r="F160" s="524"/>
      <c r="G160" s="524"/>
      <c r="H160" s="524"/>
      <c r="I160" s="524"/>
      <c r="J160" s="524"/>
      <c r="K160" s="524"/>
      <c r="L160" s="524"/>
      <c r="M160" s="524"/>
      <c r="N160" s="524"/>
      <c r="O160" s="524"/>
      <c r="P160" s="524"/>
      <c r="Q160" s="524"/>
      <c r="R160" s="524"/>
      <c r="S160" s="524"/>
      <c r="T160" s="524"/>
      <c r="U160" s="524"/>
      <c r="V160" s="524"/>
      <c r="W160" s="524"/>
      <c r="X160" s="524"/>
      <c r="Y160" s="524"/>
      <c r="Z160" s="524"/>
      <c r="AA160" s="524"/>
      <c r="AB160" s="525"/>
      <c r="AC160" s="742"/>
      <c r="AD160" s="742"/>
      <c r="AE160" s="742"/>
    </row>
    <row r="161" spans="1:32" s="293" customFormat="1" ht="12.75" customHeight="1">
      <c r="A161" s="246"/>
      <c r="B161" s="254"/>
      <c r="C161" s="296"/>
      <c r="D161" s="246"/>
      <c r="E161" s="246"/>
      <c r="F161" s="246"/>
      <c r="G161" s="246"/>
      <c r="H161" s="246"/>
      <c r="I161" s="246"/>
      <c r="AC161" s="294"/>
      <c r="AD161" s="294"/>
      <c r="AE161" s="294"/>
    </row>
    <row r="162" spans="1:32" s="293" customFormat="1" ht="20.100000000000001" customHeight="1">
      <c r="A162" s="253" t="s">
        <v>397</v>
      </c>
      <c r="B162" s="241"/>
      <c r="C162" s="246"/>
      <c r="D162" s="246"/>
      <c r="E162" s="246"/>
      <c r="F162" s="246"/>
      <c r="G162" s="246"/>
      <c r="H162" s="246"/>
      <c r="I162" s="246"/>
      <c r="AC162" s="295"/>
      <c r="AD162" s="295"/>
      <c r="AE162" s="295"/>
    </row>
    <row r="163" spans="1:32" s="293" customFormat="1" ht="22.5" customHeight="1">
      <c r="A163" s="246"/>
      <c r="B163" s="499" t="s">
        <v>296</v>
      </c>
      <c r="C163" s="512" t="s">
        <v>398</v>
      </c>
      <c r="D163" s="513"/>
      <c r="E163" s="513"/>
      <c r="F163" s="513"/>
      <c r="G163" s="513"/>
      <c r="H163" s="513"/>
      <c r="I163" s="513"/>
      <c r="J163" s="513"/>
      <c r="K163" s="513"/>
      <c r="L163" s="513"/>
      <c r="M163" s="513"/>
      <c r="N163" s="513"/>
      <c r="O163" s="513"/>
      <c r="P163" s="513"/>
      <c r="Q163" s="513"/>
      <c r="R163" s="513"/>
      <c r="S163" s="513"/>
      <c r="T163" s="513"/>
      <c r="U163" s="513"/>
      <c r="V163" s="513"/>
      <c r="W163" s="513"/>
      <c r="X163" s="513"/>
      <c r="Y163" s="513"/>
      <c r="Z163" s="513"/>
      <c r="AA163" s="513"/>
      <c r="AB163" s="514"/>
      <c r="AC163" s="742"/>
      <c r="AD163" s="742"/>
      <c r="AE163" s="742"/>
      <c r="AF163" s="255" t="s">
        <v>399</v>
      </c>
    </row>
    <row r="164" spans="1:32" s="293" customFormat="1" ht="22.5" customHeight="1">
      <c r="A164" s="246"/>
      <c r="B164" s="499"/>
      <c r="C164" s="523"/>
      <c r="D164" s="524"/>
      <c r="E164" s="524"/>
      <c r="F164" s="524"/>
      <c r="G164" s="524"/>
      <c r="H164" s="524"/>
      <c r="I164" s="524"/>
      <c r="J164" s="524"/>
      <c r="K164" s="524"/>
      <c r="L164" s="524"/>
      <c r="M164" s="524"/>
      <c r="N164" s="524"/>
      <c r="O164" s="524"/>
      <c r="P164" s="524"/>
      <c r="Q164" s="524"/>
      <c r="R164" s="524"/>
      <c r="S164" s="524"/>
      <c r="T164" s="524"/>
      <c r="U164" s="524"/>
      <c r="V164" s="524"/>
      <c r="W164" s="524"/>
      <c r="X164" s="524"/>
      <c r="Y164" s="524"/>
      <c r="Z164" s="524"/>
      <c r="AA164" s="524"/>
      <c r="AB164" s="525"/>
      <c r="AC164" s="742"/>
      <c r="AD164" s="742"/>
      <c r="AE164" s="742"/>
    </row>
    <row r="165" spans="1:32" s="293" customFormat="1" ht="12.95" customHeight="1">
      <c r="B165" s="256"/>
      <c r="Y165" s="295"/>
      <c r="Z165" s="295"/>
      <c r="AA165" s="295"/>
    </row>
    <row r="166" spans="1:32" s="290" customFormat="1" ht="18.75" customHeight="1">
      <c r="A166" s="253" t="s">
        <v>400</v>
      </c>
      <c r="B166" s="288"/>
      <c r="C166" s="289"/>
      <c r="D166" s="289"/>
      <c r="E166" s="289"/>
      <c r="F166" s="289"/>
      <c r="G166" s="289"/>
      <c r="H166" s="289"/>
      <c r="I166" s="289"/>
      <c r="AC166" s="252"/>
      <c r="AD166" s="252"/>
      <c r="AE166" s="252"/>
      <c r="AF166" s="291"/>
    </row>
    <row r="167" spans="1:32" s="256" customFormat="1" ht="18" customHeight="1">
      <c r="B167" s="496" t="s">
        <v>296</v>
      </c>
      <c r="C167" s="512" t="s">
        <v>401</v>
      </c>
      <c r="D167" s="513"/>
      <c r="E167" s="513"/>
      <c r="F167" s="513"/>
      <c r="G167" s="513"/>
      <c r="H167" s="513"/>
      <c r="I167" s="513"/>
      <c r="J167" s="513"/>
      <c r="K167" s="513"/>
      <c r="L167" s="513"/>
      <c r="M167" s="513"/>
      <c r="N167" s="513"/>
      <c r="O167" s="513"/>
      <c r="P167" s="513"/>
      <c r="Q167" s="513"/>
      <c r="R167" s="513"/>
      <c r="S167" s="513"/>
      <c r="T167" s="513"/>
      <c r="U167" s="513"/>
      <c r="V167" s="513"/>
      <c r="W167" s="513"/>
      <c r="X167" s="513"/>
      <c r="Y167" s="513"/>
      <c r="Z167" s="513"/>
      <c r="AA167" s="513"/>
      <c r="AB167" s="514"/>
      <c r="AC167" s="526"/>
      <c r="AD167" s="527"/>
      <c r="AE167" s="528"/>
      <c r="AF167" s="255" t="s">
        <v>402</v>
      </c>
    </row>
    <row r="168" spans="1:32" s="256" customFormat="1" ht="18" customHeight="1">
      <c r="B168" s="497"/>
      <c r="C168" s="523"/>
      <c r="D168" s="524"/>
      <c r="E168" s="524"/>
      <c r="F168" s="524"/>
      <c r="G168" s="524"/>
      <c r="H168" s="524"/>
      <c r="I168" s="524"/>
      <c r="J168" s="524"/>
      <c r="K168" s="524"/>
      <c r="L168" s="524"/>
      <c r="M168" s="524"/>
      <c r="N168" s="524"/>
      <c r="O168" s="524"/>
      <c r="P168" s="524"/>
      <c r="Q168" s="524"/>
      <c r="R168" s="524"/>
      <c r="S168" s="524"/>
      <c r="T168" s="524"/>
      <c r="U168" s="524"/>
      <c r="V168" s="524"/>
      <c r="W168" s="524"/>
      <c r="X168" s="524"/>
      <c r="Y168" s="524"/>
      <c r="Z168" s="524"/>
      <c r="AA168" s="524"/>
      <c r="AB168" s="525"/>
      <c r="AC168" s="529"/>
      <c r="AD168" s="530"/>
      <c r="AE168" s="531"/>
      <c r="AF168" s="255"/>
    </row>
    <row r="169" spans="1:32" s="256" customFormat="1" ht="18" customHeight="1">
      <c r="B169" s="496" t="s">
        <v>300</v>
      </c>
      <c r="C169" s="512" t="s">
        <v>403</v>
      </c>
      <c r="D169" s="513"/>
      <c r="E169" s="513"/>
      <c r="F169" s="513"/>
      <c r="G169" s="513"/>
      <c r="H169" s="513"/>
      <c r="I169" s="513"/>
      <c r="J169" s="513"/>
      <c r="K169" s="513"/>
      <c r="L169" s="513"/>
      <c r="M169" s="513"/>
      <c r="N169" s="513"/>
      <c r="O169" s="513"/>
      <c r="P169" s="513"/>
      <c r="Q169" s="513"/>
      <c r="R169" s="513"/>
      <c r="S169" s="513"/>
      <c r="T169" s="513"/>
      <c r="U169" s="513"/>
      <c r="V169" s="513"/>
      <c r="W169" s="513"/>
      <c r="X169" s="513"/>
      <c r="Y169" s="513"/>
      <c r="Z169" s="513"/>
      <c r="AA169" s="513"/>
      <c r="AB169" s="514"/>
      <c r="AC169" s="526"/>
      <c r="AD169" s="527"/>
      <c r="AE169" s="528"/>
      <c r="AF169" s="255" t="s">
        <v>404</v>
      </c>
    </row>
    <row r="170" spans="1:32" s="256" customFormat="1" ht="18" customHeight="1">
      <c r="B170" s="497"/>
      <c r="C170" s="523"/>
      <c r="D170" s="524"/>
      <c r="E170" s="524"/>
      <c r="F170" s="524"/>
      <c r="G170" s="524"/>
      <c r="H170" s="524"/>
      <c r="I170" s="524"/>
      <c r="J170" s="524"/>
      <c r="K170" s="524"/>
      <c r="L170" s="524"/>
      <c r="M170" s="524"/>
      <c r="N170" s="524"/>
      <c r="O170" s="524"/>
      <c r="P170" s="524"/>
      <c r="Q170" s="524"/>
      <c r="R170" s="524"/>
      <c r="S170" s="524"/>
      <c r="T170" s="524"/>
      <c r="U170" s="524"/>
      <c r="V170" s="524"/>
      <c r="W170" s="524"/>
      <c r="X170" s="524"/>
      <c r="Y170" s="524"/>
      <c r="Z170" s="524"/>
      <c r="AA170" s="524"/>
      <c r="AB170" s="525"/>
      <c r="AC170" s="529"/>
      <c r="AD170" s="530"/>
      <c r="AE170" s="531"/>
      <c r="AF170" s="255"/>
    </row>
    <row r="171" spans="1:32" s="256" customFormat="1" ht="22.5" customHeight="1">
      <c r="B171" s="496" t="s">
        <v>302</v>
      </c>
      <c r="C171" s="512" t="s">
        <v>405</v>
      </c>
      <c r="D171" s="513"/>
      <c r="E171" s="513"/>
      <c r="F171" s="513"/>
      <c r="G171" s="513"/>
      <c r="H171" s="513"/>
      <c r="I171" s="513"/>
      <c r="J171" s="513"/>
      <c r="K171" s="513"/>
      <c r="L171" s="513"/>
      <c r="M171" s="513"/>
      <c r="N171" s="513"/>
      <c r="O171" s="513"/>
      <c r="P171" s="513"/>
      <c r="Q171" s="513"/>
      <c r="R171" s="513"/>
      <c r="S171" s="513"/>
      <c r="T171" s="513"/>
      <c r="U171" s="513"/>
      <c r="V171" s="513"/>
      <c r="W171" s="513"/>
      <c r="X171" s="513"/>
      <c r="Y171" s="513"/>
      <c r="Z171" s="513"/>
      <c r="AA171" s="513"/>
      <c r="AB171" s="514"/>
      <c r="AC171" s="526"/>
      <c r="AD171" s="527"/>
      <c r="AE171" s="528"/>
      <c r="AF171" s="255" t="s">
        <v>406</v>
      </c>
    </row>
    <row r="172" spans="1:32" s="256" customFormat="1" ht="22.5" customHeight="1">
      <c r="B172" s="497"/>
      <c r="C172" s="523"/>
      <c r="D172" s="524"/>
      <c r="E172" s="524"/>
      <c r="F172" s="524"/>
      <c r="G172" s="524"/>
      <c r="H172" s="524"/>
      <c r="I172" s="524"/>
      <c r="J172" s="524"/>
      <c r="K172" s="524"/>
      <c r="L172" s="524"/>
      <c r="M172" s="524"/>
      <c r="N172" s="524"/>
      <c r="O172" s="524"/>
      <c r="P172" s="524"/>
      <c r="Q172" s="524"/>
      <c r="R172" s="524"/>
      <c r="S172" s="524"/>
      <c r="T172" s="524"/>
      <c r="U172" s="524"/>
      <c r="V172" s="524"/>
      <c r="W172" s="524"/>
      <c r="X172" s="524"/>
      <c r="Y172" s="524"/>
      <c r="Z172" s="524"/>
      <c r="AA172" s="524"/>
      <c r="AB172" s="525"/>
      <c r="AC172" s="529"/>
      <c r="AD172" s="530"/>
      <c r="AE172" s="531"/>
      <c r="AF172" s="255"/>
    </row>
    <row r="173" spans="1:32" ht="12.95" customHeight="1">
      <c r="AC173" s="252"/>
      <c r="AD173" s="252"/>
      <c r="AE173" s="252"/>
    </row>
    <row r="174" spans="1:32" s="290" customFormat="1" ht="20.100000000000001" customHeight="1">
      <c r="A174" s="253" t="s">
        <v>407</v>
      </c>
      <c r="B174" s="288"/>
      <c r="C174" s="289"/>
      <c r="D174" s="289"/>
      <c r="E174" s="289"/>
      <c r="F174" s="289"/>
      <c r="G174" s="289"/>
      <c r="H174" s="289"/>
      <c r="I174" s="289"/>
      <c r="AC174" s="252"/>
      <c r="AD174" s="252"/>
      <c r="AE174" s="252"/>
      <c r="AF174" s="291"/>
    </row>
    <row r="175" spans="1:32" s="256" customFormat="1" ht="18" customHeight="1">
      <c r="A175" s="254"/>
      <c r="B175" s="496" t="s">
        <v>296</v>
      </c>
      <c r="C175" s="512" t="s">
        <v>408</v>
      </c>
      <c r="D175" s="513"/>
      <c r="E175" s="513"/>
      <c r="F175" s="513"/>
      <c r="G175" s="513"/>
      <c r="H175" s="513"/>
      <c r="I175" s="513"/>
      <c r="J175" s="513"/>
      <c r="K175" s="513"/>
      <c r="L175" s="513"/>
      <c r="M175" s="513"/>
      <c r="N175" s="513"/>
      <c r="O175" s="513"/>
      <c r="P175" s="513"/>
      <c r="Q175" s="513"/>
      <c r="R175" s="513"/>
      <c r="S175" s="513"/>
      <c r="T175" s="513"/>
      <c r="U175" s="513"/>
      <c r="V175" s="513"/>
      <c r="W175" s="513"/>
      <c r="X175" s="513"/>
      <c r="Y175" s="513"/>
      <c r="Z175" s="513"/>
      <c r="AA175" s="513"/>
      <c r="AB175" s="514"/>
      <c r="AC175" s="526"/>
      <c r="AD175" s="527"/>
      <c r="AE175" s="528"/>
      <c r="AF175" s="255" t="s">
        <v>409</v>
      </c>
    </row>
    <row r="176" spans="1:32" s="256" customFormat="1" ht="18" customHeight="1">
      <c r="B176" s="497"/>
      <c r="C176" s="523"/>
      <c r="D176" s="524"/>
      <c r="E176" s="524"/>
      <c r="F176" s="524"/>
      <c r="G176" s="524"/>
      <c r="H176" s="524"/>
      <c r="I176" s="524"/>
      <c r="J176" s="524"/>
      <c r="K176" s="524"/>
      <c r="L176" s="524"/>
      <c r="M176" s="524"/>
      <c r="N176" s="524"/>
      <c r="O176" s="524"/>
      <c r="P176" s="524"/>
      <c r="Q176" s="524"/>
      <c r="R176" s="524"/>
      <c r="S176" s="524"/>
      <c r="T176" s="524"/>
      <c r="U176" s="524"/>
      <c r="V176" s="524"/>
      <c r="W176" s="524"/>
      <c r="X176" s="524"/>
      <c r="Y176" s="524"/>
      <c r="Z176" s="524"/>
      <c r="AA176" s="524"/>
      <c r="AB176" s="525"/>
      <c r="AC176" s="529"/>
      <c r="AD176" s="530"/>
      <c r="AE176" s="531"/>
      <c r="AF176" s="255"/>
    </row>
    <row r="177" spans="1:32" ht="12.95" customHeight="1">
      <c r="AC177" s="252"/>
      <c r="AD177" s="252"/>
      <c r="AE177" s="252"/>
    </row>
    <row r="178" spans="1:32" s="290" customFormat="1" ht="20.100000000000001" customHeight="1">
      <c r="A178" s="253" t="s">
        <v>410</v>
      </c>
      <c r="B178" s="288"/>
      <c r="C178" s="289"/>
      <c r="D178" s="289"/>
      <c r="E178" s="289"/>
      <c r="F178" s="289"/>
      <c r="G178" s="289"/>
      <c r="H178" s="289"/>
      <c r="I178" s="289"/>
      <c r="AC178" s="252"/>
      <c r="AD178" s="252"/>
      <c r="AE178" s="252"/>
      <c r="AF178" s="291"/>
    </row>
    <row r="179" spans="1:32" s="256" customFormat="1" ht="18" customHeight="1">
      <c r="A179" s="254"/>
      <c r="B179" s="496" t="s">
        <v>296</v>
      </c>
      <c r="C179" s="512" t="s">
        <v>411</v>
      </c>
      <c r="D179" s="513"/>
      <c r="E179" s="513"/>
      <c r="F179" s="513"/>
      <c r="G179" s="513"/>
      <c r="H179" s="513"/>
      <c r="I179" s="513"/>
      <c r="J179" s="513"/>
      <c r="K179" s="513"/>
      <c r="L179" s="513"/>
      <c r="M179" s="513"/>
      <c r="N179" s="513"/>
      <c r="O179" s="513"/>
      <c r="P179" s="513"/>
      <c r="Q179" s="513"/>
      <c r="R179" s="513"/>
      <c r="S179" s="513"/>
      <c r="T179" s="513"/>
      <c r="U179" s="513"/>
      <c r="V179" s="513"/>
      <c r="W179" s="513"/>
      <c r="X179" s="513"/>
      <c r="Y179" s="513"/>
      <c r="Z179" s="513"/>
      <c r="AA179" s="513"/>
      <c r="AB179" s="514"/>
      <c r="AC179" s="526"/>
      <c r="AD179" s="527"/>
      <c r="AE179" s="528"/>
      <c r="AF179" s="255" t="s">
        <v>409</v>
      </c>
    </row>
    <row r="180" spans="1:32" s="256" customFormat="1" ht="18" customHeight="1">
      <c r="B180" s="497"/>
      <c r="C180" s="523"/>
      <c r="D180" s="524"/>
      <c r="E180" s="524"/>
      <c r="F180" s="524"/>
      <c r="G180" s="524"/>
      <c r="H180" s="524"/>
      <c r="I180" s="524"/>
      <c r="J180" s="524"/>
      <c r="K180" s="524"/>
      <c r="L180" s="524"/>
      <c r="M180" s="524"/>
      <c r="N180" s="524"/>
      <c r="O180" s="524"/>
      <c r="P180" s="524"/>
      <c r="Q180" s="524"/>
      <c r="R180" s="524"/>
      <c r="S180" s="524"/>
      <c r="T180" s="524"/>
      <c r="U180" s="524"/>
      <c r="V180" s="524"/>
      <c r="W180" s="524"/>
      <c r="X180" s="524"/>
      <c r="Y180" s="524"/>
      <c r="Z180" s="524"/>
      <c r="AA180" s="524"/>
      <c r="AB180" s="525"/>
      <c r="AC180" s="529"/>
      <c r="AD180" s="530"/>
      <c r="AE180" s="531"/>
      <c r="AF180" s="255"/>
    </row>
    <row r="181" spans="1:32" s="256" customFormat="1" ht="24" customHeight="1">
      <c r="A181" s="254"/>
      <c r="B181" s="496" t="s">
        <v>300</v>
      </c>
      <c r="C181" s="512" t="s">
        <v>412</v>
      </c>
      <c r="D181" s="513"/>
      <c r="E181" s="513"/>
      <c r="F181" s="513"/>
      <c r="G181" s="513"/>
      <c r="H181" s="513"/>
      <c r="I181" s="513"/>
      <c r="J181" s="513"/>
      <c r="K181" s="513"/>
      <c r="L181" s="513"/>
      <c r="M181" s="513"/>
      <c r="N181" s="513"/>
      <c r="O181" s="513"/>
      <c r="P181" s="513"/>
      <c r="Q181" s="513"/>
      <c r="R181" s="513"/>
      <c r="S181" s="513"/>
      <c r="T181" s="513"/>
      <c r="U181" s="513"/>
      <c r="V181" s="513"/>
      <c r="W181" s="513"/>
      <c r="X181" s="513"/>
      <c r="Y181" s="513"/>
      <c r="Z181" s="513"/>
      <c r="AA181" s="513"/>
      <c r="AB181" s="514"/>
      <c r="AC181" s="526"/>
      <c r="AD181" s="527"/>
      <c r="AE181" s="528"/>
      <c r="AF181" s="255" t="s">
        <v>413</v>
      </c>
    </row>
    <row r="182" spans="1:32" s="256" customFormat="1" ht="24" customHeight="1">
      <c r="B182" s="497"/>
      <c r="C182" s="523"/>
      <c r="D182" s="524"/>
      <c r="E182" s="524"/>
      <c r="F182" s="524"/>
      <c r="G182" s="524"/>
      <c r="H182" s="524"/>
      <c r="I182" s="524"/>
      <c r="J182" s="524"/>
      <c r="K182" s="524"/>
      <c r="L182" s="524"/>
      <c r="M182" s="524"/>
      <c r="N182" s="524"/>
      <c r="O182" s="524"/>
      <c r="P182" s="524"/>
      <c r="Q182" s="524"/>
      <c r="R182" s="524"/>
      <c r="S182" s="524"/>
      <c r="T182" s="524"/>
      <c r="U182" s="524"/>
      <c r="V182" s="524"/>
      <c r="W182" s="524"/>
      <c r="X182" s="524"/>
      <c r="Y182" s="524"/>
      <c r="Z182" s="524"/>
      <c r="AA182" s="524"/>
      <c r="AB182" s="525"/>
      <c r="AC182" s="529"/>
      <c r="AD182" s="530"/>
      <c r="AE182" s="531"/>
      <c r="AF182" s="255"/>
    </row>
    <row r="183" spans="1:32" ht="12.95" customHeight="1">
      <c r="B183" s="246"/>
      <c r="C183" s="258"/>
      <c r="D183" s="258"/>
      <c r="E183" s="258"/>
      <c r="F183" s="258"/>
      <c r="G183" s="258"/>
      <c r="H183" s="258"/>
      <c r="I183" s="258"/>
      <c r="J183" s="258"/>
      <c r="K183" s="258"/>
      <c r="L183" s="258"/>
      <c r="M183" s="258"/>
      <c r="N183" s="258"/>
      <c r="O183" s="258"/>
      <c r="P183" s="258"/>
      <c r="Q183" s="258"/>
      <c r="R183" s="258"/>
      <c r="S183" s="258"/>
      <c r="T183" s="258"/>
      <c r="U183" s="258"/>
      <c r="V183" s="258"/>
      <c r="W183" s="258"/>
      <c r="X183" s="258"/>
      <c r="Y183" s="258"/>
      <c r="Z183" s="258"/>
      <c r="AA183" s="258"/>
      <c r="AB183" s="258"/>
      <c r="AC183" s="250"/>
      <c r="AD183" s="250"/>
      <c r="AE183" s="250"/>
    </row>
    <row r="184" spans="1:32" s="290" customFormat="1" ht="20.100000000000001" customHeight="1">
      <c r="A184" s="253" t="s">
        <v>414</v>
      </c>
      <c r="B184" s="288"/>
      <c r="C184" s="289"/>
      <c r="D184" s="289"/>
      <c r="E184" s="289"/>
      <c r="F184" s="289"/>
      <c r="G184" s="289"/>
      <c r="H184" s="289"/>
      <c r="I184" s="289"/>
      <c r="AC184" s="252"/>
      <c r="AD184" s="252"/>
      <c r="AE184" s="252"/>
      <c r="AF184" s="291"/>
    </row>
    <row r="185" spans="1:32" s="256" customFormat="1" ht="30" customHeight="1">
      <c r="A185" s="254"/>
      <c r="B185" s="496" t="s">
        <v>296</v>
      </c>
      <c r="C185" s="512" t="s">
        <v>415</v>
      </c>
      <c r="D185" s="513"/>
      <c r="E185" s="513"/>
      <c r="F185" s="513"/>
      <c r="G185" s="513"/>
      <c r="H185" s="513"/>
      <c r="I185" s="513"/>
      <c r="J185" s="513"/>
      <c r="K185" s="513"/>
      <c r="L185" s="513"/>
      <c r="M185" s="513"/>
      <c r="N185" s="513"/>
      <c r="O185" s="513"/>
      <c r="P185" s="513"/>
      <c r="Q185" s="513"/>
      <c r="R185" s="513"/>
      <c r="S185" s="513"/>
      <c r="T185" s="513"/>
      <c r="U185" s="513"/>
      <c r="V185" s="513"/>
      <c r="W185" s="513"/>
      <c r="X185" s="513"/>
      <c r="Y185" s="513"/>
      <c r="Z185" s="513"/>
      <c r="AA185" s="513"/>
      <c r="AB185" s="514"/>
      <c r="AC185" s="526"/>
      <c r="AD185" s="527"/>
      <c r="AE185" s="528"/>
      <c r="AF185" s="255" t="s">
        <v>416</v>
      </c>
    </row>
    <row r="186" spans="1:32" s="256" customFormat="1" ht="30" customHeight="1">
      <c r="A186" s="254"/>
      <c r="B186" s="533"/>
      <c r="C186" s="523"/>
      <c r="D186" s="524"/>
      <c r="E186" s="524"/>
      <c r="F186" s="524"/>
      <c r="G186" s="524"/>
      <c r="H186" s="524"/>
      <c r="I186" s="524"/>
      <c r="J186" s="524"/>
      <c r="K186" s="524"/>
      <c r="L186" s="524"/>
      <c r="M186" s="524"/>
      <c r="N186" s="524"/>
      <c r="O186" s="524"/>
      <c r="P186" s="524"/>
      <c r="Q186" s="524"/>
      <c r="R186" s="524"/>
      <c r="S186" s="524"/>
      <c r="T186" s="524"/>
      <c r="U186" s="524"/>
      <c r="V186" s="524"/>
      <c r="W186" s="524"/>
      <c r="X186" s="524"/>
      <c r="Y186" s="524"/>
      <c r="Z186" s="524"/>
      <c r="AA186" s="524"/>
      <c r="AB186" s="525"/>
      <c r="AC186" s="577"/>
      <c r="AD186" s="578"/>
      <c r="AE186" s="579"/>
    </row>
    <row r="187" spans="1:32" s="256" customFormat="1" ht="22.5" customHeight="1">
      <c r="A187" s="254"/>
      <c r="B187" s="496" t="s">
        <v>300</v>
      </c>
      <c r="C187" s="512" t="s">
        <v>417</v>
      </c>
      <c r="D187" s="513"/>
      <c r="E187" s="513"/>
      <c r="F187" s="513"/>
      <c r="G187" s="513"/>
      <c r="H187" s="513"/>
      <c r="I187" s="513"/>
      <c r="J187" s="513"/>
      <c r="K187" s="513"/>
      <c r="L187" s="513"/>
      <c r="M187" s="513"/>
      <c r="N187" s="513"/>
      <c r="O187" s="513"/>
      <c r="P187" s="513"/>
      <c r="Q187" s="513"/>
      <c r="R187" s="513"/>
      <c r="S187" s="513"/>
      <c r="T187" s="513"/>
      <c r="U187" s="513"/>
      <c r="V187" s="513"/>
      <c r="W187" s="513"/>
      <c r="X187" s="513"/>
      <c r="Y187" s="513"/>
      <c r="Z187" s="513"/>
      <c r="AA187" s="513"/>
      <c r="AB187" s="514"/>
      <c r="AC187" s="526"/>
      <c r="AD187" s="527"/>
      <c r="AE187" s="528"/>
      <c r="AF187" s="255" t="s">
        <v>418</v>
      </c>
    </row>
    <row r="188" spans="1:32" s="256" customFormat="1" ht="22.5" customHeight="1">
      <c r="A188" s="254"/>
      <c r="B188" s="533"/>
      <c r="C188" s="523"/>
      <c r="D188" s="524"/>
      <c r="E188" s="524"/>
      <c r="F188" s="524"/>
      <c r="G188" s="524"/>
      <c r="H188" s="524"/>
      <c r="I188" s="524"/>
      <c r="J188" s="524"/>
      <c r="K188" s="524"/>
      <c r="L188" s="524"/>
      <c r="M188" s="524"/>
      <c r="N188" s="524"/>
      <c r="O188" s="524"/>
      <c r="P188" s="524"/>
      <c r="Q188" s="524"/>
      <c r="R188" s="524"/>
      <c r="S188" s="524"/>
      <c r="T188" s="524"/>
      <c r="U188" s="524"/>
      <c r="V188" s="524"/>
      <c r="W188" s="524"/>
      <c r="X188" s="524"/>
      <c r="Y188" s="524"/>
      <c r="Z188" s="524"/>
      <c r="AA188" s="524"/>
      <c r="AB188" s="525"/>
      <c r="AC188" s="577"/>
      <c r="AD188" s="578"/>
      <c r="AE188" s="579"/>
    </row>
    <row r="189" spans="1:32" s="256" customFormat="1" ht="30" customHeight="1">
      <c r="A189" s="254"/>
      <c r="B189" s="496" t="s">
        <v>302</v>
      </c>
      <c r="C189" s="512" t="s">
        <v>419</v>
      </c>
      <c r="D189" s="513"/>
      <c r="E189" s="513"/>
      <c r="F189" s="513"/>
      <c r="G189" s="513"/>
      <c r="H189" s="513"/>
      <c r="I189" s="513"/>
      <c r="J189" s="513"/>
      <c r="K189" s="513"/>
      <c r="L189" s="513"/>
      <c r="M189" s="513"/>
      <c r="N189" s="513"/>
      <c r="O189" s="513"/>
      <c r="P189" s="513"/>
      <c r="Q189" s="513"/>
      <c r="R189" s="513"/>
      <c r="S189" s="513"/>
      <c r="T189" s="513"/>
      <c r="U189" s="513"/>
      <c r="V189" s="513"/>
      <c r="W189" s="513"/>
      <c r="X189" s="513"/>
      <c r="Y189" s="513"/>
      <c r="Z189" s="513"/>
      <c r="AA189" s="513"/>
      <c r="AB189" s="514"/>
      <c r="AC189" s="526"/>
      <c r="AD189" s="527"/>
      <c r="AE189" s="528"/>
      <c r="AF189" s="255" t="s">
        <v>420</v>
      </c>
    </row>
    <row r="190" spans="1:32" s="256" customFormat="1" ht="30" customHeight="1">
      <c r="A190" s="254"/>
      <c r="B190" s="533"/>
      <c r="C190" s="523"/>
      <c r="D190" s="524"/>
      <c r="E190" s="524"/>
      <c r="F190" s="524"/>
      <c r="G190" s="524"/>
      <c r="H190" s="524"/>
      <c r="I190" s="524"/>
      <c r="J190" s="524"/>
      <c r="K190" s="524"/>
      <c r="L190" s="524"/>
      <c r="M190" s="524"/>
      <c r="N190" s="524"/>
      <c r="O190" s="524"/>
      <c r="P190" s="524"/>
      <c r="Q190" s="524"/>
      <c r="R190" s="524"/>
      <c r="S190" s="524"/>
      <c r="T190" s="524"/>
      <c r="U190" s="524"/>
      <c r="V190" s="524"/>
      <c r="W190" s="524"/>
      <c r="X190" s="524"/>
      <c r="Y190" s="524"/>
      <c r="Z190" s="524"/>
      <c r="AA190" s="524"/>
      <c r="AB190" s="525"/>
      <c r="AC190" s="529"/>
      <c r="AD190" s="530"/>
      <c r="AE190" s="531"/>
    </row>
    <row r="191" spans="1:32" s="256" customFormat="1" ht="18" customHeight="1">
      <c r="A191" s="254"/>
      <c r="B191" s="499" t="s">
        <v>306</v>
      </c>
      <c r="C191" s="512" t="s">
        <v>421</v>
      </c>
      <c r="D191" s="513"/>
      <c r="E191" s="513"/>
      <c r="F191" s="513"/>
      <c r="G191" s="513"/>
      <c r="H191" s="513"/>
      <c r="I191" s="513"/>
      <c r="J191" s="513"/>
      <c r="K191" s="513"/>
      <c r="L191" s="513"/>
      <c r="M191" s="513"/>
      <c r="N191" s="513"/>
      <c r="O191" s="513"/>
      <c r="P191" s="513"/>
      <c r="Q191" s="513"/>
      <c r="R191" s="513"/>
      <c r="S191" s="513"/>
      <c r="T191" s="513"/>
      <c r="U191" s="513"/>
      <c r="V191" s="513"/>
      <c r="W191" s="513"/>
      <c r="X191" s="513"/>
      <c r="Y191" s="513"/>
      <c r="Z191" s="513"/>
      <c r="AA191" s="513"/>
      <c r="AB191" s="514"/>
      <c r="AC191" s="526"/>
      <c r="AD191" s="527"/>
      <c r="AE191" s="528"/>
      <c r="AF191" s="255" t="s">
        <v>422</v>
      </c>
    </row>
    <row r="192" spans="1:32" s="256" customFormat="1" ht="18" customHeight="1">
      <c r="B192" s="499"/>
      <c r="C192" s="523"/>
      <c r="D192" s="524"/>
      <c r="E192" s="524"/>
      <c r="F192" s="524"/>
      <c r="G192" s="524"/>
      <c r="H192" s="524"/>
      <c r="I192" s="524"/>
      <c r="J192" s="524"/>
      <c r="K192" s="524"/>
      <c r="L192" s="524"/>
      <c r="M192" s="524"/>
      <c r="N192" s="524"/>
      <c r="O192" s="524"/>
      <c r="P192" s="524"/>
      <c r="Q192" s="524"/>
      <c r="R192" s="524"/>
      <c r="S192" s="524"/>
      <c r="T192" s="524"/>
      <c r="U192" s="524"/>
      <c r="V192" s="524"/>
      <c r="W192" s="524"/>
      <c r="X192" s="524"/>
      <c r="Y192" s="524"/>
      <c r="Z192" s="524"/>
      <c r="AA192" s="524"/>
      <c r="AB192" s="525"/>
      <c r="AC192" s="529"/>
      <c r="AD192" s="530"/>
      <c r="AE192" s="531"/>
      <c r="AF192" s="255"/>
    </row>
    <row r="193" spans="1:35" ht="12.95" customHeight="1">
      <c r="B193" s="246"/>
      <c r="C193" s="258"/>
      <c r="D193" s="258"/>
      <c r="E193" s="258"/>
      <c r="F193" s="258"/>
      <c r="G193" s="258"/>
      <c r="H193" s="258"/>
      <c r="I193" s="258"/>
      <c r="J193" s="258"/>
      <c r="K193" s="258"/>
      <c r="L193" s="258"/>
      <c r="M193" s="258"/>
      <c r="N193" s="258"/>
      <c r="O193" s="258"/>
      <c r="P193" s="258"/>
      <c r="Q193" s="258"/>
      <c r="R193" s="258"/>
      <c r="S193" s="258"/>
      <c r="T193" s="258"/>
      <c r="U193" s="258"/>
      <c r="V193" s="258"/>
      <c r="W193" s="258"/>
      <c r="X193" s="258"/>
      <c r="Y193" s="258"/>
      <c r="Z193" s="258"/>
      <c r="AA193" s="258"/>
      <c r="AB193" s="258"/>
      <c r="AC193" s="250"/>
      <c r="AD193" s="250"/>
      <c r="AE193" s="250"/>
    </row>
    <row r="194" spans="1:35" s="234" customFormat="1" ht="19.5" customHeight="1">
      <c r="A194" s="253" t="s">
        <v>423</v>
      </c>
      <c r="Y194" s="252"/>
      <c r="Z194" s="252"/>
      <c r="AA194" s="252"/>
    </row>
    <row r="195" spans="1:35" s="256" customFormat="1" ht="22.5" customHeight="1">
      <c r="B195" s="496" t="s">
        <v>296</v>
      </c>
      <c r="C195" s="512" t="s">
        <v>424</v>
      </c>
      <c r="D195" s="513"/>
      <c r="E195" s="513"/>
      <c r="F195" s="513"/>
      <c r="G195" s="513"/>
      <c r="H195" s="513"/>
      <c r="I195" s="513"/>
      <c r="J195" s="513"/>
      <c r="K195" s="513"/>
      <c r="L195" s="513"/>
      <c r="M195" s="513"/>
      <c r="N195" s="513"/>
      <c r="O195" s="513"/>
      <c r="P195" s="513"/>
      <c r="Q195" s="513"/>
      <c r="R195" s="513"/>
      <c r="S195" s="513"/>
      <c r="T195" s="513"/>
      <c r="U195" s="513"/>
      <c r="V195" s="513"/>
      <c r="W195" s="513"/>
      <c r="X195" s="513"/>
      <c r="Y195" s="513"/>
      <c r="Z195" s="513"/>
      <c r="AA195" s="513"/>
      <c r="AB195" s="514"/>
      <c r="AC195" s="526"/>
      <c r="AD195" s="527"/>
      <c r="AE195" s="528"/>
      <c r="AF195" s="297" t="s">
        <v>425</v>
      </c>
      <c r="AG195" s="298"/>
      <c r="AH195" s="298"/>
      <c r="AI195" s="298"/>
    </row>
    <row r="196" spans="1:35" s="256" customFormat="1" ht="22.5" customHeight="1">
      <c r="B196" s="497"/>
      <c r="C196" s="523"/>
      <c r="D196" s="524"/>
      <c r="E196" s="524"/>
      <c r="F196" s="524"/>
      <c r="G196" s="524"/>
      <c r="H196" s="524"/>
      <c r="I196" s="524"/>
      <c r="J196" s="524"/>
      <c r="K196" s="524"/>
      <c r="L196" s="524"/>
      <c r="M196" s="524"/>
      <c r="N196" s="524"/>
      <c r="O196" s="524"/>
      <c r="P196" s="524"/>
      <c r="Q196" s="524"/>
      <c r="R196" s="524"/>
      <c r="S196" s="524"/>
      <c r="T196" s="524"/>
      <c r="U196" s="524"/>
      <c r="V196" s="524"/>
      <c r="W196" s="524"/>
      <c r="X196" s="524"/>
      <c r="Y196" s="524"/>
      <c r="Z196" s="524"/>
      <c r="AA196" s="524"/>
      <c r="AB196" s="525"/>
      <c r="AC196" s="529"/>
      <c r="AD196" s="530"/>
      <c r="AE196" s="531"/>
      <c r="AF196" s="297"/>
      <c r="AG196" s="298"/>
      <c r="AH196" s="298"/>
      <c r="AI196" s="298"/>
    </row>
    <row r="197" spans="1:35" s="256" customFormat="1" ht="18" customHeight="1">
      <c r="B197" s="496" t="s">
        <v>300</v>
      </c>
      <c r="C197" s="512" t="s">
        <v>426</v>
      </c>
      <c r="D197" s="513"/>
      <c r="E197" s="513"/>
      <c r="F197" s="513"/>
      <c r="G197" s="513"/>
      <c r="H197" s="513"/>
      <c r="I197" s="513"/>
      <c r="J197" s="513"/>
      <c r="K197" s="513"/>
      <c r="L197" s="513"/>
      <c r="M197" s="513"/>
      <c r="N197" s="513"/>
      <c r="O197" s="513"/>
      <c r="P197" s="513"/>
      <c r="Q197" s="513"/>
      <c r="R197" s="513"/>
      <c r="S197" s="513"/>
      <c r="T197" s="513"/>
      <c r="U197" s="513"/>
      <c r="V197" s="513"/>
      <c r="W197" s="513"/>
      <c r="X197" s="513"/>
      <c r="Y197" s="513"/>
      <c r="Z197" s="513"/>
      <c r="AA197" s="513"/>
      <c r="AB197" s="514"/>
      <c r="AC197" s="694"/>
      <c r="AD197" s="695"/>
      <c r="AE197" s="696"/>
      <c r="AF197" s="255" t="s">
        <v>427</v>
      </c>
    </row>
    <row r="198" spans="1:35" s="256" customFormat="1" ht="30" customHeight="1">
      <c r="B198" s="533"/>
      <c r="C198" s="259"/>
      <c r="D198" s="299" t="s">
        <v>359</v>
      </c>
      <c r="E198" s="739" t="s">
        <v>428</v>
      </c>
      <c r="F198" s="740"/>
      <c r="G198" s="740"/>
      <c r="H198" s="740"/>
      <c r="I198" s="740"/>
      <c r="J198" s="740"/>
      <c r="K198" s="740"/>
      <c r="L198" s="740"/>
      <c r="M198" s="740"/>
      <c r="N198" s="740"/>
      <c r="O198" s="740"/>
      <c r="P198" s="740"/>
      <c r="Q198" s="740"/>
      <c r="R198" s="740"/>
      <c r="S198" s="740"/>
      <c r="T198" s="740"/>
      <c r="U198" s="740"/>
      <c r="V198" s="740"/>
      <c r="W198" s="740"/>
      <c r="X198" s="740"/>
      <c r="Y198" s="740"/>
      <c r="Z198" s="741"/>
      <c r="AA198" s="737"/>
      <c r="AB198" s="738"/>
      <c r="AC198" s="697"/>
      <c r="AD198" s="698"/>
      <c r="AE198" s="699"/>
    </row>
    <row r="199" spans="1:35" s="256" customFormat="1" ht="30" customHeight="1">
      <c r="B199" s="533"/>
      <c r="C199" s="300"/>
      <c r="D199" s="299" t="s">
        <v>362</v>
      </c>
      <c r="E199" s="498" t="s">
        <v>429</v>
      </c>
      <c r="F199" s="498"/>
      <c r="G199" s="498"/>
      <c r="H199" s="498"/>
      <c r="I199" s="498"/>
      <c r="J199" s="498"/>
      <c r="K199" s="498"/>
      <c r="L199" s="498"/>
      <c r="M199" s="498"/>
      <c r="N199" s="498"/>
      <c r="O199" s="498"/>
      <c r="P199" s="498"/>
      <c r="Q199" s="498"/>
      <c r="R199" s="498"/>
      <c r="S199" s="498"/>
      <c r="T199" s="498"/>
      <c r="U199" s="498"/>
      <c r="V199" s="498"/>
      <c r="W199" s="498"/>
      <c r="X199" s="498"/>
      <c r="Y199" s="498"/>
      <c r="Z199" s="498"/>
      <c r="AA199" s="737"/>
      <c r="AB199" s="738"/>
      <c r="AC199" s="697"/>
      <c r="AD199" s="698"/>
      <c r="AE199" s="699"/>
    </row>
    <row r="200" spans="1:35" s="256" customFormat="1" ht="30" customHeight="1">
      <c r="B200" s="533"/>
      <c r="C200" s="300"/>
      <c r="D200" s="301" t="s">
        <v>366</v>
      </c>
      <c r="E200" s="498" t="s">
        <v>430</v>
      </c>
      <c r="F200" s="498"/>
      <c r="G200" s="498"/>
      <c r="H200" s="498"/>
      <c r="I200" s="498"/>
      <c r="J200" s="498"/>
      <c r="K200" s="498"/>
      <c r="L200" s="498"/>
      <c r="M200" s="498"/>
      <c r="N200" s="498"/>
      <c r="O200" s="498"/>
      <c r="P200" s="498"/>
      <c r="Q200" s="498"/>
      <c r="R200" s="498"/>
      <c r="S200" s="498"/>
      <c r="T200" s="498"/>
      <c r="U200" s="498"/>
      <c r="V200" s="498"/>
      <c r="W200" s="498"/>
      <c r="X200" s="498"/>
      <c r="Y200" s="498"/>
      <c r="Z200" s="498"/>
      <c r="AA200" s="737"/>
      <c r="AB200" s="738"/>
      <c r="AC200" s="697"/>
      <c r="AD200" s="698"/>
      <c r="AE200" s="699"/>
    </row>
    <row r="201" spans="1:35" s="256" customFormat="1" ht="30" customHeight="1">
      <c r="B201" s="497"/>
      <c r="C201" s="302"/>
      <c r="D201" s="301" t="s">
        <v>368</v>
      </c>
      <c r="E201" s="498" t="s">
        <v>431</v>
      </c>
      <c r="F201" s="498"/>
      <c r="G201" s="498"/>
      <c r="H201" s="498"/>
      <c r="I201" s="498"/>
      <c r="J201" s="498"/>
      <c r="K201" s="498"/>
      <c r="L201" s="498"/>
      <c r="M201" s="498"/>
      <c r="N201" s="498"/>
      <c r="O201" s="498"/>
      <c r="P201" s="498"/>
      <c r="Q201" s="498"/>
      <c r="R201" s="498"/>
      <c r="S201" s="498"/>
      <c r="T201" s="498"/>
      <c r="U201" s="498"/>
      <c r="V201" s="498"/>
      <c r="W201" s="498"/>
      <c r="X201" s="498"/>
      <c r="Y201" s="498"/>
      <c r="Z201" s="498"/>
      <c r="AA201" s="737"/>
      <c r="AB201" s="738"/>
      <c r="AC201" s="700"/>
      <c r="AD201" s="701"/>
      <c r="AE201" s="702"/>
    </row>
    <row r="202" spans="1:35" ht="12.95" customHeight="1">
      <c r="B202" s="246"/>
      <c r="C202" s="258"/>
      <c r="D202" s="258"/>
      <c r="E202" s="258"/>
      <c r="F202" s="258"/>
      <c r="G202" s="258"/>
      <c r="H202" s="258"/>
      <c r="I202" s="258"/>
      <c r="J202" s="258"/>
      <c r="K202" s="258"/>
      <c r="L202" s="258"/>
      <c r="M202" s="258"/>
      <c r="N202" s="258"/>
      <c r="O202" s="258"/>
      <c r="P202" s="258"/>
      <c r="Q202" s="258"/>
      <c r="R202" s="258"/>
      <c r="S202" s="258"/>
      <c r="T202" s="258"/>
      <c r="U202" s="258"/>
      <c r="V202" s="258"/>
      <c r="W202" s="258"/>
      <c r="X202" s="258"/>
      <c r="Y202" s="250"/>
      <c r="Z202" s="250"/>
      <c r="AA202" s="250"/>
      <c r="AC202" s="225"/>
      <c r="AD202" s="225"/>
      <c r="AE202" s="225"/>
      <c r="AF202" s="225"/>
    </row>
    <row r="203" spans="1:35" s="290" customFormat="1" ht="20.100000000000001" customHeight="1">
      <c r="A203" s="253" t="s">
        <v>432</v>
      </c>
      <c r="B203" s="288"/>
      <c r="C203" s="289"/>
      <c r="D203" s="289"/>
      <c r="E203" s="289"/>
      <c r="F203" s="289"/>
      <c r="G203" s="289"/>
      <c r="H203" s="289"/>
      <c r="I203" s="289"/>
      <c r="AC203" s="252"/>
      <c r="AD203" s="252"/>
      <c r="AE203" s="252"/>
      <c r="AF203" s="291"/>
    </row>
    <row r="204" spans="1:35" s="256" customFormat="1" ht="18" customHeight="1">
      <c r="B204" s="496" t="s">
        <v>296</v>
      </c>
      <c r="C204" s="498" t="s">
        <v>433</v>
      </c>
      <c r="D204" s="498"/>
      <c r="E204" s="498"/>
      <c r="F204" s="498"/>
      <c r="G204" s="498"/>
      <c r="H204" s="498"/>
      <c r="I204" s="498"/>
      <c r="J204" s="498"/>
      <c r="K204" s="498"/>
      <c r="L204" s="498"/>
      <c r="M204" s="498"/>
      <c r="N204" s="498"/>
      <c r="O204" s="498"/>
      <c r="P204" s="498"/>
      <c r="Q204" s="498"/>
      <c r="R204" s="498"/>
      <c r="S204" s="498"/>
      <c r="T204" s="498"/>
      <c r="U204" s="498"/>
      <c r="V204" s="498"/>
      <c r="W204" s="498"/>
      <c r="X204" s="498"/>
      <c r="Y204" s="498"/>
      <c r="Z204" s="498"/>
      <c r="AA204" s="498"/>
      <c r="AB204" s="498"/>
      <c r="AC204" s="526"/>
      <c r="AD204" s="527"/>
      <c r="AE204" s="528"/>
    </row>
    <row r="205" spans="1:35" s="256" customFormat="1" ht="18" customHeight="1">
      <c r="B205" s="533"/>
      <c r="C205" s="498"/>
      <c r="D205" s="498"/>
      <c r="E205" s="498"/>
      <c r="F205" s="498"/>
      <c r="G205" s="498"/>
      <c r="H205" s="498"/>
      <c r="I205" s="498"/>
      <c r="J205" s="498"/>
      <c r="K205" s="498"/>
      <c r="L205" s="498"/>
      <c r="M205" s="498"/>
      <c r="N205" s="498"/>
      <c r="O205" s="498"/>
      <c r="P205" s="498"/>
      <c r="Q205" s="498"/>
      <c r="R205" s="498"/>
      <c r="S205" s="498"/>
      <c r="T205" s="498"/>
      <c r="U205" s="498"/>
      <c r="V205" s="498"/>
      <c r="W205" s="498"/>
      <c r="X205" s="498"/>
      <c r="Y205" s="498"/>
      <c r="Z205" s="498"/>
      <c r="AA205" s="498"/>
      <c r="AB205" s="498"/>
      <c r="AC205" s="529"/>
      <c r="AD205" s="530"/>
      <c r="AE205" s="531"/>
    </row>
    <row r="206" spans="1:35" s="256" customFormat="1" ht="18" customHeight="1">
      <c r="B206" s="496" t="s">
        <v>300</v>
      </c>
      <c r="C206" s="498" t="s">
        <v>434</v>
      </c>
      <c r="D206" s="498"/>
      <c r="E206" s="498"/>
      <c r="F206" s="498"/>
      <c r="G206" s="498"/>
      <c r="H206" s="498"/>
      <c r="I206" s="498"/>
      <c r="J206" s="498"/>
      <c r="K206" s="498"/>
      <c r="L206" s="498"/>
      <c r="M206" s="498"/>
      <c r="N206" s="498"/>
      <c r="O206" s="498"/>
      <c r="P206" s="498"/>
      <c r="Q206" s="498"/>
      <c r="R206" s="498"/>
      <c r="S206" s="498"/>
      <c r="T206" s="498"/>
      <c r="U206" s="498"/>
      <c r="V206" s="498"/>
      <c r="W206" s="498"/>
      <c r="X206" s="498"/>
      <c r="Y206" s="498"/>
      <c r="Z206" s="498"/>
      <c r="AA206" s="498"/>
      <c r="AB206" s="498"/>
      <c r="AC206" s="526"/>
      <c r="AD206" s="527"/>
      <c r="AE206" s="528"/>
    </row>
    <row r="207" spans="1:35" s="256" customFormat="1" ht="18" customHeight="1">
      <c r="B207" s="533"/>
      <c r="C207" s="498"/>
      <c r="D207" s="498"/>
      <c r="E207" s="498"/>
      <c r="F207" s="498"/>
      <c r="G207" s="498"/>
      <c r="H207" s="498"/>
      <c r="I207" s="498"/>
      <c r="J207" s="498"/>
      <c r="K207" s="498"/>
      <c r="L207" s="498"/>
      <c r="M207" s="498"/>
      <c r="N207" s="498"/>
      <c r="O207" s="498"/>
      <c r="P207" s="498"/>
      <c r="Q207" s="498"/>
      <c r="R207" s="498"/>
      <c r="S207" s="498"/>
      <c r="T207" s="498"/>
      <c r="U207" s="498"/>
      <c r="V207" s="498"/>
      <c r="W207" s="498"/>
      <c r="X207" s="498"/>
      <c r="Y207" s="498"/>
      <c r="Z207" s="498"/>
      <c r="AA207" s="498"/>
      <c r="AB207" s="498"/>
      <c r="AC207" s="529"/>
      <c r="AD207" s="530"/>
      <c r="AE207" s="531"/>
    </row>
    <row r="208" spans="1:35" s="256" customFormat="1" ht="18" customHeight="1">
      <c r="B208" s="496" t="s">
        <v>302</v>
      </c>
      <c r="C208" s="498" t="s">
        <v>435</v>
      </c>
      <c r="D208" s="498"/>
      <c r="E208" s="498"/>
      <c r="F208" s="498"/>
      <c r="G208" s="498"/>
      <c r="H208" s="498"/>
      <c r="I208" s="498"/>
      <c r="J208" s="498"/>
      <c r="K208" s="498"/>
      <c r="L208" s="498"/>
      <c r="M208" s="498"/>
      <c r="N208" s="498"/>
      <c r="O208" s="498"/>
      <c r="P208" s="498"/>
      <c r="Q208" s="498"/>
      <c r="R208" s="498"/>
      <c r="S208" s="498"/>
      <c r="T208" s="498"/>
      <c r="U208" s="498"/>
      <c r="V208" s="498"/>
      <c r="W208" s="498"/>
      <c r="X208" s="498"/>
      <c r="Y208" s="498"/>
      <c r="Z208" s="498"/>
      <c r="AA208" s="498"/>
      <c r="AB208" s="498"/>
      <c r="AC208" s="526"/>
      <c r="AD208" s="527"/>
      <c r="AE208" s="528"/>
    </row>
    <row r="209" spans="2:31" s="256" customFormat="1" ht="18" customHeight="1">
      <c r="B209" s="533"/>
      <c r="C209" s="498"/>
      <c r="D209" s="498"/>
      <c r="E209" s="498"/>
      <c r="F209" s="498"/>
      <c r="G209" s="498"/>
      <c r="H209" s="498"/>
      <c r="I209" s="498"/>
      <c r="J209" s="498"/>
      <c r="K209" s="498"/>
      <c r="L209" s="498"/>
      <c r="M209" s="498"/>
      <c r="N209" s="498"/>
      <c r="O209" s="498"/>
      <c r="P209" s="498"/>
      <c r="Q209" s="498"/>
      <c r="R209" s="498"/>
      <c r="S209" s="498"/>
      <c r="T209" s="498"/>
      <c r="U209" s="498"/>
      <c r="V209" s="498"/>
      <c r="W209" s="498"/>
      <c r="X209" s="498"/>
      <c r="Y209" s="498"/>
      <c r="Z209" s="498"/>
      <c r="AA209" s="498"/>
      <c r="AB209" s="498"/>
      <c r="AC209" s="529"/>
      <c r="AD209" s="530"/>
      <c r="AE209" s="531"/>
    </row>
    <row r="210" spans="2:31" s="256" customFormat="1" ht="15" customHeight="1">
      <c r="B210" s="496" t="s">
        <v>306</v>
      </c>
      <c r="C210" s="498" t="s">
        <v>436</v>
      </c>
      <c r="D210" s="498"/>
      <c r="E210" s="498"/>
      <c r="F210" s="498"/>
      <c r="G210" s="498"/>
      <c r="H210" s="498"/>
      <c r="I210" s="498"/>
      <c r="J210" s="498"/>
      <c r="K210" s="498"/>
      <c r="L210" s="498"/>
      <c r="M210" s="498"/>
      <c r="N210" s="498"/>
      <c r="O210" s="498"/>
      <c r="P210" s="498"/>
      <c r="Q210" s="498"/>
      <c r="R210" s="498"/>
      <c r="S210" s="498"/>
      <c r="T210" s="498"/>
      <c r="U210" s="498"/>
      <c r="V210" s="498"/>
      <c r="W210" s="498"/>
      <c r="X210" s="498"/>
      <c r="Y210" s="498"/>
      <c r="Z210" s="498"/>
      <c r="AA210" s="498"/>
      <c r="AB210" s="498"/>
      <c r="AC210" s="526"/>
      <c r="AD210" s="527"/>
      <c r="AE210" s="528"/>
    </row>
    <row r="211" spans="2:31" s="256" customFormat="1" ht="15" customHeight="1">
      <c r="B211" s="533"/>
      <c r="C211" s="498"/>
      <c r="D211" s="498"/>
      <c r="E211" s="498"/>
      <c r="F211" s="498"/>
      <c r="G211" s="498"/>
      <c r="H211" s="498"/>
      <c r="I211" s="498"/>
      <c r="J211" s="498"/>
      <c r="K211" s="498"/>
      <c r="L211" s="498"/>
      <c r="M211" s="498"/>
      <c r="N211" s="498"/>
      <c r="O211" s="498"/>
      <c r="P211" s="498"/>
      <c r="Q211" s="498"/>
      <c r="R211" s="498"/>
      <c r="S211" s="498"/>
      <c r="T211" s="498"/>
      <c r="U211" s="498"/>
      <c r="V211" s="498"/>
      <c r="W211" s="498"/>
      <c r="X211" s="498"/>
      <c r="Y211" s="498"/>
      <c r="Z211" s="498"/>
      <c r="AA211" s="498"/>
      <c r="AB211" s="498"/>
      <c r="AC211" s="529"/>
      <c r="AD211" s="530"/>
      <c r="AE211" s="531"/>
    </row>
    <row r="212" spans="2:31" s="256" customFormat="1" ht="15" customHeight="1">
      <c r="B212" s="496" t="s">
        <v>309</v>
      </c>
      <c r="C212" s="498" t="s">
        <v>437</v>
      </c>
      <c r="D212" s="498"/>
      <c r="E212" s="498"/>
      <c r="F212" s="498"/>
      <c r="G212" s="498"/>
      <c r="H212" s="498"/>
      <c r="I212" s="498"/>
      <c r="J212" s="498"/>
      <c r="K212" s="498"/>
      <c r="L212" s="498"/>
      <c r="M212" s="498"/>
      <c r="N212" s="498"/>
      <c r="O212" s="498"/>
      <c r="P212" s="498"/>
      <c r="Q212" s="498"/>
      <c r="R212" s="498"/>
      <c r="S212" s="498"/>
      <c r="T212" s="498"/>
      <c r="U212" s="498"/>
      <c r="V212" s="498"/>
      <c r="W212" s="498"/>
      <c r="X212" s="498"/>
      <c r="Y212" s="498"/>
      <c r="Z212" s="498"/>
      <c r="AA212" s="498"/>
      <c r="AB212" s="498"/>
      <c r="AC212" s="526"/>
      <c r="AD212" s="527"/>
      <c r="AE212" s="528"/>
    </row>
    <row r="213" spans="2:31" s="256" customFormat="1" ht="15" customHeight="1">
      <c r="B213" s="533"/>
      <c r="C213" s="498"/>
      <c r="D213" s="498"/>
      <c r="E213" s="498"/>
      <c r="F213" s="498"/>
      <c r="G213" s="498"/>
      <c r="H213" s="498"/>
      <c r="I213" s="498"/>
      <c r="J213" s="498"/>
      <c r="K213" s="498"/>
      <c r="L213" s="498"/>
      <c r="M213" s="498"/>
      <c r="N213" s="498"/>
      <c r="O213" s="498"/>
      <c r="P213" s="498"/>
      <c r="Q213" s="498"/>
      <c r="R213" s="498"/>
      <c r="S213" s="498"/>
      <c r="T213" s="498"/>
      <c r="U213" s="498"/>
      <c r="V213" s="498"/>
      <c r="W213" s="498"/>
      <c r="X213" s="498"/>
      <c r="Y213" s="498"/>
      <c r="Z213" s="498"/>
      <c r="AA213" s="498"/>
      <c r="AB213" s="498"/>
      <c r="AC213" s="529"/>
      <c r="AD213" s="530"/>
      <c r="AE213" s="531"/>
    </row>
    <row r="214" spans="2:31" s="256" customFormat="1" ht="14.25" customHeight="1">
      <c r="B214" s="496" t="s">
        <v>326</v>
      </c>
      <c r="C214" s="498" t="s">
        <v>438</v>
      </c>
      <c r="D214" s="498"/>
      <c r="E214" s="498"/>
      <c r="F214" s="498"/>
      <c r="G214" s="498"/>
      <c r="H214" s="498"/>
      <c r="I214" s="498"/>
      <c r="J214" s="498"/>
      <c r="K214" s="498"/>
      <c r="L214" s="498"/>
      <c r="M214" s="498"/>
      <c r="N214" s="498"/>
      <c r="O214" s="498"/>
      <c r="P214" s="498"/>
      <c r="Q214" s="498"/>
      <c r="R214" s="498"/>
      <c r="S214" s="498"/>
      <c r="T214" s="498"/>
      <c r="U214" s="498"/>
      <c r="V214" s="498"/>
      <c r="W214" s="498"/>
      <c r="X214" s="498"/>
      <c r="Y214" s="498"/>
      <c r="Z214" s="498"/>
      <c r="AA214" s="498"/>
      <c r="AB214" s="498"/>
      <c r="AC214" s="526"/>
      <c r="AD214" s="527"/>
      <c r="AE214" s="528"/>
    </row>
    <row r="215" spans="2:31" s="256" customFormat="1" ht="14.25" customHeight="1">
      <c r="B215" s="533"/>
      <c r="C215" s="498"/>
      <c r="D215" s="498"/>
      <c r="E215" s="498"/>
      <c r="F215" s="498"/>
      <c r="G215" s="498"/>
      <c r="H215" s="498"/>
      <c r="I215" s="498"/>
      <c r="J215" s="498"/>
      <c r="K215" s="498"/>
      <c r="L215" s="498"/>
      <c r="M215" s="498"/>
      <c r="N215" s="498"/>
      <c r="O215" s="498"/>
      <c r="P215" s="498"/>
      <c r="Q215" s="498"/>
      <c r="R215" s="498"/>
      <c r="S215" s="498"/>
      <c r="T215" s="498"/>
      <c r="U215" s="498"/>
      <c r="V215" s="498"/>
      <c r="W215" s="498"/>
      <c r="X215" s="498"/>
      <c r="Y215" s="498"/>
      <c r="Z215" s="498"/>
      <c r="AA215" s="498"/>
      <c r="AB215" s="498"/>
      <c r="AC215" s="529"/>
      <c r="AD215" s="530"/>
      <c r="AE215" s="531"/>
    </row>
    <row r="216" spans="2:31" s="256" customFormat="1" ht="14.25" customHeight="1">
      <c r="B216" s="496" t="s">
        <v>341</v>
      </c>
      <c r="C216" s="498" t="s">
        <v>439</v>
      </c>
      <c r="D216" s="498"/>
      <c r="E216" s="498"/>
      <c r="F216" s="498"/>
      <c r="G216" s="498"/>
      <c r="H216" s="498"/>
      <c r="I216" s="498"/>
      <c r="J216" s="498"/>
      <c r="K216" s="498"/>
      <c r="L216" s="498"/>
      <c r="M216" s="498"/>
      <c r="N216" s="498"/>
      <c r="O216" s="498"/>
      <c r="P216" s="498"/>
      <c r="Q216" s="498"/>
      <c r="R216" s="498"/>
      <c r="S216" s="498"/>
      <c r="T216" s="498"/>
      <c r="U216" s="498"/>
      <c r="V216" s="498"/>
      <c r="W216" s="498"/>
      <c r="X216" s="498"/>
      <c r="Y216" s="498"/>
      <c r="Z216" s="498"/>
      <c r="AA216" s="498"/>
      <c r="AB216" s="498"/>
      <c r="AC216" s="526"/>
      <c r="AD216" s="527"/>
      <c r="AE216" s="528"/>
    </row>
    <row r="217" spans="2:31" s="256" customFormat="1" ht="14.25" customHeight="1">
      <c r="B217" s="533"/>
      <c r="C217" s="498"/>
      <c r="D217" s="498"/>
      <c r="E217" s="498"/>
      <c r="F217" s="498"/>
      <c r="G217" s="498"/>
      <c r="H217" s="498"/>
      <c r="I217" s="498"/>
      <c r="J217" s="498"/>
      <c r="K217" s="498"/>
      <c r="L217" s="498"/>
      <c r="M217" s="498"/>
      <c r="N217" s="498"/>
      <c r="O217" s="498"/>
      <c r="P217" s="498"/>
      <c r="Q217" s="498"/>
      <c r="R217" s="498"/>
      <c r="S217" s="498"/>
      <c r="T217" s="498"/>
      <c r="U217" s="498"/>
      <c r="V217" s="498"/>
      <c r="W217" s="498"/>
      <c r="X217" s="498"/>
      <c r="Y217" s="498"/>
      <c r="Z217" s="498"/>
      <c r="AA217" s="498"/>
      <c r="AB217" s="498"/>
      <c r="AC217" s="529"/>
      <c r="AD217" s="530"/>
      <c r="AE217" s="531"/>
    </row>
    <row r="218" spans="2:31" s="256" customFormat="1" ht="22.5" customHeight="1">
      <c r="B218" s="496" t="s">
        <v>440</v>
      </c>
      <c r="C218" s="498" t="s">
        <v>441</v>
      </c>
      <c r="D218" s="498"/>
      <c r="E218" s="498"/>
      <c r="F218" s="498"/>
      <c r="G218" s="498"/>
      <c r="H218" s="498"/>
      <c r="I218" s="498"/>
      <c r="J218" s="498"/>
      <c r="K218" s="498"/>
      <c r="L218" s="498"/>
      <c r="M218" s="498"/>
      <c r="N218" s="498"/>
      <c r="O218" s="498"/>
      <c r="P218" s="498"/>
      <c r="Q218" s="498"/>
      <c r="R218" s="498"/>
      <c r="S218" s="498"/>
      <c r="T218" s="498"/>
      <c r="U218" s="498"/>
      <c r="V218" s="498"/>
      <c r="W218" s="498"/>
      <c r="X218" s="498"/>
      <c r="Y218" s="498"/>
      <c r="Z218" s="498"/>
      <c r="AA218" s="498"/>
      <c r="AB218" s="498"/>
      <c r="AC218" s="526"/>
      <c r="AD218" s="527"/>
      <c r="AE218" s="528"/>
    </row>
    <row r="219" spans="2:31" s="256" customFormat="1" ht="22.5" customHeight="1">
      <c r="B219" s="533"/>
      <c r="C219" s="498"/>
      <c r="D219" s="498"/>
      <c r="E219" s="498"/>
      <c r="F219" s="498"/>
      <c r="G219" s="498"/>
      <c r="H219" s="498"/>
      <c r="I219" s="498"/>
      <c r="J219" s="498"/>
      <c r="K219" s="498"/>
      <c r="L219" s="498"/>
      <c r="M219" s="498"/>
      <c r="N219" s="498"/>
      <c r="O219" s="498"/>
      <c r="P219" s="498"/>
      <c r="Q219" s="498"/>
      <c r="R219" s="498"/>
      <c r="S219" s="498"/>
      <c r="T219" s="498"/>
      <c r="U219" s="498"/>
      <c r="V219" s="498"/>
      <c r="W219" s="498"/>
      <c r="X219" s="498"/>
      <c r="Y219" s="498"/>
      <c r="Z219" s="498"/>
      <c r="AA219" s="498"/>
      <c r="AB219" s="498"/>
      <c r="AC219" s="529"/>
      <c r="AD219" s="530"/>
      <c r="AE219" s="531"/>
    </row>
    <row r="220" spans="2:31" s="256" customFormat="1" ht="30.75" customHeight="1">
      <c r="B220" s="496" t="s">
        <v>442</v>
      </c>
      <c r="C220" s="498" t="s">
        <v>443</v>
      </c>
      <c r="D220" s="498"/>
      <c r="E220" s="498"/>
      <c r="F220" s="498"/>
      <c r="G220" s="498"/>
      <c r="H220" s="498"/>
      <c r="I220" s="498"/>
      <c r="J220" s="498"/>
      <c r="K220" s="498"/>
      <c r="L220" s="498"/>
      <c r="M220" s="498"/>
      <c r="N220" s="498"/>
      <c r="O220" s="498"/>
      <c r="P220" s="498"/>
      <c r="Q220" s="498"/>
      <c r="R220" s="498"/>
      <c r="S220" s="498"/>
      <c r="T220" s="498"/>
      <c r="U220" s="498"/>
      <c r="V220" s="498"/>
      <c r="W220" s="498"/>
      <c r="X220" s="498"/>
      <c r="Y220" s="498"/>
      <c r="Z220" s="498"/>
      <c r="AA220" s="498"/>
      <c r="AB220" s="498"/>
      <c r="AC220" s="526"/>
      <c r="AD220" s="527"/>
      <c r="AE220" s="528"/>
    </row>
    <row r="221" spans="2:31" s="256" customFormat="1" ht="30.75" customHeight="1">
      <c r="B221" s="533"/>
      <c r="C221" s="498"/>
      <c r="D221" s="498"/>
      <c r="E221" s="498"/>
      <c r="F221" s="498"/>
      <c r="G221" s="498"/>
      <c r="H221" s="498"/>
      <c r="I221" s="498"/>
      <c r="J221" s="498"/>
      <c r="K221" s="498"/>
      <c r="L221" s="498"/>
      <c r="M221" s="498"/>
      <c r="N221" s="498"/>
      <c r="O221" s="498"/>
      <c r="P221" s="498"/>
      <c r="Q221" s="498"/>
      <c r="R221" s="498"/>
      <c r="S221" s="498"/>
      <c r="T221" s="498"/>
      <c r="U221" s="498"/>
      <c r="V221" s="498"/>
      <c r="W221" s="498"/>
      <c r="X221" s="498"/>
      <c r="Y221" s="498"/>
      <c r="Z221" s="498"/>
      <c r="AA221" s="498"/>
      <c r="AB221" s="498"/>
      <c r="AC221" s="529"/>
      <c r="AD221" s="530"/>
      <c r="AE221" s="531"/>
    </row>
    <row r="222" spans="2:31" s="256" customFormat="1" ht="24.75" customHeight="1">
      <c r="B222" s="496" t="s">
        <v>444</v>
      </c>
      <c r="C222" s="498" t="s">
        <v>445</v>
      </c>
      <c r="D222" s="498"/>
      <c r="E222" s="498"/>
      <c r="F222" s="498"/>
      <c r="G222" s="498"/>
      <c r="H222" s="498"/>
      <c r="I222" s="498"/>
      <c r="J222" s="498"/>
      <c r="K222" s="498"/>
      <c r="L222" s="498"/>
      <c r="M222" s="498"/>
      <c r="N222" s="498"/>
      <c r="O222" s="498"/>
      <c r="P222" s="498"/>
      <c r="Q222" s="498"/>
      <c r="R222" s="498"/>
      <c r="S222" s="498"/>
      <c r="T222" s="498"/>
      <c r="U222" s="498"/>
      <c r="V222" s="498"/>
      <c r="W222" s="498"/>
      <c r="X222" s="498"/>
      <c r="Y222" s="498"/>
      <c r="Z222" s="498"/>
      <c r="AA222" s="498"/>
      <c r="AB222" s="498"/>
      <c r="AC222" s="526"/>
      <c r="AD222" s="527"/>
      <c r="AE222" s="528"/>
    </row>
    <row r="223" spans="2:31" s="256" customFormat="1" ht="24.75" customHeight="1">
      <c r="B223" s="533"/>
      <c r="C223" s="498"/>
      <c r="D223" s="498"/>
      <c r="E223" s="498"/>
      <c r="F223" s="498"/>
      <c r="G223" s="498"/>
      <c r="H223" s="498"/>
      <c r="I223" s="498"/>
      <c r="J223" s="498"/>
      <c r="K223" s="498"/>
      <c r="L223" s="498"/>
      <c r="M223" s="498"/>
      <c r="N223" s="498"/>
      <c r="O223" s="498"/>
      <c r="P223" s="498"/>
      <c r="Q223" s="498"/>
      <c r="R223" s="498"/>
      <c r="S223" s="498"/>
      <c r="T223" s="498"/>
      <c r="U223" s="498"/>
      <c r="V223" s="498"/>
      <c r="W223" s="498"/>
      <c r="X223" s="498"/>
      <c r="Y223" s="498"/>
      <c r="Z223" s="498"/>
      <c r="AA223" s="498"/>
      <c r="AB223" s="498"/>
      <c r="AC223" s="529"/>
      <c r="AD223" s="530"/>
      <c r="AE223" s="531"/>
    </row>
    <row r="224" spans="2:31" s="256" customFormat="1" ht="18" customHeight="1">
      <c r="B224" s="496" t="s">
        <v>446</v>
      </c>
      <c r="C224" s="498" t="s">
        <v>447</v>
      </c>
      <c r="D224" s="498"/>
      <c r="E224" s="498"/>
      <c r="F224" s="498"/>
      <c r="G224" s="498"/>
      <c r="H224" s="498"/>
      <c r="I224" s="498"/>
      <c r="J224" s="498"/>
      <c r="K224" s="498"/>
      <c r="L224" s="498"/>
      <c r="M224" s="498"/>
      <c r="N224" s="498"/>
      <c r="O224" s="498"/>
      <c r="P224" s="498"/>
      <c r="Q224" s="498"/>
      <c r="R224" s="498"/>
      <c r="S224" s="498"/>
      <c r="T224" s="498"/>
      <c r="U224" s="498"/>
      <c r="V224" s="498"/>
      <c r="W224" s="498"/>
      <c r="X224" s="498"/>
      <c r="Y224" s="498"/>
      <c r="Z224" s="498"/>
      <c r="AA224" s="498"/>
      <c r="AB224" s="498"/>
      <c r="AC224" s="526"/>
      <c r="AD224" s="527"/>
      <c r="AE224" s="528"/>
    </row>
    <row r="225" spans="2:31" s="256" customFormat="1" ht="18" customHeight="1">
      <c r="B225" s="533"/>
      <c r="C225" s="498"/>
      <c r="D225" s="498"/>
      <c r="E225" s="498"/>
      <c r="F225" s="498"/>
      <c r="G225" s="498"/>
      <c r="H225" s="498"/>
      <c r="I225" s="498"/>
      <c r="J225" s="498"/>
      <c r="K225" s="498"/>
      <c r="L225" s="498"/>
      <c r="M225" s="498"/>
      <c r="N225" s="498"/>
      <c r="O225" s="498"/>
      <c r="P225" s="498"/>
      <c r="Q225" s="498"/>
      <c r="R225" s="498"/>
      <c r="S225" s="498"/>
      <c r="T225" s="498"/>
      <c r="U225" s="498"/>
      <c r="V225" s="498"/>
      <c r="W225" s="498"/>
      <c r="X225" s="498"/>
      <c r="Y225" s="498"/>
      <c r="Z225" s="498"/>
      <c r="AA225" s="498"/>
      <c r="AB225" s="498"/>
      <c r="AC225" s="529"/>
      <c r="AD225" s="530"/>
      <c r="AE225" s="531"/>
    </row>
    <row r="226" spans="2:31" s="256" customFormat="1" ht="18" customHeight="1">
      <c r="B226" s="496" t="s">
        <v>448</v>
      </c>
      <c r="C226" s="498" t="s">
        <v>449</v>
      </c>
      <c r="D226" s="498"/>
      <c r="E226" s="498"/>
      <c r="F226" s="498"/>
      <c r="G226" s="498"/>
      <c r="H226" s="498"/>
      <c r="I226" s="498"/>
      <c r="J226" s="498"/>
      <c r="K226" s="498"/>
      <c r="L226" s="498"/>
      <c r="M226" s="498"/>
      <c r="N226" s="498"/>
      <c r="O226" s="498"/>
      <c r="P226" s="498"/>
      <c r="Q226" s="498"/>
      <c r="R226" s="498"/>
      <c r="S226" s="498"/>
      <c r="T226" s="498"/>
      <c r="U226" s="498"/>
      <c r="V226" s="498"/>
      <c r="W226" s="498"/>
      <c r="X226" s="498"/>
      <c r="Y226" s="498"/>
      <c r="Z226" s="498"/>
      <c r="AA226" s="498"/>
      <c r="AB226" s="498"/>
      <c r="AC226" s="526"/>
      <c r="AD226" s="527"/>
      <c r="AE226" s="528"/>
    </row>
    <row r="227" spans="2:31" s="256" customFormat="1" ht="18" customHeight="1">
      <c r="B227" s="533"/>
      <c r="C227" s="498"/>
      <c r="D227" s="498"/>
      <c r="E227" s="498"/>
      <c r="F227" s="498"/>
      <c r="G227" s="498"/>
      <c r="H227" s="498"/>
      <c r="I227" s="498"/>
      <c r="J227" s="498"/>
      <c r="K227" s="498"/>
      <c r="L227" s="498"/>
      <c r="M227" s="498"/>
      <c r="N227" s="498"/>
      <c r="O227" s="498"/>
      <c r="P227" s="498"/>
      <c r="Q227" s="498"/>
      <c r="R227" s="498"/>
      <c r="S227" s="498"/>
      <c r="T227" s="498"/>
      <c r="U227" s="498"/>
      <c r="V227" s="498"/>
      <c r="W227" s="498"/>
      <c r="X227" s="498"/>
      <c r="Y227" s="498"/>
      <c r="Z227" s="498"/>
      <c r="AA227" s="498"/>
      <c r="AB227" s="498"/>
      <c r="AC227" s="529"/>
      <c r="AD227" s="530"/>
      <c r="AE227" s="531"/>
    </row>
    <row r="228" spans="2:31" s="256" customFormat="1" ht="18" customHeight="1">
      <c r="B228" s="496" t="s">
        <v>450</v>
      </c>
      <c r="C228" s="498" t="s">
        <v>451</v>
      </c>
      <c r="D228" s="498"/>
      <c r="E228" s="498"/>
      <c r="F228" s="498"/>
      <c r="G228" s="498"/>
      <c r="H228" s="498"/>
      <c r="I228" s="498"/>
      <c r="J228" s="498"/>
      <c r="K228" s="498"/>
      <c r="L228" s="498"/>
      <c r="M228" s="498"/>
      <c r="N228" s="498"/>
      <c r="O228" s="498"/>
      <c r="P228" s="498"/>
      <c r="Q228" s="498"/>
      <c r="R228" s="498"/>
      <c r="S228" s="498"/>
      <c r="T228" s="498"/>
      <c r="U228" s="498"/>
      <c r="V228" s="498"/>
      <c r="W228" s="498"/>
      <c r="X228" s="498"/>
      <c r="Y228" s="498"/>
      <c r="Z228" s="498"/>
      <c r="AA228" s="498"/>
      <c r="AB228" s="498"/>
      <c r="AC228" s="526"/>
      <c r="AD228" s="527"/>
      <c r="AE228" s="528"/>
    </row>
    <row r="229" spans="2:31" s="256" customFormat="1" ht="18" customHeight="1">
      <c r="B229" s="533"/>
      <c r="C229" s="498"/>
      <c r="D229" s="498"/>
      <c r="E229" s="498"/>
      <c r="F229" s="498"/>
      <c r="G229" s="498"/>
      <c r="H229" s="498"/>
      <c r="I229" s="498"/>
      <c r="J229" s="498"/>
      <c r="K229" s="498"/>
      <c r="L229" s="498"/>
      <c r="M229" s="498"/>
      <c r="N229" s="498"/>
      <c r="O229" s="498"/>
      <c r="P229" s="498"/>
      <c r="Q229" s="498"/>
      <c r="R229" s="498"/>
      <c r="S229" s="498"/>
      <c r="T229" s="498"/>
      <c r="U229" s="498"/>
      <c r="V229" s="498"/>
      <c r="W229" s="498"/>
      <c r="X229" s="498"/>
      <c r="Y229" s="498"/>
      <c r="Z229" s="498"/>
      <c r="AA229" s="498"/>
      <c r="AB229" s="498"/>
      <c r="AC229" s="529"/>
      <c r="AD229" s="530"/>
      <c r="AE229" s="531"/>
    </row>
    <row r="230" spans="2:31" s="256" customFormat="1" ht="18" customHeight="1">
      <c r="B230" s="496" t="s">
        <v>452</v>
      </c>
      <c r="C230" s="498" t="s">
        <v>453</v>
      </c>
      <c r="D230" s="498"/>
      <c r="E230" s="498"/>
      <c r="F230" s="498"/>
      <c r="G230" s="498"/>
      <c r="H230" s="498"/>
      <c r="I230" s="498"/>
      <c r="J230" s="498"/>
      <c r="K230" s="498"/>
      <c r="L230" s="498"/>
      <c r="M230" s="498"/>
      <c r="N230" s="498"/>
      <c r="O230" s="498"/>
      <c r="P230" s="498"/>
      <c r="Q230" s="498"/>
      <c r="R230" s="498"/>
      <c r="S230" s="498"/>
      <c r="T230" s="498"/>
      <c r="U230" s="498"/>
      <c r="V230" s="498"/>
      <c r="W230" s="498"/>
      <c r="X230" s="498"/>
      <c r="Y230" s="498"/>
      <c r="Z230" s="498"/>
      <c r="AA230" s="498"/>
      <c r="AB230" s="498"/>
      <c r="AC230" s="526"/>
      <c r="AD230" s="527"/>
      <c r="AE230" s="528"/>
    </row>
    <row r="231" spans="2:31" s="256" customFormat="1" ht="18" customHeight="1">
      <c r="B231" s="533"/>
      <c r="C231" s="498"/>
      <c r="D231" s="498"/>
      <c r="E231" s="498"/>
      <c r="F231" s="498"/>
      <c r="G231" s="498"/>
      <c r="H231" s="498"/>
      <c r="I231" s="498"/>
      <c r="J231" s="498"/>
      <c r="K231" s="498"/>
      <c r="L231" s="498"/>
      <c r="M231" s="498"/>
      <c r="N231" s="498"/>
      <c r="O231" s="498"/>
      <c r="P231" s="498"/>
      <c r="Q231" s="498"/>
      <c r="R231" s="498"/>
      <c r="S231" s="498"/>
      <c r="T231" s="498"/>
      <c r="U231" s="498"/>
      <c r="V231" s="498"/>
      <c r="W231" s="498"/>
      <c r="X231" s="498"/>
      <c r="Y231" s="498"/>
      <c r="Z231" s="498"/>
      <c r="AA231" s="498"/>
      <c r="AB231" s="498"/>
      <c r="AC231" s="529"/>
      <c r="AD231" s="530"/>
      <c r="AE231" s="531"/>
    </row>
    <row r="232" spans="2:31" s="256" customFormat="1" ht="15" customHeight="1">
      <c r="B232" s="496" t="s">
        <v>454</v>
      </c>
      <c r="C232" s="498" t="s">
        <v>455</v>
      </c>
      <c r="D232" s="498"/>
      <c r="E232" s="498"/>
      <c r="F232" s="498"/>
      <c r="G232" s="498"/>
      <c r="H232" s="498"/>
      <c r="I232" s="498"/>
      <c r="J232" s="498"/>
      <c r="K232" s="498"/>
      <c r="L232" s="498"/>
      <c r="M232" s="498"/>
      <c r="N232" s="498"/>
      <c r="O232" s="498"/>
      <c r="P232" s="498"/>
      <c r="Q232" s="498"/>
      <c r="R232" s="498"/>
      <c r="S232" s="498"/>
      <c r="T232" s="498"/>
      <c r="U232" s="498"/>
      <c r="V232" s="498"/>
      <c r="W232" s="498"/>
      <c r="X232" s="498"/>
      <c r="Y232" s="498"/>
      <c r="Z232" s="498"/>
      <c r="AA232" s="498"/>
      <c r="AB232" s="498"/>
      <c r="AC232" s="526"/>
      <c r="AD232" s="527"/>
      <c r="AE232" s="528"/>
    </row>
    <row r="233" spans="2:31" s="256" customFormat="1" ht="15" customHeight="1">
      <c r="B233" s="533"/>
      <c r="C233" s="498"/>
      <c r="D233" s="498"/>
      <c r="E233" s="498"/>
      <c r="F233" s="498"/>
      <c r="G233" s="498"/>
      <c r="H233" s="498"/>
      <c r="I233" s="498"/>
      <c r="J233" s="498"/>
      <c r="K233" s="498"/>
      <c r="L233" s="498"/>
      <c r="M233" s="498"/>
      <c r="N233" s="498"/>
      <c r="O233" s="498"/>
      <c r="P233" s="498"/>
      <c r="Q233" s="498"/>
      <c r="R233" s="498"/>
      <c r="S233" s="498"/>
      <c r="T233" s="498"/>
      <c r="U233" s="498"/>
      <c r="V233" s="498"/>
      <c r="W233" s="498"/>
      <c r="X233" s="498"/>
      <c r="Y233" s="498"/>
      <c r="Z233" s="498"/>
      <c r="AA233" s="498"/>
      <c r="AB233" s="498"/>
      <c r="AC233" s="529"/>
      <c r="AD233" s="530"/>
      <c r="AE233" s="531"/>
    </row>
    <row r="234" spans="2:31" s="256" customFormat="1" ht="18" customHeight="1">
      <c r="B234" s="496" t="s">
        <v>456</v>
      </c>
      <c r="C234" s="498" t="s">
        <v>457</v>
      </c>
      <c r="D234" s="498"/>
      <c r="E234" s="498"/>
      <c r="F234" s="498"/>
      <c r="G234" s="498"/>
      <c r="H234" s="498"/>
      <c r="I234" s="498"/>
      <c r="J234" s="498"/>
      <c r="K234" s="498"/>
      <c r="L234" s="498"/>
      <c r="M234" s="498"/>
      <c r="N234" s="498"/>
      <c r="O234" s="498"/>
      <c r="P234" s="498"/>
      <c r="Q234" s="498"/>
      <c r="R234" s="498"/>
      <c r="S234" s="498"/>
      <c r="T234" s="498"/>
      <c r="U234" s="498"/>
      <c r="V234" s="498"/>
      <c r="W234" s="498"/>
      <c r="X234" s="498"/>
      <c r="Y234" s="498"/>
      <c r="Z234" s="498"/>
      <c r="AA234" s="498"/>
      <c r="AB234" s="498"/>
      <c r="AC234" s="526"/>
      <c r="AD234" s="527"/>
      <c r="AE234" s="528"/>
    </row>
    <row r="235" spans="2:31" s="256" customFormat="1" ht="18" customHeight="1">
      <c r="B235" s="533"/>
      <c r="C235" s="498"/>
      <c r="D235" s="498"/>
      <c r="E235" s="498"/>
      <c r="F235" s="498"/>
      <c r="G235" s="498"/>
      <c r="H235" s="498"/>
      <c r="I235" s="498"/>
      <c r="J235" s="498"/>
      <c r="K235" s="498"/>
      <c r="L235" s="498"/>
      <c r="M235" s="498"/>
      <c r="N235" s="498"/>
      <c r="O235" s="498"/>
      <c r="P235" s="498"/>
      <c r="Q235" s="498"/>
      <c r="R235" s="498"/>
      <c r="S235" s="498"/>
      <c r="T235" s="498"/>
      <c r="U235" s="498"/>
      <c r="V235" s="498"/>
      <c r="W235" s="498"/>
      <c r="X235" s="498"/>
      <c r="Y235" s="498"/>
      <c r="Z235" s="498"/>
      <c r="AA235" s="498"/>
      <c r="AB235" s="498"/>
      <c r="AC235" s="529"/>
      <c r="AD235" s="530"/>
      <c r="AE235" s="531"/>
    </row>
    <row r="236" spans="2:31" s="256" customFormat="1" ht="14.25" customHeight="1">
      <c r="B236" s="496" t="s">
        <v>458</v>
      </c>
      <c r="C236" s="498" t="s">
        <v>459</v>
      </c>
      <c r="D236" s="498"/>
      <c r="E236" s="498"/>
      <c r="F236" s="498"/>
      <c r="G236" s="498"/>
      <c r="H236" s="498"/>
      <c r="I236" s="498"/>
      <c r="J236" s="498"/>
      <c r="K236" s="498"/>
      <c r="L236" s="498"/>
      <c r="M236" s="498"/>
      <c r="N236" s="498"/>
      <c r="O236" s="498"/>
      <c r="P236" s="498"/>
      <c r="Q236" s="498"/>
      <c r="R236" s="498"/>
      <c r="S236" s="498"/>
      <c r="T236" s="498"/>
      <c r="U236" s="498"/>
      <c r="V236" s="498"/>
      <c r="W236" s="498"/>
      <c r="X236" s="498"/>
      <c r="Y236" s="498"/>
      <c r="Z236" s="498"/>
      <c r="AA236" s="498"/>
      <c r="AB236" s="498"/>
      <c r="AC236" s="526"/>
      <c r="AD236" s="527"/>
      <c r="AE236" s="528"/>
    </row>
    <row r="237" spans="2:31" s="256" customFormat="1" ht="14.25" customHeight="1">
      <c r="B237" s="533"/>
      <c r="C237" s="498"/>
      <c r="D237" s="498"/>
      <c r="E237" s="498"/>
      <c r="F237" s="498"/>
      <c r="G237" s="498"/>
      <c r="H237" s="498"/>
      <c r="I237" s="498"/>
      <c r="J237" s="498"/>
      <c r="K237" s="498"/>
      <c r="L237" s="498"/>
      <c r="M237" s="498"/>
      <c r="N237" s="498"/>
      <c r="O237" s="498"/>
      <c r="P237" s="498"/>
      <c r="Q237" s="498"/>
      <c r="R237" s="498"/>
      <c r="S237" s="498"/>
      <c r="T237" s="498"/>
      <c r="U237" s="498"/>
      <c r="V237" s="498"/>
      <c r="W237" s="498"/>
      <c r="X237" s="498"/>
      <c r="Y237" s="498"/>
      <c r="Z237" s="498"/>
      <c r="AA237" s="498"/>
      <c r="AB237" s="498"/>
      <c r="AC237" s="529"/>
      <c r="AD237" s="530"/>
      <c r="AE237" s="531"/>
    </row>
    <row r="238" spans="2:31" s="256" customFormat="1" ht="18" customHeight="1">
      <c r="B238" s="499" t="s">
        <v>460</v>
      </c>
      <c r="C238" s="498" t="s">
        <v>461</v>
      </c>
      <c r="D238" s="498"/>
      <c r="E238" s="498"/>
      <c r="F238" s="498"/>
      <c r="G238" s="498"/>
      <c r="H238" s="498"/>
      <c r="I238" s="498"/>
      <c r="J238" s="498"/>
      <c r="K238" s="498"/>
      <c r="L238" s="498"/>
      <c r="M238" s="498"/>
      <c r="N238" s="498"/>
      <c r="O238" s="498"/>
      <c r="P238" s="498"/>
      <c r="Q238" s="498"/>
      <c r="R238" s="498"/>
      <c r="S238" s="498"/>
      <c r="T238" s="498"/>
      <c r="U238" s="498"/>
      <c r="V238" s="498"/>
      <c r="W238" s="498"/>
      <c r="X238" s="498"/>
      <c r="Y238" s="498"/>
      <c r="Z238" s="498"/>
      <c r="AA238" s="498"/>
      <c r="AB238" s="498"/>
      <c r="AC238" s="526"/>
      <c r="AD238" s="527"/>
      <c r="AE238" s="528"/>
    </row>
    <row r="239" spans="2:31" s="256" customFormat="1" ht="18" customHeight="1">
      <c r="B239" s="499"/>
      <c r="C239" s="498"/>
      <c r="D239" s="498"/>
      <c r="E239" s="498"/>
      <c r="F239" s="498"/>
      <c r="G239" s="498"/>
      <c r="H239" s="498"/>
      <c r="I239" s="498"/>
      <c r="J239" s="498"/>
      <c r="K239" s="498"/>
      <c r="L239" s="498"/>
      <c r="M239" s="498"/>
      <c r="N239" s="498"/>
      <c r="O239" s="498"/>
      <c r="P239" s="498"/>
      <c r="Q239" s="498"/>
      <c r="R239" s="498"/>
      <c r="S239" s="498"/>
      <c r="T239" s="498"/>
      <c r="U239" s="498"/>
      <c r="V239" s="498"/>
      <c r="W239" s="498"/>
      <c r="X239" s="498"/>
      <c r="Y239" s="498"/>
      <c r="Z239" s="498"/>
      <c r="AA239" s="498"/>
      <c r="AB239" s="498"/>
      <c r="AC239" s="529"/>
      <c r="AD239" s="530"/>
      <c r="AE239" s="531"/>
    </row>
    <row r="240" spans="2:31" ht="12.95" customHeight="1">
      <c r="AC240" s="252"/>
      <c r="AD240" s="252"/>
      <c r="AE240" s="252"/>
    </row>
    <row r="241" spans="1:32" s="234" customFormat="1" ht="19.5" customHeight="1">
      <c r="A241" s="253" t="s">
        <v>462</v>
      </c>
      <c r="B241" s="288"/>
      <c r="C241" s="289"/>
      <c r="D241" s="289"/>
      <c r="E241" s="289"/>
      <c r="F241" s="289"/>
      <c r="G241" s="289"/>
      <c r="H241" s="289"/>
      <c r="I241" s="289"/>
      <c r="J241" s="290"/>
      <c r="K241" s="290"/>
      <c r="L241" s="290"/>
      <c r="M241" s="290"/>
      <c r="N241" s="290"/>
      <c r="O241" s="290"/>
      <c r="P241" s="290"/>
      <c r="Q241" s="290"/>
      <c r="R241" s="290"/>
      <c r="S241" s="290"/>
      <c r="T241" s="290"/>
      <c r="U241" s="290"/>
      <c r="V241" s="290"/>
      <c r="W241" s="290"/>
      <c r="X241" s="290"/>
      <c r="Y241" s="290"/>
      <c r="Z241" s="290"/>
      <c r="AA241" s="290"/>
      <c r="AB241" s="290"/>
      <c r="AC241" s="252"/>
      <c r="AD241" s="252"/>
      <c r="AE241" s="252"/>
      <c r="AF241" s="224"/>
    </row>
    <row r="242" spans="1:32" s="234" customFormat="1" ht="18" customHeight="1">
      <c r="A242" s="253"/>
      <c r="B242" s="496" t="s">
        <v>296</v>
      </c>
      <c r="C242" s="512" t="s">
        <v>463</v>
      </c>
      <c r="D242" s="513"/>
      <c r="E242" s="513"/>
      <c r="F242" s="513"/>
      <c r="G242" s="513"/>
      <c r="H242" s="513"/>
      <c r="I242" s="513"/>
      <c r="J242" s="513"/>
      <c r="K242" s="513"/>
      <c r="L242" s="513"/>
      <c r="M242" s="513"/>
      <c r="N242" s="513"/>
      <c r="O242" s="513"/>
      <c r="P242" s="513"/>
      <c r="Q242" s="513"/>
      <c r="R242" s="513"/>
      <c r="S242" s="513"/>
      <c r="T242" s="513"/>
      <c r="U242" s="513"/>
      <c r="V242" s="513"/>
      <c r="W242" s="513"/>
      <c r="X242" s="513"/>
      <c r="Y242" s="513"/>
      <c r="Z242" s="513"/>
      <c r="AA242" s="513"/>
      <c r="AB242" s="514"/>
      <c r="AC242" s="622"/>
      <c r="AD242" s="623"/>
      <c r="AE242" s="624"/>
      <c r="AF242" s="224"/>
    </row>
    <row r="243" spans="1:32" s="234" customFormat="1" ht="18" customHeight="1">
      <c r="A243" s="253"/>
      <c r="B243" s="497"/>
      <c r="C243" s="523"/>
      <c r="D243" s="524"/>
      <c r="E243" s="524"/>
      <c r="F243" s="524"/>
      <c r="G243" s="524"/>
      <c r="H243" s="524"/>
      <c r="I243" s="524"/>
      <c r="J243" s="524"/>
      <c r="K243" s="524"/>
      <c r="L243" s="524"/>
      <c r="M243" s="524"/>
      <c r="N243" s="524"/>
      <c r="O243" s="524"/>
      <c r="P243" s="524"/>
      <c r="Q243" s="524"/>
      <c r="R243" s="524"/>
      <c r="S243" s="524"/>
      <c r="T243" s="524"/>
      <c r="U243" s="524"/>
      <c r="V243" s="524"/>
      <c r="W243" s="524"/>
      <c r="X243" s="524"/>
      <c r="Y243" s="524"/>
      <c r="Z243" s="524"/>
      <c r="AA243" s="524"/>
      <c r="AB243" s="525"/>
      <c r="AC243" s="625"/>
      <c r="AD243" s="626"/>
      <c r="AE243" s="627"/>
      <c r="AF243" s="224"/>
    </row>
    <row r="244" spans="1:32" s="256" customFormat="1" ht="18" customHeight="1">
      <c r="A244" s="254"/>
      <c r="B244" s="496" t="s">
        <v>300</v>
      </c>
      <c r="C244" s="716" t="s">
        <v>464</v>
      </c>
      <c r="D244" s="717"/>
      <c r="E244" s="717"/>
      <c r="F244" s="717"/>
      <c r="G244" s="717"/>
      <c r="H244" s="717"/>
      <c r="I244" s="717"/>
      <c r="J244" s="717"/>
      <c r="K244" s="717"/>
      <c r="L244" s="717"/>
      <c r="M244" s="717"/>
      <c r="N244" s="717"/>
      <c r="O244" s="717"/>
      <c r="P244" s="717"/>
      <c r="Q244" s="717"/>
      <c r="R244" s="717"/>
      <c r="S244" s="717"/>
      <c r="T244" s="717"/>
      <c r="U244" s="717"/>
      <c r="V244" s="717"/>
      <c r="W244" s="717"/>
      <c r="X244" s="717"/>
      <c r="Y244" s="717"/>
      <c r="Z244" s="717"/>
      <c r="AA244" s="717"/>
      <c r="AB244" s="718"/>
      <c r="AC244" s="526"/>
      <c r="AD244" s="527"/>
      <c r="AE244" s="528"/>
      <c r="AF244" s="255"/>
    </row>
    <row r="245" spans="1:32" s="256" customFormat="1" ht="18" customHeight="1">
      <c r="A245" s="254"/>
      <c r="B245" s="497"/>
      <c r="C245" s="719"/>
      <c r="D245" s="720"/>
      <c r="E245" s="720"/>
      <c r="F245" s="720"/>
      <c r="G245" s="720"/>
      <c r="H245" s="720"/>
      <c r="I245" s="720"/>
      <c r="J245" s="720"/>
      <c r="K245" s="720"/>
      <c r="L245" s="720"/>
      <c r="M245" s="720"/>
      <c r="N245" s="720"/>
      <c r="O245" s="720"/>
      <c r="P245" s="720"/>
      <c r="Q245" s="720"/>
      <c r="R245" s="720"/>
      <c r="S245" s="720"/>
      <c r="T245" s="720"/>
      <c r="U245" s="720"/>
      <c r="V245" s="720"/>
      <c r="W245" s="720"/>
      <c r="X245" s="720"/>
      <c r="Y245" s="720"/>
      <c r="Z245" s="720"/>
      <c r="AA245" s="720"/>
      <c r="AB245" s="721"/>
      <c r="AC245" s="529"/>
      <c r="AD245" s="530"/>
      <c r="AE245" s="531"/>
      <c r="AF245" s="255" t="s">
        <v>465</v>
      </c>
    </row>
    <row r="246" spans="1:32" s="256" customFormat="1" ht="18" customHeight="1">
      <c r="B246" s="496" t="s">
        <v>302</v>
      </c>
      <c r="C246" s="512" t="s">
        <v>466</v>
      </c>
      <c r="D246" s="513"/>
      <c r="E246" s="513"/>
      <c r="F246" s="513"/>
      <c r="G246" s="513"/>
      <c r="H246" s="513"/>
      <c r="I246" s="513"/>
      <c r="J246" s="513"/>
      <c r="K246" s="513"/>
      <c r="L246" s="513"/>
      <c r="M246" s="513"/>
      <c r="N246" s="513"/>
      <c r="O246" s="513"/>
      <c r="P246" s="513"/>
      <c r="Q246" s="513"/>
      <c r="R246" s="513"/>
      <c r="S246" s="513"/>
      <c r="T246" s="513"/>
      <c r="U246" s="513"/>
      <c r="V246" s="513"/>
      <c r="W246" s="513"/>
      <c r="X246" s="513"/>
      <c r="Y246" s="513"/>
      <c r="Z246" s="513"/>
      <c r="AA246" s="513"/>
      <c r="AB246" s="514"/>
      <c r="AC246" s="526"/>
      <c r="AD246" s="527"/>
      <c r="AE246" s="528"/>
      <c r="AF246" s="255"/>
    </row>
    <row r="247" spans="1:32" s="256" customFormat="1" ht="18" customHeight="1">
      <c r="B247" s="497"/>
      <c r="C247" s="523"/>
      <c r="D247" s="524"/>
      <c r="E247" s="524"/>
      <c r="F247" s="524"/>
      <c r="G247" s="524"/>
      <c r="H247" s="524"/>
      <c r="I247" s="524"/>
      <c r="J247" s="524"/>
      <c r="K247" s="524"/>
      <c r="L247" s="524"/>
      <c r="M247" s="524"/>
      <c r="N247" s="524"/>
      <c r="O247" s="524"/>
      <c r="P247" s="524"/>
      <c r="Q247" s="524"/>
      <c r="R247" s="524"/>
      <c r="S247" s="524"/>
      <c r="T247" s="524"/>
      <c r="U247" s="524"/>
      <c r="V247" s="524"/>
      <c r="W247" s="524"/>
      <c r="X247" s="524"/>
      <c r="Y247" s="524"/>
      <c r="Z247" s="524"/>
      <c r="AA247" s="524"/>
      <c r="AB247" s="525"/>
      <c r="AC247" s="529"/>
      <c r="AD247" s="530"/>
      <c r="AE247" s="531"/>
      <c r="AF247" s="255" t="s">
        <v>467</v>
      </c>
    </row>
    <row r="248" spans="1:32" s="304" customFormat="1" ht="18.75" customHeight="1">
      <c r="A248" s="234"/>
      <c r="B248" s="234"/>
      <c r="C248" s="234"/>
      <c r="D248" s="234"/>
      <c r="E248" s="234"/>
      <c r="F248" s="234"/>
      <c r="G248" s="234"/>
      <c r="H248" s="234"/>
      <c r="I248" s="234"/>
      <c r="J248" s="234"/>
      <c r="K248" s="234"/>
      <c r="L248" s="234"/>
      <c r="M248" s="234"/>
      <c r="N248" s="234"/>
      <c r="O248" s="234"/>
      <c r="P248" s="234"/>
      <c r="Q248" s="234"/>
      <c r="R248" s="234"/>
      <c r="S248" s="234"/>
      <c r="T248" s="234"/>
      <c r="U248" s="234"/>
      <c r="V248" s="234"/>
      <c r="W248" s="234"/>
      <c r="X248" s="234"/>
      <c r="Y248" s="234"/>
      <c r="Z248" s="234"/>
      <c r="AA248" s="234"/>
      <c r="AB248" s="234"/>
      <c r="AC248" s="252"/>
      <c r="AD248" s="252"/>
      <c r="AE248" s="252"/>
      <c r="AF248" s="303"/>
    </row>
    <row r="249" spans="1:32" s="290" customFormat="1" ht="20.100000000000001" customHeight="1">
      <c r="A249" s="253" t="s">
        <v>468</v>
      </c>
      <c r="B249" s="288"/>
      <c r="C249" s="289"/>
      <c r="D249" s="289"/>
      <c r="E249" s="289"/>
      <c r="F249" s="289"/>
      <c r="G249" s="289"/>
      <c r="H249" s="289"/>
      <c r="I249" s="289"/>
      <c r="AC249" s="252"/>
      <c r="AD249" s="252"/>
      <c r="AE249" s="252"/>
      <c r="AF249" s="291"/>
    </row>
    <row r="250" spans="1:32" s="256" customFormat="1" ht="13.5" customHeight="1">
      <c r="A250" s="254"/>
      <c r="B250" s="496" t="s">
        <v>296</v>
      </c>
      <c r="C250" s="703" t="s">
        <v>469</v>
      </c>
      <c r="D250" s="546"/>
      <c r="E250" s="546"/>
      <c r="F250" s="546"/>
      <c r="G250" s="546"/>
      <c r="H250" s="546"/>
      <c r="I250" s="546"/>
      <c r="J250" s="546"/>
      <c r="K250" s="546"/>
      <c r="L250" s="546"/>
      <c r="M250" s="546"/>
      <c r="N250" s="546"/>
      <c r="O250" s="546"/>
      <c r="P250" s="546"/>
      <c r="Q250" s="546"/>
      <c r="R250" s="546"/>
      <c r="S250" s="546"/>
      <c r="T250" s="546"/>
      <c r="U250" s="546"/>
      <c r="V250" s="546"/>
      <c r="W250" s="546"/>
      <c r="X250" s="546"/>
      <c r="Y250" s="546"/>
      <c r="Z250" s="546"/>
      <c r="AA250" s="546"/>
      <c r="AB250" s="547"/>
      <c r="AC250" s="526"/>
      <c r="AD250" s="527"/>
      <c r="AE250" s="528"/>
      <c r="AF250" s="255" t="s">
        <v>470</v>
      </c>
    </row>
    <row r="251" spans="1:32" s="256" customFormat="1" ht="13.5" customHeight="1">
      <c r="A251" s="254"/>
      <c r="B251" s="497"/>
      <c r="C251" s="548"/>
      <c r="D251" s="549"/>
      <c r="E251" s="549"/>
      <c r="F251" s="549"/>
      <c r="G251" s="549"/>
      <c r="H251" s="549"/>
      <c r="I251" s="549"/>
      <c r="J251" s="549"/>
      <c r="K251" s="549"/>
      <c r="L251" s="549"/>
      <c r="M251" s="549"/>
      <c r="N251" s="549"/>
      <c r="O251" s="549"/>
      <c r="P251" s="549"/>
      <c r="Q251" s="549"/>
      <c r="R251" s="549"/>
      <c r="S251" s="549"/>
      <c r="T251" s="549"/>
      <c r="U251" s="549"/>
      <c r="V251" s="549"/>
      <c r="W251" s="549"/>
      <c r="X251" s="549"/>
      <c r="Y251" s="549"/>
      <c r="Z251" s="549"/>
      <c r="AA251" s="549"/>
      <c r="AB251" s="550"/>
      <c r="AC251" s="577"/>
      <c r="AD251" s="578"/>
      <c r="AE251" s="579"/>
      <c r="AF251" s="255"/>
    </row>
    <row r="252" spans="1:32" s="256" customFormat="1" ht="13.5" customHeight="1">
      <c r="B252" s="496" t="s">
        <v>300</v>
      </c>
      <c r="C252" s="512" t="s">
        <v>471</v>
      </c>
      <c r="D252" s="513"/>
      <c r="E252" s="513"/>
      <c r="F252" s="513"/>
      <c r="G252" s="513"/>
      <c r="H252" s="513"/>
      <c r="I252" s="513"/>
      <c r="J252" s="513"/>
      <c r="K252" s="513"/>
      <c r="L252" s="513"/>
      <c r="M252" s="513"/>
      <c r="N252" s="513"/>
      <c r="O252" s="513"/>
      <c r="P252" s="513"/>
      <c r="Q252" s="513"/>
      <c r="R252" s="513"/>
      <c r="S252" s="513"/>
      <c r="T252" s="513"/>
      <c r="U252" s="513"/>
      <c r="V252" s="513"/>
      <c r="W252" s="513"/>
      <c r="X252" s="513"/>
      <c r="Y252" s="513"/>
      <c r="Z252" s="513"/>
      <c r="AA252" s="513"/>
      <c r="AB252" s="514"/>
      <c r="AC252" s="526"/>
      <c r="AD252" s="527"/>
      <c r="AE252" s="528"/>
      <c r="AF252" s="255" t="s">
        <v>470</v>
      </c>
    </row>
    <row r="253" spans="1:32" s="256" customFormat="1" ht="13.5" customHeight="1">
      <c r="B253" s="497"/>
      <c r="C253" s="523"/>
      <c r="D253" s="524"/>
      <c r="E253" s="524"/>
      <c r="F253" s="524"/>
      <c r="G253" s="524"/>
      <c r="H253" s="524"/>
      <c r="I253" s="524"/>
      <c r="J253" s="524"/>
      <c r="K253" s="524"/>
      <c r="L253" s="524"/>
      <c r="M253" s="524"/>
      <c r="N253" s="524"/>
      <c r="O253" s="524"/>
      <c r="P253" s="524"/>
      <c r="Q253" s="524"/>
      <c r="R253" s="524"/>
      <c r="S253" s="524"/>
      <c r="T253" s="524"/>
      <c r="U253" s="524"/>
      <c r="V253" s="524"/>
      <c r="W253" s="524"/>
      <c r="X253" s="524"/>
      <c r="Y253" s="524"/>
      <c r="Z253" s="524"/>
      <c r="AA253" s="524"/>
      <c r="AB253" s="525"/>
      <c r="AC253" s="529"/>
      <c r="AD253" s="530"/>
      <c r="AE253" s="531"/>
      <c r="AF253" s="255"/>
    </row>
    <row r="254" spans="1:32" s="256" customFormat="1" ht="24" customHeight="1">
      <c r="B254" s="496" t="s">
        <v>302</v>
      </c>
      <c r="C254" s="512" t="s">
        <v>472</v>
      </c>
      <c r="D254" s="513"/>
      <c r="E254" s="513"/>
      <c r="F254" s="513"/>
      <c r="G254" s="513"/>
      <c r="H254" s="513"/>
      <c r="I254" s="513"/>
      <c r="J254" s="513"/>
      <c r="K254" s="513"/>
      <c r="L254" s="513"/>
      <c r="M254" s="513"/>
      <c r="N254" s="513"/>
      <c r="O254" s="513"/>
      <c r="P254" s="513"/>
      <c r="Q254" s="513"/>
      <c r="R254" s="513"/>
      <c r="S254" s="513"/>
      <c r="T254" s="513"/>
      <c r="U254" s="513"/>
      <c r="V254" s="513"/>
      <c r="W254" s="513"/>
      <c r="X254" s="513"/>
      <c r="Y254" s="513"/>
      <c r="Z254" s="513"/>
      <c r="AA254" s="513"/>
      <c r="AB254" s="514"/>
      <c r="AC254" s="526"/>
      <c r="AD254" s="527"/>
      <c r="AE254" s="528"/>
      <c r="AF254" s="255" t="s">
        <v>473</v>
      </c>
    </row>
    <row r="255" spans="1:32" s="256" customFormat="1" ht="24" customHeight="1">
      <c r="B255" s="497"/>
      <c r="C255" s="523"/>
      <c r="D255" s="524"/>
      <c r="E255" s="524"/>
      <c r="F255" s="524"/>
      <c r="G255" s="524"/>
      <c r="H255" s="524"/>
      <c r="I255" s="524"/>
      <c r="J255" s="524"/>
      <c r="K255" s="524"/>
      <c r="L255" s="524"/>
      <c r="M255" s="524"/>
      <c r="N255" s="524"/>
      <c r="O255" s="524"/>
      <c r="P255" s="524"/>
      <c r="Q255" s="524"/>
      <c r="R255" s="524"/>
      <c r="S255" s="524"/>
      <c r="T255" s="524"/>
      <c r="U255" s="524"/>
      <c r="V255" s="524"/>
      <c r="W255" s="524"/>
      <c r="X255" s="524"/>
      <c r="Y255" s="524"/>
      <c r="Z255" s="524"/>
      <c r="AA255" s="524"/>
      <c r="AB255" s="525"/>
      <c r="AC255" s="529"/>
      <c r="AD255" s="530"/>
      <c r="AE255" s="531"/>
      <c r="AF255" s="255" t="s">
        <v>474</v>
      </c>
    </row>
    <row r="256" spans="1:32" s="256" customFormat="1" ht="14.25" customHeight="1">
      <c r="B256" s="496" t="s">
        <v>306</v>
      </c>
      <c r="C256" s="512" t="s">
        <v>475</v>
      </c>
      <c r="D256" s="513"/>
      <c r="E256" s="513"/>
      <c r="F256" s="513"/>
      <c r="G256" s="513"/>
      <c r="H256" s="513"/>
      <c r="I256" s="513"/>
      <c r="J256" s="513"/>
      <c r="K256" s="513"/>
      <c r="L256" s="513"/>
      <c r="M256" s="513"/>
      <c r="N256" s="513"/>
      <c r="O256" s="513"/>
      <c r="P256" s="513"/>
      <c r="Q256" s="513"/>
      <c r="R256" s="513"/>
      <c r="S256" s="513"/>
      <c r="T256" s="513"/>
      <c r="U256" s="513"/>
      <c r="V256" s="513"/>
      <c r="W256" s="513"/>
      <c r="X256" s="513"/>
      <c r="Y256" s="513"/>
      <c r="Z256" s="513"/>
      <c r="AA256" s="513"/>
      <c r="AB256" s="514"/>
      <c r="AC256" s="526"/>
      <c r="AD256" s="527"/>
      <c r="AE256" s="528"/>
      <c r="AF256" s="255" t="s">
        <v>476</v>
      </c>
    </row>
    <row r="257" spans="2:32" s="256" customFormat="1" ht="14.25" customHeight="1">
      <c r="B257" s="497"/>
      <c r="C257" s="523"/>
      <c r="D257" s="524"/>
      <c r="E257" s="524"/>
      <c r="F257" s="524"/>
      <c r="G257" s="524"/>
      <c r="H257" s="524"/>
      <c r="I257" s="524"/>
      <c r="J257" s="524"/>
      <c r="K257" s="524"/>
      <c r="L257" s="524"/>
      <c r="M257" s="524"/>
      <c r="N257" s="524"/>
      <c r="O257" s="524"/>
      <c r="P257" s="524"/>
      <c r="Q257" s="524"/>
      <c r="R257" s="524"/>
      <c r="S257" s="524"/>
      <c r="T257" s="524"/>
      <c r="U257" s="524"/>
      <c r="V257" s="524"/>
      <c r="W257" s="524"/>
      <c r="X257" s="524"/>
      <c r="Y257" s="524"/>
      <c r="Z257" s="524"/>
      <c r="AA257" s="524"/>
      <c r="AB257" s="525"/>
      <c r="AC257" s="529"/>
      <c r="AD257" s="530"/>
      <c r="AE257" s="531"/>
      <c r="AF257" s="255"/>
    </row>
    <row r="258" spans="2:32" s="256" customFormat="1" ht="14.25" customHeight="1">
      <c r="B258" s="496" t="s">
        <v>309</v>
      </c>
      <c r="C258" s="512" t="s">
        <v>477</v>
      </c>
      <c r="D258" s="513"/>
      <c r="E258" s="513"/>
      <c r="F258" s="513"/>
      <c r="G258" s="513"/>
      <c r="H258" s="513"/>
      <c r="I258" s="513"/>
      <c r="J258" s="513"/>
      <c r="K258" s="513"/>
      <c r="L258" s="513"/>
      <c r="M258" s="513"/>
      <c r="N258" s="513"/>
      <c r="O258" s="513"/>
      <c r="P258" s="513"/>
      <c r="Q258" s="513"/>
      <c r="R258" s="513"/>
      <c r="S258" s="513"/>
      <c r="T258" s="513"/>
      <c r="U258" s="513"/>
      <c r="V258" s="513"/>
      <c r="W258" s="513"/>
      <c r="X258" s="513"/>
      <c r="Y258" s="513"/>
      <c r="Z258" s="513"/>
      <c r="AA258" s="513"/>
      <c r="AB258" s="514"/>
      <c r="AC258" s="526"/>
      <c r="AD258" s="527"/>
      <c r="AE258" s="528"/>
      <c r="AF258" s="255" t="s">
        <v>478</v>
      </c>
    </row>
    <row r="259" spans="2:32" s="256" customFormat="1" ht="14.25" customHeight="1">
      <c r="B259" s="497"/>
      <c r="C259" s="523"/>
      <c r="D259" s="524"/>
      <c r="E259" s="524"/>
      <c r="F259" s="524"/>
      <c r="G259" s="524"/>
      <c r="H259" s="524"/>
      <c r="I259" s="524"/>
      <c r="J259" s="524"/>
      <c r="K259" s="524"/>
      <c r="L259" s="524"/>
      <c r="M259" s="524"/>
      <c r="N259" s="524"/>
      <c r="O259" s="524"/>
      <c r="P259" s="524"/>
      <c r="Q259" s="524"/>
      <c r="R259" s="524"/>
      <c r="S259" s="524"/>
      <c r="T259" s="524"/>
      <c r="U259" s="524"/>
      <c r="V259" s="524"/>
      <c r="W259" s="524"/>
      <c r="X259" s="524"/>
      <c r="Y259" s="524"/>
      <c r="Z259" s="524"/>
      <c r="AA259" s="524"/>
      <c r="AB259" s="525"/>
      <c r="AC259" s="529"/>
      <c r="AD259" s="530"/>
      <c r="AE259" s="531"/>
      <c r="AF259" s="255"/>
    </row>
    <row r="260" spans="2:32" s="256" customFormat="1" ht="9" customHeight="1">
      <c r="B260" s="496" t="s">
        <v>326</v>
      </c>
      <c r="C260" s="512" t="s">
        <v>479</v>
      </c>
      <c r="D260" s="513"/>
      <c r="E260" s="513"/>
      <c r="F260" s="513"/>
      <c r="G260" s="513"/>
      <c r="H260" s="513"/>
      <c r="I260" s="513"/>
      <c r="J260" s="513"/>
      <c r="K260" s="513"/>
      <c r="L260" s="513"/>
      <c r="M260" s="513"/>
      <c r="N260" s="513"/>
      <c r="O260" s="513"/>
      <c r="P260" s="513"/>
      <c r="Q260" s="513"/>
      <c r="R260" s="513"/>
      <c r="S260" s="513"/>
      <c r="T260" s="513"/>
      <c r="U260" s="513"/>
      <c r="V260" s="513"/>
      <c r="W260" s="513"/>
      <c r="X260" s="513"/>
      <c r="Y260" s="513"/>
      <c r="Z260" s="513"/>
      <c r="AA260" s="513"/>
      <c r="AB260" s="514"/>
      <c r="AC260" s="596"/>
      <c r="AD260" s="596"/>
      <c r="AE260" s="596"/>
      <c r="AF260" s="255" t="s">
        <v>478</v>
      </c>
    </row>
    <row r="261" spans="2:32" s="256" customFormat="1" ht="9" customHeight="1">
      <c r="B261" s="533"/>
      <c r="C261" s="557"/>
      <c r="D261" s="558"/>
      <c r="E261" s="558"/>
      <c r="F261" s="558"/>
      <c r="G261" s="558"/>
      <c r="H261" s="558"/>
      <c r="I261" s="558"/>
      <c r="J261" s="558"/>
      <c r="K261" s="558"/>
      <c r="L261" s="558"/>
      <c r="M261" s="558"/>
      <c r="N261" s="558"/>
      <c r="O261" s="558"/>
      <c r="P261" s="558"/>
      <c r="Q261" s="558"/>
      <c r="R261" s="558"/>
      <c r="S261" s="558"/>
      <c r="T261" s="558"/>
      <c r="U261" s="558"/>
      <c r="V261" s="558"/>
      <c r="W261" s="558"/>
      <c r="X261" s="558"/>
      <c r="Y261" s="558"/>
      <c r="Z261" s="558"/>
      <c r="AA261" s="558"/>
      <c r="AB261" s="559"/>
      <c r="AC261" s="596"/>
      <c r="AD261" s="596"/>
      <c r="AE261" s="596"/>
      <c r="AF261" s="255"/>
    </row>
    <row r="262" spans="2:32" s="241" customFormat="1" ht="15" customHeight="1">
      <c r="B262" s="533"/>
      <c r="C262" s="265"/>
      <c r="D262" s="558" t="s">
        <v>480</v>
      </c>
      <c r="E262" s="558"/>
      <c r="F262" s="558"/>
      <c r="G262" s="558"/>
      <c r="H262" s="558"/>
      <c r="I262" s="558"/>
      <c r="J262" s="558"/>
      <c r="K262" s="558"/>
      <c r="L262" s="558"/>
      <c r="M262" s="558"/>
      <c r="N262" s="558"/>
      <c r="O262" s="558"/>
      <c r="P262" s="558"/>
      <c r="Q262" s="558"/>
      <c r="R262" s="558"/>
      <c r="S262" s="558"/>
      <c r="T262" s="558"/>
      <c r="U262" s="558"/>
      <c r="V262" s="558"/>
      <c r="W262" s="558"/>
      <c r="X262" s="558"/>
      <c r="Y262" s="558"/>
      <c r="Z262" s="558"/>
      <c r="AA262" s="558"/>
      <c r="AB262" s="305"/>
      <c r="AC262" s="596"/>
      <c r="AD262" s="596"/>
      <c r="AE262" s="596"/>
    </row>
    <row r="263" spans="2:32" s="241" customFormat="1" ht="15" customHeight="1">
      <c r="B263" s="533"/>
      <c r="C263" s="265"/>
      <c r="D263" s="558" t="s">
        <v>481</v>
      </c>
      <c r="E263" s="558"/>
      <c r="F263" s="558"/>
      <c r="G263" s="558"/>
      <c r="H263" s="558"/>
      <c r="I263" s="558"/>
      <c r="J263" s="558"/>
      <c r="K263" s="558"/>
      <c r="L263" s="558"/>
      <c r="M263" s="558"/>
      <c r="N263" s="558"/>
      <c r="O263" s="558"/>
      <c r="P263" s="558"/>
      <c r="Q263" s="558"/>
      <c r="R263" s="558"/>
      <c r="S263" s="558"/>
      <c r="T263" s="558"/>
      <c r="U263" s="558"/>
      <c r="V263" s="558"/>
      <c r="W263" s="558"/>
      <c r="X263" s="558"/>
      <c r="Y263" s="558"/>
      <c r="Z263" s="558"/>
      <c r="AA263" s="558"/>
      <c r="AB263" s="305"/>
      <c r="AC263" s="596"/>
      <c r="AD263" s="596"/>
      <c r="AE263" s="596"/>
    </row>
    <row r="264" spans="2:32" s="241" customFormat="1" ht="15" customHeight="1">
      <c r="B264" s="533"/>
      <c r="C264" s="265"/>
      <c r="D264" s="558" t="s">
        <v>482</v>
      </c>
      <c r="E264" s="558"/>
      <c r="F264" s="558"/>
      <c r="G264" s="558"/>
      <c r="H264" s="558"/>
      <c r="I264" s="558"/>
      <c r="J264" s="558"/>
      <c r="K264" s="558"/>
      <c r="L264" s="558"/>
      <c r="M264" s="558"/>
      <c r="N264" s="558"/>
      <c r="O264" s="558"/>
      <c r="P264" s="558"/>
      <c r="Q264" s="558"/>
      <c r="R264" s="558"/>
      <c r="S264" s="558"/>
      <c r="T264" s="558"/>
      <c r="U264" s="558"/>
      <c r="V264" s="558"/>
      <c r="W264" s="558"/>
      <c r="X264" s="558"/>
      <c r="Y264" s="558"/>
      <c r="Z264" s="558"/>
      <c r="AA264" s="558"/>
      <c r="AB264" s="305"/>
      <c r="AC264" s="596"/>
      <c r="AD264" s="596"/>
      <c r="AE264" s="596"/>
    </row>
    <row r="265" spans="2:32" s="241" customFormat="1" ht="15" customHeight="1">
      <c r="B265" s="533"/>
      <c r="C265" s="265"/>
      <c r="D265" s="558" t="s">
        <v>483</v>
      </c>
      <c r="E265" s="558"/>
      <c r="F265" s="558"/>
      <c r="G265" s="558"/>
      <c r="H265" s="558"/>
      <c r="I265" s="558"/>
      <c r="J265" s="558"/>
      <c r="K265" s="558"/>
      <c r="L265" s="558"/>
      <c r="M265" s="558"/>
      <c r="N265" s="558"/>
      <c r="O265" s="558"/>
      <c r="P265" s="558"/>
      <c r="Q265" s="558"/>
      <c r="R265" s="558"/>
      <c r="S265" s="558"/>
      <c r="T265" s="558"/>
      <c r="U265" s="558"/>
      <c r="V265" s="558"/>
      <c r="W265" s="558"/>
      <c r="X265" s="558"/>
      <c r="Y265" s="558"/>
      <c r="Z265" s="558"/>
      <c r="AA265" s="558"/>
      <c r="AB265" s="305"/>
      <c r="AC265" s="596"/>
      <c r="AD265" s="596"/>
      <c r="AE265" s="596"/>
    </row>
    <row r="266" spans="2:32" s="241" customFormat="1" ht="15" customHeight="1">
      <c r="B266" s="533"/>
      <c r="C266" s="265"/>
      <c r="D266" s="558" t="s">
        <v>484</v>
      </c>
      <c r="E266" s="558"/>
      <c r="F266" s="558"/>
      <c r="G266" s="558"/>
      <c r="H266" s="558"/>
      <c r="I266" s="558"/>
      <c r="J266" s="558"/>
      <c r="K266" s="558"/>
      <c r="L266" s="558"/>
      <c r="M266" s="558"/>
      <c r="N266" s="558"/>
      <c r="O266" s="558"/>
      <c r="P266" s="558"/>
      <c r="Q266" s="558"/>
      <c r="R266" s="558"/>
      <c r="S266" s="558"/>
      <c r="T266" s="558"/>
      <c r="U266" s="558"/>
      <c r="V266" s="558"/>
      <c r="W266" s="558"/>
      <c r="X266" s="558"/>
      <c r="Y266" s="558"/>
      <c r="Z266" s="558"/>
      <c r="AA266" s="558"/>
      <c r="AB266" s="305"/>
      <c r="AC266" s="596"/>
      <c r="AD266" s="596"/>
      <c r="AE266" s="596"/>
    </row>
    <row r="267" spans="2:32" s="241" customFormat="1" ht="15" customHeight="1">
      <c r="B267" s="497"/>
      <c r="C267" s="306"/>
      <c r="D267" s="524" t="s">
        <v>485</v>
      </c>
      <c r="E267" s="524"/>
      <c r="F267" s="524"/>
      <c r="G267" s="524"/>
      <c r="H267" s="524"/>
      <c r="I267" s="524"/>
      <c r="J267" s="524"/>
      <c r="K267" s="524"/>
      <c r="L267" s="524"/>
      <c r="M267" s="524"/>
      <c r="N267" s="524"/>
      <c r="O267" s="524"/>
      <c r="P267" s="524"/>
      <c r="Q267" s="524"/>
      <c r="R267" s="524"/>
      <c r="S267" s="524"/>
      <c r="T267" s="524"/>
      <c r="U267" s="524"/>
      <c r="V267" s="524"/>
      <c r="W267" s="524"/>
      <c r="X267" s="524"/>
      <c r="Y267" s="524"/>
      <c r="Z267" s="524"/>
      <c r="AA267" s="524"/>
      <c r="AB267" s="307"/>
      <c r="AC267" s="596"/>
      <c r="AD267" s="596"/>
      <c r="AE267" s="596"/>
    </row>
    <row r="268" spans="2:32" s="256" customFormat="1" ht="21" customHeight="1">
      <c r="B268" s="496" t="s">
        <v>341</v>
      </c>
      <c r="C268" s="557" t="s">
        <v>486</v>
      </c>
      <c r="D268" s="558"/>
      <c r="E268" s="558"/>
      <c r="F268" s="558"/>
      <c r="G268" s="558"/>
      <c r="H268" s="558"/>
      <c r="I268" s="558"/>
      <c r="J268" s="558"/>
      <c r="K268" s="558"/>
      <c r="L268" s="558"/>
      <c r="M268" s="558"/>
      <c r="N268" s="558"/>
      <c r="O268" s="558"/>
      <c r="P268" s="558"/>
      <c r="Q268" s="558"/>
      <c r="R268" s="558"/>
      <c r="S268" s="558"/>
      <c r="T268" s="558"/>
      <c r="U268" s="558"/>
      <c r="V268" s="558"/>
      <c r="W268" s="558"/>
      <c r="X268" s="558"/>
      <c r="Y268" s="558"/>
      <c r="Z268" s="558"/>
      <c r="AA268" s="558"/>
      <c r="AB268" s="559"/>
      <c r="AC268" s="526"/>
      <c r="AD268" s="527"/>
      <c r="AE268" s="528"/>
      <c r="AF268" s="255" t="s">
        <v>487</v>
      </c>
    </row>
    <row r="269" spans="2:32" s="256" customFormat="1" ht="21" customHeight="1">
      <c r="B269" s="497"/>
      <c r="C269" s="523"/>
      <c r="D269" s="524"/>
      <c r="E269" s="524"/>
      <c r="F269" s="524"/>
      <c r="G269" s="524"/>
      <c r="H269" s="524"/>
      <c r="I269" s="524"/>
      <c r="J269" s="524"/>
      <c r="K269" s="524"/>
      <c r="L269" s="524"/>
      <c r="M269" s="524"/>
      <c r="N269" s="524"/>
      <c r="O269" s="524"/>
      <c r="P269" s="524"/>
      <c r="Q269" s="524"/>
      <c r="R269" s="524"/>
      <c r="S269" s="524"/>
      <c r="T269" s="524"/>
      <c r="U269" s="524"/>
      <c r="V269" s="524"/>
      <c r="W269" s="524"/>
      <c r="X269" s="524"/>
      <c r="Y269" s="524"/>
      <c r="Z269" s="524"/>
      <c r="AA269" s="524"/>
      <c r="AB269" s="525"/>
      <c r="AC269" s="529"/>
      <c r="AD269" s="530"/>
      <c r="AE269" s="531"/>
      <c r="AF269" s="255"/>
    </row>
    <row r="270" spans="2:32" s="256" customFormat="1" ht="13.5" customHeight="1">
      <c r="B270" s="496" t="s">
        <v>440</v>
      </c>
      <c r="C270" s="512" t="s">
        <v>488</v>
      </c>
      <c r="D270" s="513"/>
      <c r="E270" s="513"/>
      <c r="F270" s="513"/>
      <c r="G270" s="513"/>
      <c r="H270" s="513"/>
      <c r="I270" s="513"/>
      <c r="J270" s="513"/>
      <c r="K270" s="513"/>
      <c r="L270" s="513"/>
      <c r="M270" s="513"/>
      <c r="N270" s="513"/>
      <c r="O270" s="513"/>
      <c r="P270" s="513"/>
      <c r="Q270" s="513"/>
      <c r="R270" s="513"/>
      <c r="S270" s="513"/>
      <c r="T270" s="513"/>
      <c r="U270" s="513"/>
      <c r="V270" s="513"/>
      <c r="W270" s="513"/>
      <c r="X270" s="513"/>
      <c r="Y270" s="513"/>
      <c r="Z270" s="513"/>
      <c r="AA270" s="513"/>
      <c r="AB270" s="514"/>
      <c r="AC270" s="526"/>
      <c r="AD270" s="527"/>
      <c r="AE270" s="528"/>
      <c r="AF270" s="255" t="s">
        <v>489</v>
      </c>
    </row>
    <row r="271" spans="2:32" s="256" customFormat="1" ht="14.25" customHeight="1">
      <c r="B271" s="497"/>
      <c r="C271" s="523"/>
      <c r="D271" s="524"/>
      <c r="E271" s="524"/>
      <c r="F271" s="524"/>
      <c r="G271" s="524"/>
      <c r="H271" s="524"/>
      <c r="I271" s="524"/>
      <c r="J271" s="524"/>
      <c r="K271" s="524"/>
      <c r="L271" s="524"/>
      <c r="M271" s="524"/>
      <c r="N271" s="524"/>
      <c r="O271" s="524"/>
      <c r="P271" s="524"/>
      <c r="Q271" s="524"/>
      <c r="R271" s="524"/>
      <c r="S271" s="524"/>
      <c r="T271" s="524"/>
      <c r="U271" s="524"/>
      <c r="V271" s="524"/>
      <c r="W271" s="524"/>
      <c r="X271" s="524"/>
      <c r="Y271" s="524"/>
      <c r="Z271" s="524"/>
      <c r="AA271" s="524"/>
      <c r="AB271" s="525"/>
      <c r="AC271" s="529"/>
      <c r="AD271" s="530"/>
      <c r="AE271" s="531"/>
      <c r="AF271" s="255"/>
    </row>
    <row r="272" spans="2:32" s="256" customFormat="1" ht="18.75" customHeight="1">
      <c r="B272" s="496" t="s">
        <v>442</v>
      </c>
      <c r="C272" s="512" t="s">
        <v>490</v>
      </c>
      <c r="D272" s="513"/>
      <c r="E272" s="513"/>
      <c r="F272" s="513"/>
      <c r="G272" s="513"/>
      <c r="H272" s="513"/>
      <c r="I272" s="513"/>
      <c r="J272" s="513"/>
      <c r="K272" s="513"/>
      <c r="L272" s="513"/>
      <c r="M272" s="513"/>
      <c r="N272" s="513"/>
      <c r="O272" s="513"/>
      <c r="P272" s="513"/>
      <c r="Q272" s="513"/>
      <c r="R272" s="513"/>
      <c r="S272" s="513"/>
      <c r="T272" s="513"/>
      <c r="U272" s="513"/>
      <c r="V272" s="513"/>
      <c r="W272" s="513"/>
      <c r="X272" s="513"/>
      <c r="Y272" s="513"/>
      <c r="Z272" s="513"/>
      <c r="AA272" s="513"/>
      <c r="AB272" s="514"/>
      <c r="AC272" s="526"/>
      <c r="AD272" s="527"/>
      <c r="AE272" s="528"/>
      <c r="AF272" s="255" t="s">
        <v>491</v>
      </c>
    </row>
    <row r="273" spans="2:39" s="256" customFormat="1" ht="18.75" customHeight="1">
      <c r="B273" s="497"/>
      <c r="C273" s="523"/>
      <c r="D273" s="524"/>
      <c r="E273" s="524"/>
      <c r="F273" s="524"/>
      <c r="G273" s="524"/>
      <c r="H273" s="524"/>
      <c r="I273" s="524"/>
      <c r="J273" s="524"/>
      <c r="K273" s="524"/>
      <c r="L273" s="524"/>
      <c r="M273" s="524"/>
      <c r="N273" s="524"/>
      <c r="O273" s="524"/>
      <c r="P273" s="524"/>
      <c r="Q273" s="524"/>
      <c r="R273" s="524"/>
      <c r="S273" s="524"/>
      <c r="T273" s="524"/>
      <c r="U273" s="524"/>
      <c r="V273" s="524"/>
      <c r="W273" s="524"/>
      <c r="X273" s="524"/>
      <c r="Y273" s="524"/>
      <c r="Z273" s="524"/>
      <c r="AA273" s="524"/>
      <c r="AB273" s="525"/>
      <c r="AC273" s="529"/>
      <c r="AD273" s="530"/>
      <c r="AE273" s="531"/>
      <c r="AF273" s="255"/>
    </row>
    <row r="274" spans="2:39" s="256" customFormat="1" ht="13.5" customHeight="1">
      <c r="B274" s="496" t="s">
        <v>492</v>
      </c>
      <c r="C274" s="512" t="s">
        <v>493</v>
      </c>
      <c r="D274" s="513"/>
      <c r="E274" s="513"/>
      <c r="F274" s="513"/>
      <c r="G274" s="513"/>
      <c r="H274" s="513"/>
      <c r="I274" s="513"/>
      <c r="J274" s="513"/>
      <c r="K274" s="513"/>
      <c r="L274" s="513"/>
      <c r="M274" s="513"/>
      <c r="N274" s="513"/>
      <c r="O274" s="513"/>
      <c r="P274" s="513"/>
      <c r="Q274" s="513"/>
      <c r="R274" s="513"/>
      <c r="S274" s="513"/>
      <c r="T274" s="513"/>
      <c r="U274" s="513"/>
      <c r="V274" s="513"/>
      <c r="W274" s="513"/>
      <c r="X274" s="513"/>
      <c r="Y274" s="513"/>
      <c r="Z274" s="513"/>
      <c r="AA274" s="513"/>
      <c r="AB274" s="514"/>
      <c r="AC274" s="526"/>
      <c r="AD274" s="527"/>
      <c r="AE274" s="528"/>
      <c r="AF274" s="255"/>
    </row>
    <row r="275" spans="2:39" s="256" customFormat="1" ht="13.5" customHeight="1">
      <c r="B275" s="497"/>
      <c r="C275" s="523"/>
      <c r="D275" s="524"/>
      <c r="E275" s="524"/>
      <c r="F275" s="524"/>
      <c r="G275" s="524"/>
      <c r="H275" s="524"/>
      <c r="I275" s="524"/>
      <c r="J275" s="524"/>
      <c r="K275" s="524"/>
      <c r="L275" s="524"/>
      <c r="M275" s="524"/>
      <c r="N275" s="524"/>
      <c r="O275" s="524"/>
      <c r="P275" s="524"/>
      <c r="Q275" s="524"/>
      <c r="R275" s="524"/>
      <c r="S275" s="524"/>
      <c r="T275" s="524"/>
      <c r="U275" s="524"/>
      <c r="V275" s="524"/>
      <c r="W275" s="524"/>
      <c r="X275" s="524"/>
      <c r="Y275" s="524"/>
      <c r="Z275" s="524"/>
      <c r="AA275" s="524"/>
      <c r="AB275" s="525"/>
      <c r="AC275" s="529"/>
      <c r="AD275" s="530"/>
      <c r="AE275" s="531"/>
      <c r="AF275" s="255"/>
    </row>
    <row r="276" spans="2:39" s="256" customFormat="1" ht="22.5" customHeight="1">
      <c r="B276" s="496" t="s">
        <v>494</v>
      </c>
      <c r="C276" s="512" t="s">
        <v>495</v>
      </c>
      <c r="D276" s="513"/>
      <c r="E276" s="513"/>
      <c r="F276" s="513"/>
      <c r="G276" s="513"/>
      <c r="H276" s="513"/>
      <c r="I276" s="513"/>
      <c r="J276" s="513"/>
      <c r="K276" s="513"/>
      <c r="L276" s="513"/>
      <c r="M276" s="513"/>
      <c r="N276" s="513"/>
      <c r="O276" s="513"/>
      <c r="P276" s="513"/>
      <c r="Q276" s="513"/>
      <c r="R276" s="513"/>
      <c r="S276" s="513"/>
      <c r="T276" s="513"/>
      <c r="U276" s="513"/>
      <c r="V276" s="513"/>
      <c r="W276" s="513"/>
      <c r="X276" s="513"/>
      <c r="Y276" s="513"/>
      <c r="Z276" s="513"/>
      <c r="AA276" s="513"/>
      <c r="AB276" s="514"/>
      <c r="AC276" s="526"/>
      <c r="AD276" s="527"/>
      <c r="AE276" s="528"/>
      <c r="AF276" s="255"/>
    </row>
    <row r="277" spans="2:39" s="256" customFormat="1" ht="22.5" customHeight="1">
      <c r="B277" s="497"/>
      <c r="C277" s="523"/>
      <c r="D277" s="524"/>
      <c r="E277" s="524"/>
      <c r="F277" s="524"/>
      <c r="G277" s="524"/>
      <c r="H277" s="524"/>
      <c r="I277" s="524"/>
      <c r="J277" s="524"/>
      <c r="K277" s="524"/>
      <c r="L277" s="524"/>
      <c r="M277" s="524"/>
      <c r="N277" s="524"/>
      <c r="O277" s="524"/>
      <c r="P277" s="524"/>
      <c r="Q277" s="524"/>
      <c r="R277" s="524"/>
      <c r="S277" s="524"/>
      <c r="T277" s="524"/>
      <c r="U277" s="524"/>
      <c r="V277" s="524"/>
      <c r="W277" s="524"/>
      <c r="X277" s="524"/>
      <c r="Y277" s="524"/>
      <c r="Z277" s="524"/>
      <c r="AA277" s="524"/>
      <c r="AB277" s="525"/>
      <c r="AC277" s="529"/>
      <c r="AD277" s="530"/>
      <c r="AE277" s="531"/>
      <c r="AF277" s="255"/>
    </row>
    <row r="278" spans="2:39" s="256" customFormat="1" ht="30" customHeight="1">
      <c r="B278" s="496" t="s">
        <v>448</v>
      </c>
      <c r="C278" s="512" t="s">
        <v>496</v>
      </c>
      <c r="D278" s="513"/>
      <c r="E278" s="513"/>
      <c r="F278" s="513"/>
      <c r="G278" s="513"/>
      <c r="H278" s="513"/>
      <c r="I278" s="513"/>
      <c r="J278" s="513"/>
      <c r="K278" s="513"/>
      <c r="L278" s="513"/>
      <c r="M278" s="513"/>
      <c r="N278" s="513"/>
      <c r="O278" s="513"/>
      <c r="P278" s="513"/>
      <c r="Q278" s="513"/>
      <c r="R278" s="513"/>
      <c r="S278" s="513"/>
      <c r="T278" s="513"/>
      <c r="U278" s="513"/>
      <c r="V278" s="513"/>
      <c r="W278" s="513"/>
      <c r="X278" s="513"/>
      <c r="Y278" s="513"/>
      <c r="Z278" s="513"/>
      <c r="AA278" s="513"/>
      <c r="AB278" s="514"/>
      <c r="AC278" s="526"/>
      <c r="AD278" s="527"/>
      <c r="AE278" s="528"/>
      <c r="AF278" s="255" t="s">
        <v>497</v>
      </c>
      <c r="AG278" s="308"/>
      <c r="AH278" s="308"/>
      <c r="AI278" s="308"/>
      <c r="AJ278" s="308"/>
      <c r="AK278" s="308"/>
      <c r="AL278" s="308"/>
      <c r="AM278" s="308"/>
    </row>
    <row r="279" spans="2:39" s="256" customFormat="1" ht="30" customHeight="1">
      <c r="B279" s="497"/>
      <c r="C279" s="523"/>
      <c r="D279" s="524"/>
      <c r="E279" s="524"/>
      <c r="F279" s="524"/>
      <c r="G279" s="524"/>
      <c r="H279" s="524"/>
      <c r="I279" s="524"/>
      <c r="J279" s="524"/>
      <c r="K279" s="524"/>
      <c r="L279" s="524"/>
      <c r="M279" s="524"/>
      <c r="N279" s="524"/>
      <c r="O279" s="524"/>
      <c r="P279" s="524"/>
      <c r="Q279" s="524"/>
      <c r="R279" s="524"/>
      <c r="S279" s="524"/>
      <c r="T279" s="524"/>
      <c r="U279" s="524"/>
      <c r="V279" s="524"/>
      <c r="W279" s="524"/>
      <c r="X279" s="524"/>
      <c r="Y279" s="524"/>
      <c r="Z279" s="524"/>
      <c r="AA279" s="524"/>
      <c r="AB279" s="525"/>
      <c r="AC279" s="529"/>
      <c r="AD279" s="530"/>
      <c r="AE279" s="531"/>
      <c r="AF279" s="255" t="s">
        <v>498</v>
      </c>
    </row>
    <row r="280" spans="2:39" s="256" customFormat="1" ht="30" customHeight="1">
      <c r="B280" s="496" t="s">
        <v>450</v>
      </c>
      <c r="C280" s="512" t="s">
        <v>499</v>
      </c>
      <c r="D280" s="513"/>
      <c r="E280" s="513"/>
      <c r="F280" s="513"/>
      <c r="G280" s="513"/>
      <c r="H280" s="513"/>
      <c r="I280" s="513"/>
      <c r="J280" s="513"/>
      <c r="K280" s="513"/>
      <c r="L280" s="513"/>
      <c r="M280" s="513"/>
      <c r="N280" s="513"/>
      <c r="O280" s="513"/>
      <c r="P280" s="513"/>
      <c r="Q280" s="513"/>
      <c r="R280" s="513"/>
      <c r="S280" s="513"/>
      <c r="T280" s="513"/>
      <c r="U280" s="513"/>
      <c r="V280" s="513"/>
      <c r="W280" s="513"/>
      <c r="X280" s="513"/>
      <c r="Y280" s="513"/>
      <c r="Z280" s="513"/>
      <c r="AA280" s="513"/>
      <c r="AB280" s="514"/>
      <c r="AC280" s="577"/>
      <c r="AD280" s="578"/>
      <c r="AE280" s="579"/>
      <c r="AF280" s="255" t="s">
        <v>500</v>
      </c>
    </row>
    <row r="281" spans="2:39" s="256" customFormat="1" ht="30" customHeight="1">
      <c r="B281" s="497"/>
      <c r="C281" s="523"/>
      <c r="D281" s="524"/>
      <c r="E281" s="524"/>
      <c r="F281" s="524"/>
      <c r="G281" s="524"/>
      <c r="H281" s="524"/>
      <c r="I281" s="524"/>
      <c r="J281" s="524"/>
      <c r="K281" s="524"/>
      <c r="L281" s="524"/>
      <c r="M281" s="524"/>
      <c r="N281" s="524"/>
      <c r="O281" s="524"/>
      <c r="P281" s="524"/>
      <c r="Q281" s="524"/>
      <c r="R281" s="524"/>
      <c r="S281" s="524"/>
      <c r="T281" s="524"/>
      <c r="U281" s="524"/>
      <c r="V281" s="524"/>
      <c r="W281" s="524"/>
      <c r="X281" s="524"/>
      <c r="Y281" s="524"/>
      <c r="Z281" s="524"/>
      <c r="AA281" s="524"/>
      <c r="AB281" s="525"/>
      <c r="AC281" s="529"/>
      <c r="AD281" s="530"/>
      <c r="AE281" s="531"/>
      <c r="AF281" s="255" t="s">
        <v>501</v>
      </c>
    </row>
    <row r="282" spans="2:39" s="256" customFormat="1" ht="26.25" customHeight="1">
      <c r="B282" s="496" t="s">
        <v>452</v>
      </c>
      <c r="C282" s="606" t="s">
        <v>502</v>
      </c>
      <c r="D282" s="607"/>
      <c r="E282" s="607"/>
      <c r="F282" s="607"/>
      <c r="G282" s="607"/>
      <c r="H282" s="607"/>
      <c r="I282" s="607"/>
      <c r="J282" s="607"/>
      <c r="K282" s="607"/>
      <c r="L282" s="607"/>
      <c r="M282" s="607"/>
      <c r="N282" s="607"/>
      <c r="O282" s="607"/>
      <c r="P282" s="607"/>
      <c r="Q282" s="607"/>
      <c r="R282" s="607"/>
      <c r="S282" s="607"/>
      <c r="T282" s="607"/>
      <c r="U282" s="607"/>
      <c r="V282" s="607"/>
      <c r="W282" s="607"/>
      <c r="X282" s="607"/>
      <c r="Y282" s="607"/>
      <c r="Z282" s="607"/>
      <c r="AA282" s="607"/>
      <c r="AB282" s="608"/>
      <c r="AC282" s="577"/>
      <c r="AD282" s="578"/>
      <c r="AE282" s="579"/>
      <c r="AF282" s="255" t="s">
        <v>503</v>
      </c>
    </row>
    <row r="283" spans="2:39" s="256" customFormat="1" ht="26.25" customHeight="1">
      <c r="B283" s="497"/>
      <c r="C283" s="563"/>
      <c r="D283" s="564"/>
      <c r="E283" s="564"/>
      <c r="F283" s="564"/>
      <c r="G283" s="564"/>
      <c r="H283" s="564"/>
      <c r="I283" s="564"/>
      <c r="J283" s="564"/>
      <c r="K283" s="564"/>
      <c r="L283" s="564"/>
      <c r="M283" s="564"/>
      <c r="N283" s="564"/>
      <c r="O283" s="564"/>
      <c r="P283" s="564"/>
      <c r="Q283" s="564"/>
      <c r="R283" s="564"/>
      <c r="S283" s="564"/>
      <c r="T283" s="564"/>
      <c r="U283" s="564"/>
      <c r="V283" s="564"/>
      <c r="W283" s="564"/>
      <c r="X283" s="564"/>
      <c r="Y283" s="564"/>
      <c r="Z283" s="564"/>
      <c r="AA283" s="564"/>
      <c r="AB283" s="565"/>
      <c r="AC283" s="529"/>
      <c r="AD283" s="530"/>
      <c r="AE283" s="531"/>
      <c r="AF283" s="255"/>
    </row>
    <row r="284" spans="2:39" s="256" customFormat="1" ht="22.5" customHeight="1">
      <c r="B284" s="496" t="s">
        <v>454</v>
      </c>
      <c r="C284" s="606" t="s">
        <v>504</v>
      </c>
      <c r="D284" s="607"/>
      <c r="E284" s="607"/>
      <c r="F284" s="607"/>
      <c r="G284" s="607"/>
      <c r="H284" s="607"/>
      <c r="I284" s="607"/>
      <c r="J284" s="607"/>
      <c r="K284" s="607"/>
      <c r="L284" s="607"/>
      <c r="M284" s="607"/>
      <c r="N284" s="607"/>
      <c r="O284" s="607"/>
      <c r="P284" s="607"/>
      <c r="Q284" s="607"/>
      <c r="R284" s="607"/>
      <c r="S284" s="607"/>
      <c r="T284" s="607"/>
      <c r="U284" s="607"/>
      <c r="V284" s="607"/>
      <c r="W284" s="607"/>
      <c r="X284" s="607"/>
      <c r="Y284" s="607"/>
      <c r="Z284" s="607"/>
      <c r="AA284" s="607"/>
      <c r="AB284" s="608"/>
      <c r="AC284" s="577"/>
      <c r="AD284" s="578"/>
      <c r="AE284" s="579"/>
      <c r="AF284" s="255" t="s">
        <v>505</v>
      </c>
    </row>
    <row r="285" spans="2:39" s="256" customFormat="1" ht="22.5" customHeight="1">
      <c r="B285" s="497"/>
      <c r="C285" s="563"/>
      <c r="D285" s="564"/>
      <c r="E285" s="564"/>
      <c r="F285" s="564"/>
      <c r="G285" s="564"/>
      <c r="H285" s="564"/>
      <c r="I285" s="564"/>
      <c r="J285" s="564"/>
      <c r="K285" s="564"/>
      <c r="L285" s="564"/>
      <c r="M285" s="564"/>
      <c r="N285" s="564"/>
      <c r="O285" s="564"/>
      <c r="P285" s="564"/>
      <c r="Q285" s="564"/>
      <c r="R285" s="564"/>
      <c r="S285" s="564"/>
      <c r="T285" s="564"/>
      <c r="U285" s="564"/>
      <c r="V285" s="564"/>
      <c r="W285" s="564"/>
      <c r="X285" s="564"/>
      <c r="Y285" s="564"/>
      <c r="Z285" s="564"/>
      <c r="AA285" s="564"/>
      <c r="AB285" s="565"/>
      <c r="AC285" s="529"/>
      <c r="AD285" s="530"/>
      <c r="AE285" s="531"/>
      <c r="AF285" s="255"/>
    </row>
    <row r="286" spans="2:39" s="256" customFormat="1" ht="22.5" customHeight="1">
      <c r="B286" s="496" t="s">
        <v>506</v>
      </c>
      <c r="C286" s="512" t="s">
        <v>507</v>
      </c>
      <c r="D286" s="513"/>
      <c r="E286" s="513"/>
      <c r="F286" s="513"/>
      <c r="G286" s="513"/>
      <c r="H286" s="513"/>
      <c r="I286" s="513"/>
      <c r="J286" s="513"/>
      <c r="K286" s="513"/>
      <c r="L286" s="513"/>
      <c r="M286" s="513"/>
      <c r="N286" s="513"/>
      <c r="O286" s="513"/>
      <c r="P286" s="513"/>
      <c r="Q286" s="513"/>
      <c r="R286" s="513"/>
      <c r="S286" s="513"/>
      <c r="T286" s="513"/>
      <c r="U286" s="513"/>
      <c r="V286" s="513"/>
      <c r="W286" s="513"/>
      <c r="X286" s="513"/>
      <c r="Y286" s="513"/>
      <c r="Z286" s="513"/>
      <c r="AA286" s="513"/>
      <c r="AB286" s="514"/>
      <c r="AC286" s="526"/>
      <c r="AD286" s="527"/>
      <c r="AE286" s="528"/>
      <c r="AF286" s="255"/>
    </row>
    <row r="287" spans="2:39" s="256" customFormat="1" ht="22.5" customHeight="1">
      <c r="B287" s="497"/>
      <c r="C287" s="523"/>
      <c r="D287" s="524"/>
      <c r="E287" s="524"/>
      <c r="F287" s="524"/>
      <c r="G287" s="524"/>
      <c r="H287" s="524"/>
      <c r="I287" s="524"/>
      <c r="J287" s="524"/>
      <c r="K287" s="524"/>
      <c r="L287" s="524"/>
      <c r="M287" s="524"/>
      <c r="N287" s="524"/>
      <c r="O287" s="524"/>
      <c r="P287" s="524"/>
      <c r="Q287" s="524"/>
      <c r="R287" s="524"/>
      <c r="S287" s="524"/>
      <c r="T287" s="524"/>
      <c r="U287" s="524"/>
      <c r="V287" s="524"/>
      <c r="W287" s="524"/>
      <c r="X287" s="524"/>
      <c r="Y287" s="524"/>
      <c r="Z287" s="524"/>
      <c r="AA287" s="524"/>
      <c r="AB287" s="525"/>
      <c r="AC287" s="529"/>
      <c r="AD287" s="530"/>
      <c r="AE287" s="531"/>
      <c r="AF287" s="255"/>
    </row>
    <row r="288" spans="2:39" s="256" customFormat="1" ht="27.75" customHeight="1">
      <c r="B288" s="496" t="s">
        <v>458</v>
      </c>
      <c r="C288" s="606" t="s">
        <v>508</v>
      </c>
      <c r="D288" s="607"/>
      <c r="E288" s="607"/>
      <c r="F288" s="607"/>
      <c r="G288" s="607"/>
      <c r="H288" s="607"/>
      <c r="I288" s="607"/>
      <c r="J288" s="607"/>
      <c r="K288" s="607"/>
      <c r="L288" s="607"/>
      <c r="M288" s="607"/>
      <c r="N288" s="607"/>
      <c r="O288" s="607"/>
      <c r="P288" s="607"/>
      <c r="Q288" s="607"/>
      <c r="R288" s="607"/>
      <c r="S288" s="607"/>
      <c r="T288" s="607"/>
      <c r="U288" s="607"/>
      <c r="V288" s="607"/>
      <c r="W288" s="607"/>
      <c r="X288" s="607"/>
      <c r="Y288" s="607"/>
      <c r="Z288" s="607"/>
      <c r="AA288" s="607"/>
      <c r="AB288" s="608"/>
      <c r="AC288" s="526"/>
      <c r="AD288" s="527"/>
      <c r="AE288" s="528"/>
      <c r="AF288" s="255"/>
    </row>
    <row r="289" spans="2:32" s="256" customFormat="1" ht="27.75" customHeight="1">
      <c r="B289" s="497"/>
      <c r="C289" s="563"/>
      <c r="D289" s="564"/>
      <c r="E289" s="564"/>
      <c r="F289" s="564"/>
      <c r="G289" s="564"/>
      <c r="H289" s="564"/>
      <c r="I289" s="564"/>
      <c r="J289" s="564"/>
      <c r="K289" s="564"/>
      <c r="L289" s="564"/>
      <c r="M289" s="564"/>
      <c r="N289" s="564"/>
      <c r="O289" s="564"/>
      <c r="P289" s="564"/>
      <c r="Q289" s="564"/>
      <c r="R289" s="564"/>
      <c r="S289" s="564"/>
      <c r="T289" s="564"/>
      <c r="U289" s="564"/>
      <c r="V289" s="564"/>
      <c r="W289" s="564"/>
      <c r="X289" s="564"/>
      <c r="Y289" s="564"/>
      <c r="Z289" s="564"/>
      <c r="AA289" s="564"/>
      <c r="AB289" s="565"/>
      <c r="AC289" s="529"/>
      <c r="AD289" s="530"/>
      <c r="AE289" s="531"/>
      <c r="AF289" s="255"/>
    </row>
    <row r="290" spans="2:32" s="256" customFormat="1" ht="18" customHeight="1">
      <c r="B290" s="496" t="s">
        <v>460</v>
      </c>
      <c r="C290" s="573" t="s">
        <v>509</v>
      </c>
      <c r="D290" s="574"/>
      <c r="E290" s="574"/>
      <c r="F290" s="574"/>
      <c r="G290" s="574"/>
      <c r="H290" s="574"/>
      <c r="I290" s="574"/>
      <c r="J290" s="574"/>
      <c r="K290" s="574"/>
      <c r="L290" s="574"/>
      <c r="M290" s="574"/>
      <c r="N290" s="574"/>
      <c r="O290" s="574"/>
      <c r="P290" s="574"/>
      <c r="Q290" s="574"/>
      <c r="R290" s="574"/>
      <c r="S290" s="574"/>
      <c r="T290" s="574"/>
      <c r="U290" s="574"/>
      <c r="V290" s="574"/>
      <c r="W290" s="574"/>
      <c r="X290" s="574"/>
      <c r="Y290" s="574"/>
      <c r="Z290" s="574"/>
      <c r="AA290" s="574"/>
      <c r="AB290" s="735"/>
      <c r="AC290" s="526"/>
      <c r="AD290" s="527"/>
      <c r="AE290" s="528"/>
      <c r="AF290" s="255" t="s">
        <v>510</v>
      </c>
    </row>
    <row r="291" spans="2:32" s="256" customFormat="1" ht="18" customHeight="1">
      <c r="B291" s="497"/>
      <c r="C291" s="662"/>
      <c r="D291" s="663"/>
      <c r="E291" s="663"/>
      <c r="F291" s="663"/>
      <c r="G291" s="663"/>
      <c r="H291" s="663"/>
      <c r="I291" s="663"/>
      <c r="J291" s="663"/>
      <c r="K291" s="663"/>
      <c r="L291" s="663"/>
      <c r="M291" s="663"/>
      <c r="N291" s="663"/>
      <c r="O291" s="663"/>
      <c r="P291" s="663"/>
      <c r="Q291" s="663"/>
      <c r="R291" s="663"/>
      <c r="S291" s="663"/>
      <c r="T291" s="663"/>
      <c r="U291" s="663"/>
      <c r="V291" s="663"/>
      <c r="W291" s="663"/>
      <c r="X291" s="663"/>
      <c r="Y291" s="663"/>
      <c r="Z291" s="663"/>
      <c r="AA291" s="663"/>
      <c r="AB291" s="736"/>
      <c r="AC291" s="529"/>
      <c r="AD291" s="530"/>
      <c r="AE291" s="531"/>
      <c r="AF291" s="255"/>
    </row>
    <row r="292" spans="2:32" s="256" customFormat="1" ht="9" customHeight="1">
      <c r="B292" s="496" t="s">
        <v>511</v>
      </c>
      <c r="C292" s="722" t="s">
        <v>512</v>
      </c>
      <c r="D292" s="723"/>
      <c r="E292" s="723"/>
      <c r="F292" s="723"/>
      <c r="G292" s="723"/>
      <c r="H292" s="723"/>
      <c r="I292" s="723"/>
      <c r="J292" s="723"/>
      <c r="K292" s="723"/>
      <c r="L292" s="723"/>
      <c r="M292" s="723"/>
      <c r="N292" s="723"/>
      <c r="O292" s="723"/>
      <c r="P292" s="723"/>
      <c r="Q292" s="723"/>
      <c r="R292" s="723"/>
      <c r="S292" s="723"/>
      <c r="T292" s="723"/>
      <c r="U292" s="723"/>
      <c r="V292" s="723"/>
      <c r="W292" s="723"/>
      <c r="X292" s="723"/>
      <c r="Y292" s="723"/>
      <c r="Z292" s="723"/>
      <c r="AA292" s="723"/>
      <c r="AB292" s="723"/>
      <c r="AC292" s="726"/>
      <c r="AD292" s="727"/>
      <c r="AE292" s="728"/>
      <c r="AF292" s="255" t="s">
        <v>513</v>
      </c>
    </row>
    <row r="293" spans="2:32" s="256" customFormat="1" ht="9" customHeight="1">
      <c r="B293" s="533"/>
      <c r="C293" s="724"/>
      <c r="D293" s="725"/>
      <c r="E293" s="725"/>
      <c r="F293" s="725"/>
      <c r="G293" s="725"/>
      <c r="H293" s="725"/>
      <c r="I293" s="725"/>
      <c r="J293" s="725"/>
      <c r="K293" s="725"/>
      <c r="L293" s="725"/>
      <c r="M293" s="725"/>
      <c r="N293" s="725"/>
      <c r="O293" s="725"/>
      <c r="P293" s="725"/>
      <c r="Q293" s="725"/>
      <c r="R293" s="725"/>
      <c r="S293" s="725"/>
      <c r="T293" s="725"/>
      <c r="U293" s="725"/>
      <c r="V293" s="725"/>
      <c r="W293" s="725"/>
      <c r="X293" s="725"/>
      <c r="Y293" s="725"/>
      <c r="Z293" s="725"/>
      <c r="AA293" s="725"/>
      <c r="AB293" s="725"/>
      <c r="AC293" s="729"/>
      <c r="AD293" s="730"/>
      <c r="AE293" s="731"/>
      <c r="AF293" s="255"/>
    </row>
    <row r="294" spans="2:32" s="241" customFormat="1" ht="15" customHeight="1">
      <c r="B294" s="533"/>
      <c r="D294" s="558" t="s">
        <v>514</v>
      </c>
      <c r="E294" s="558"/>
      <c r="F294" s="558"/>
      <c r="G294" s="558"/>
      <c r="H294" s="558"/>
      <c r="I294" s="558"/>
      <c r="J294" s="558"/>
      <c r="K294" s="558"/>
      <c r="L294" s="558"/>
      <c r="M294" s="558"/>
      <c r="N294" s="558"/>
      <c r="O294" s="558"/>
      <c r="P294" s="558"/>
      <c r="Q294" s="558"/>
      <c r="R294" s="558"/>
      <c r="S294" s="558"/>
      <c r="T294" s="558"/>
      <c r="U294" s="558"/>
      <c r="V294" s="558"/>
      <c r="W294" s="558"/>
      <c r="X294" s="558"/>
      <c r="Y294" s="558"/>
      <c r="Z294" s="558"/>
      <c r="AA294" s="558"/>
      <c r="AB294" s="263"/>
      <c r="AC294" s="729"/>
      <c r="AD294" s="730"/>
      <c r="AE294" s="731"/>
    </row>
    <row r="295" spans="2:32" s="241" customFormat="1" ht="15" customHeight="1">
      <c r="B295" s="533"/>
      <c r="D295" s="558" t="s">
        <v>515</v>
      </c>
      <c r="E295" s="558"/>
      <c r="F295" s="558"/>
      <c r="G295" s="558"/>
      <c r="H295" s="558"/>
      <c r="I295" s="558"/>
      <c r="J295" s="558"/>
      <c r="K295" s="558"/>
      <c r="L295" s="558"/>
      <c r="M295" s="558"/>
      <c r="N295" s="558"/>
      <c r="O295" s="558"/>
      <c r="P295" s="558"/>
      <c r="Q295" s="558"/>
      <c r="R295" s="558"/>
      <c r="S295" s="558"/>
      <c r="T295" s="558"/>
      <c r="U295" s="558"/>
      <c r="V295" s="558"/>
      <c r="W295" s="558"/>
      <c r="X295" s="558"/>
      <c r="Y295" s="558"/>
      <c r="Z295" s="558"/>
      <c r="AA295" s="558"/>
      <c r="AB295" s="263"/>
      <c r="AC295" s="729"/>
      <c r="AD295" s="730"/>
      <c r="AE295" s="731"/>
    </row>
    <row r="296" spans="2:32" s="241" customFormat="1" ht="15" customHeight="1">
      <c r="B296" s="533"/>
      <c r="D296" s="558" t="s">
        <v>516</v>
      </c>
      <c r="E296" s="558"/>
      <c r="F296" s="558"/>
      <c r="G296" s="558"/>
      <c r="H296" s="558"/>
      <c r="I296" s="558"/>
      <c r="J296" s="558"/>
      <c r="K296" s="558"/>
      <c r="L296" s="558"/>
      <c r="M296" s="558"/>
      <c r="N296" s="558"/>
      <c r="O296" s="558"/>
      <c r="P296" s="558"/>
      <c r="Q296" s="558"/>
      <c r="R296" s="558"/>
      <c r="S296" s="558"/>
      <c r="T296" s="558"/>
      <c r="U296" s="558"/>
      <c r="V296" s="558"/>
      <c r="W296" s="558"/>
      <c r="X296" s="558"/>
      <c r="Y296" s="558"/>
      <c r="Z296" s="558"/>
      <c r="AA296" s="558"/>
      <c r="AB296" s="263"/>
      <c r="AC296" s="729"/>
      <c r="AD296" s="730"/>
      <c r="AE296" s="731"/>
    </row>
    <row r="297" spans="2:32" s="241" customFormat="1" ht="15" customHeight="1">
      <c r="B297" s="533"/>
      <c r="D297" s="558" t="s">
        <v>517</v>
      </c>
      <c r="E297" s="558"/>
      <c r="F297" s="558"/>
      <c r="G297" s="558"/>
      <c r="H297" s="558"/>
      <c r="I297" s="558"/>
      <c r="J297" s="558"/>
      <c r="K297" s="558"/>
      <c r="L297" s="558"/>
      <c r="M297" s="558"/>
      <c r="N297" s="558"/>
      <c r="O297" s="558"/>
      <c r="P297" s="558"/>
      <c r="Q297" s="558"/>
      <c r="R297" s="558"/>
      <c r="S297" s="558"/>
      <c r="T297" s="558"/>
      <c r="U297" s="558"/>
      <c r="V297" s="558"/>
      <c r="W297" s="558"/>
      <c r="X297" s="558"/>
      <c r="Y297" s="558"/>
      <c r="Z297" s="558"/>
      <c r="AA297" s="558"/>
      <c r="AB297" s="263"/>
      <c r="AC297" s="729"/>
      <c r="AD297" s="730"/>
      <c r="AE297" s="731"/>
    </row>
    <row r="298" spans="2:32" s="241" customFormat="1" ht="15" customHeight="1">
      <c r="B298" s="533"/>
      <c r="D298" s="558" t="s">
        <v>518</v>
      </c>
      <c r="E298" s="558"/>
      <c r="F298" s="558"/>
      <c r="G298" s="558"/>
      <c r="H298" s="558"/>
      <c r="I298" s="558"/>
      <c r="J298" s="558"/>
      <c r="K298" s="558"/>
      <c r="L298" s="558"/>
      <c r="M298" s="558"/>
      <c r="N298" s="558"/>
      <c r="O298" s="558"/>
      <c r="P298" s="558"/>
      <c r="Q298" s="558"/>
      <c r="R298" s="558"/>
      <c r="S298" s="558"/>
      <c r="T298" s="558"/>
      <c r="U298" s="558"/>
      <c r="V298" s="558"/>
      <c r="W298" s="558"/>
      <c r="X298" s="558"/>
      <c r="Y298" s="558"/>
      <c r="Z298" s="558"/>
      <c r="AA298" s="558"/>
      <c r="AB298" s="263"/>
      <c r="AC298" s="729"/>
      <c r="AD298" s="730"/>
      <c r="AE298" s="731"/>
    </row>
    <row r="299" spans="2:32" s="309" customFormat="1" ht="45" customHeight="1">
      <c r="B299" s="497"/>
      <c r="C299" s="685" t="s">
        <v>519</v>
      </c>
      <c r="D299" s="686"/>
      <c r="E299" s="686"/>
      <c r="F299" s="686"/>
      <c r="G299" s="686"/>
      <c r="H299" s="686"/>
      <c r="I299" s="686"/>
      <c r="J299" s="686"/>
      <c r="K299" s="686"/>
      <c r="L299" s="686"/>
      <c r="M299" s="686"/>
      <c r="N299" s="686"/>
      <c r="O299" s="686"/>
      <c r="P299" s="686"/>
      <c r="Q299" s="686"/>
      <c r="R299" s="686"/>
      <c r="S299" s="686"/>
      <c r="T299" s="686"/>
      <c r="U299" s="686"/>
      <c r="V299" s="686"/>
      <c r="W299" s="686"/>
      <c r="X299" s="686"/>
      <c r="Y299" s="686"/>
      <c r="Z299" s="686"/>
      <c r="AA299" s="686"/>
      <c r="AB299" s="686"/>
      <c r="AC299" s="732"/>
      <c r="AD299" s="733"/>
      <c r="AE299" s="734"/>
      <c r="AF299" s="255"/>
    </row>
    <row r="300" spans="2:32" s="256" customFormat="1" ht="35.25" customHeight="1">
      <c r="B300" s="496" t="s">
        <v>520</v>
      </c>
      <c r="C300" s="512" t="s">
        <v>521</v>
      </c>
      <c r="D300" s="513"/>
      <c r="E300" s="513"/>
      <c r="F300" s="513"/>
      <c r="G300" s="513"/>
      <c r="H300" s="513"/>
      <c r="I300" s="513"/>
      <c r="J300" s="513"/>
      <c r="K300" s="513"/>
      <c r="L300" s="513"/>
      <c r="M300" s="513"/>
      <c r="N300" s="513"/>
      <c r="O300" s="513"/>
      <c r="P300" s="513"/>
      <c r="Q300" s="513"/>
      <c r="R300" s="513"/>
      <c r="S300" s="513"/>
      <c r="T300" s="513"/>
      <c r="U300" s="513"/>
      <c r="V300" s="513"/>
      <c r="W300" s="513"/>
      <c r="X300" s="513"/>
      <c r="Y300" s="513"/>
      <c r="Z300" s="513"/>
      <c r="AA300" s="513"/>
      <c r="AB300" s="514"/>
      <c r="AC300" s="577"/>
      <c r="AD300" s="578"/>
      <c r="AE300" s="579"/>
      <c r="AF300" s="255" t="s">
        <v>522</v>
      </c>
    </row>
    <row r="301" spans="2:32" s="256" customFormat="1" ht="35.25" customHeight="1">
      <c r="B301" s="497"/>
      <c r="C301" s="523"/>
      <c r="D301" s="524"/>
      <c r="E301" s="524"/>
      <c r="F301" s="524"/>
      <c r="G301" s="524"/>
      <c r="H301" s="524"/>
      <c r="I301" s="524"/>
      <c r="J301" s="524"/>
      <c r="K301" s="524"/>
      <c r="L301" s="524"/>
      <c r="M301" s="524"/>
      <c r="N301" s="524"/>
      <c r="O301" s="524"/>
      <c r="P301" s="524"/>
      <c r="Q301" s="524"/>
      <c r="R301" s="524"/>
      <c r="S301" s="524"/>
      <c r="T301" s="524"/>
      <c r="U301" s="524"/>
      <c r="V301" s="524"/>
      <c r="W301" s="524"/>
      <c r="X301" s="524"/>
      <c r="Y301" s="524"/>
      <c r="Z301" s="524"/>
      <c r="AA301" s="524"/>
      <c r="AB301" s="525"/>
      <c r="AC301" s="529"/>
      <c r="AD301" s="530"/>
      <c r="AE301" s="531"/>
      <c r="AF301" s="255"/>
    </row>
    <row r="302" spans="2:32" s="256" customFormat="1" ht="18" customHeight="1">
      <c r="B302" s="496" t="s">
        <v>523</v>
      </c>
      <c r="C302" s="512" t="s">
        <v>524</v>
      </c>
      <c r="D302" s="513"/>
      <c r="E302" s="513"/>
      <c r="F302" s="513"/>
      <c r="G302" s="513"/>
      <c r="H302" s="513"/>
      <c r="I302" s="513"/>
      <c r="J302" s="513"/>
      <c r="K302" s="513"/>
      <c r="L302" s="513"/>
      <c r="M302" s="513"/>
      <c r="N302" s="513"/>
      <c r="O302" s="513"/>
      <c r="P302" s="513"/>
      <c r="Q302" s="513"/>
      <c r="R302" s="513"/>
      <c r="S302" s="513"/>
      <c r="T302" s="513"/>
      <c r="U302" s="513"/>
      <c r="V302" s="513"/>
      <c r="W302" s="513"/>
      <c r="X302" s="513"/>
      <c r="Y302" s="513"/>
      <c r="Z302" s="513"/>
      <c r="AA302" s="513"/>
      <c r="AB302" s="514"/>
      <c r="AC302" s="577"/>
      <c r="AD302" s="578"/>
      <c r="AE302" s="579"/>
      <c r="AF302" s="255" t="s">
        <v>525</v>
      </c>
    </row>
    <row r="303" spans="2:32" s="256" customFormat="1" ht="18" customHeight="1">
      <c r="B303" s="497"/>
      <c r="C303" s="523"/>
      <c r="D303" s="524"/>
      <c r="E303" s="524"/>
      <c r="F303" s="524"/>
      <c r="G303" s="524"/>
      <c r="H303" s="524"/>
      <c r="I303" s="524"/>
      <c r="J303" s="524"/>
      <c r="K303" s="524"/>
      <c r="L303" s="524"/>
      <c r="M303" s="524"/>
      <c r="N303" s="524"/>
      <c r="O303" s="524"/>
      <c r="P303" s="524"/>
      <c r="Q303" s="524"/>
      <c r="R303" s="524"/>
      <c r="S303" s="524"/>
      <c r="T303" s="524"/>
      <c r="U303" s="524"/>
      <c r="V303" s="524"/>
      <c r="W303" s="524"/>
      <c r="X303" s="524"/>
      <c r="Y303" s="524"/>
      <c r="Z303" s="524"/>
      <c r="AA303" s="524"/>
      <c r="AB303" s="525"/>
      <c r="AC303" s="529"/>
      <c r="AD303" s="530"/>
      <c r="AE303" s="531"/>
      <c r="AF303" s="255"/>
    </row>
    <row r="304" spans="2:32" s="256" customFormat="1" ht="46.5" customHeight="1">
      <c r="B304" s="496" t="s">
        <v>526</v>
      </c>
      <c r="C304" s="606" t="s">
        <v>527</v>
      </c>
      <c r="D304" s="607"/>
      <c r="E304" s="607"/>
      <c r="F304" s="607"/>
      <c r="G304" s="607"/>
      <c r="H304" s="607"/>
      <c r="I304" s="607"/>
      <c r="J304" s="607"/>
      <c r="K304" s="607"/>
      <c r="L304" s="607"/>
      <c r="M304" s="607"/>
      <c r="N304" s="607"/>
      <c r="O304" s="607"/>
      <c r="P304" s="607"/>
      <c r="Q304" s="607"/>
      <c r="R304" s="607"/>
      <c r="S304" s="607"/>
      <c r="T304" s="607"/>
      <c r="U304" s="607"/>
      <c r="V304" s="607"/>
      <c r="W304" s="607"/>
      <c r="X304" s="607"/>
      <c r="Y304" s="607"/>
      <c r="Z304" s="607"/>
      <c r="AA304" s="607"/>
      <c r="AB304" s="608"/>
      <c r="AC304" s="526"/>
      <c r="AD304" s="527"/>
      <c r="AE304" s="528"/>
      <c r="AF304" s="255" t="s">
        <v>525</v>
      </c>
    </row>
    <row r="305" spans="1:32" s="256" customFormat="1" ht="46.5" customHeight="1">
      <c r="B305" s="497"/>
      <c r="C305" s="563"/>
      <c r="D305" s="564"/>
      <c r="E305" s="564"/>
      <c r="F305" s="564"/>
      <c r="G305" s="564"/>
      <c r="H305" s="564"/>
      <c r="I305" s="564"/>
      <c r="J305" s="564"/>
      <c r="K305" s="564"/>
      <c r="L305" s="564"/>
      <c r="M305" s="564"/>
      <c r="N305" s="564"/>
      <c r="O305" s="564"/>
      <c r="P305" s="564"/>
      <c r="Q305" s="564"/>
      <c r="R305" s="564"/>
      <c r="S305" s="564"/>
      <c r="T305" s="564"/>
      <c r="U305" s="564"/>
      <c r="V305" s="564"/>
      <c r="W305" s="564"/>
      <c r="X305" s="564"/>
      <c r="Y305" s="564"/>
      <c r="Z305" s="564"/>
      <c r="AA305" s="564"/>
      <c r="AB305" s="565"/>
      <c r="AC305" s="529"/>
      <c r="AD305" s="530"/>
      <c r="AE305" s="531"/>
      <c r="AF305" s="255"/>
    </row>
    <row r="306" spans="1:32" s="256" customFormat="1" ht="30" customHeight="1">
      <c r="B306" s="496" t="s">
        <v>528</v>
      </c>
      <c r="C306" s="512" t="s">
        <v>529</v>
      </c>
      <c r="D306" s="513"/>
      <c r="E306" s="513"/>
      <c r="F306" s="513"/>
      <c r="G306" s="513"/>
      <c r="H306" s="513"/>
      <c r="I306" s="513"/>
      <c r="J306" s="513"/>
      <c r="K306" s="513"/>
      <c r="L306" s="513"/>
      <c r="M306" s="513"/>
      <c r="N306" s="513"/>
      <c r="O306" s="513"/>
      <c r="P306" s="513"/>
      <c r="Q306" s="513"/>
      <c r="R306" s="513"/>
      <c r="S306" s="513"/>
      <c r="T306" s="513"/>
      <c r="U306" s="513"/>
      <c r="V306" s="513"/>
      <c r="W306" s="513"/>
      <c r="X306" s="513"/>
      <c r="Y306" s="513"/>
      <c r="Z306" s="513"/>
      <c r="AA306" s="513"/>
      <c r="AB306" s="514"/>
      <c r="AC306" s="577"/>
      <c r="AD306" s="578"/>
      <c r="AE306" s="579"/>
      <c r="AF306" s="255" t="s">
        <v>530</v>
      </c>
    </row>
    <row r="307" spans="1:32" s="256" customFormat="1" ht="30" customHeight="1">
      <c r="B307" s="497"/>
      <c r="C307" s="523"/>
      <c r="D307" s="524"/>
      <c r="E307" s="524"/>
      <c r="F307" s="524"/>
      <c r="G307" s="524"/>
      <c r="H307" s="524"/>
      <c r="I307" s="524"/>
      <c r="J307" s="524"/>
      <c r="K307" s="524"/>
      <c r="L307" s="524"/>
      <c r="M307" s="524"/>
      <c r="N307" s="524"/>
      <c r="O307" s="524"/>
      <c r="P307" s="524"/>
      <c r="Q307" s="524"/>
      <c r="R307" s="524"/>
      <c r="S307" s="524"/>
      <c r="T307" s="524"/>
      <c r="U307" s="524"/>
      <c r="V307" s="524"/>
      <c r="W307" s="524"/>
      <c r="X307" s="524"/>
      <c r="Y307" s="524"/>
      <c r="Z307" s="524"/>
      <c r="AA307" s="524"/>
      <c r="AB307" s="525"/>
      <c r="AC307" s="529"/>
      <c r="AD307" s="530"/>
      <c r="AE307" s="531"/>
      <c r="AF307" s="255"/>
    </row>
    <row r="308" spans="1:32" s="256" customFormat="1" ht="23.25" customHeight="1">
      <c r="B308" s="496" t="s">
        <v>531</v>
      </c>
      <c r="C308" s="512" t="s">
        <v>532</v>
      </c>
      <c r="D308" s="513"/>
      <c r="E308" s="513"/>
      <c r="F308" s="513"/>
      <c r="G308" s="513"/>
      <c r="H308" s="513"/>
      <c r="I308" s="513"/>
      <c r="J308" s="513"/>
      <c r="K308" s="513"/>
      <c r="L308" s="513"/>
      <c r="M308" s="513"/>
      <c r="N308" s="513"/>
      <c r="O308" s="513"/>
      <c r="P308" s="513"/>
      <c r="Q308" s="513"/>
      <c r="R308" s="513"/>
      <c r="S308" s="513"/>
      <c r="T308" s="513"/>
      <c r="U308" s="513"/>
      <c r="V308" s="513"/>
      <c r="W308" s="513"/>
      <c r="X308" s="513"/>
      <c r="Y308" s="513"/>
      <c r="Z308" s="513"/>
      <c r="AA308" s="513"/>
      <c r="AB308" s="514"/>
      <c r="AC308" s="577"/>
      <c r="AD308" s="578"/>
      <c r="AE308" s="579"/>
      <c r="AF308" s="255" t="s">
        <v>525</v>
      </c>
    </row>
    <row r="309" spans="1:32" s="256" customFormat="1" ht="23.25" customHeight="1">
      <c r="B309" s="497"/>
      <c r="C309" s="523"/>
      <c r="D309" s="524"/>
      <c r="E309" s="524"/>
      <c r="F309" s="524"/>
      <c r="G309" s="524"/>
      <c r="H309" s="524"/>
      <c r="I309" s="524"/>
      <c r="J309" s="524"/>
      <c r="K309" s="524"/>
      <c r="L309" s="524"/>
      <c r="M309" s="524"/>
      <c r="N309" s="524"/>
      <c r="O309" s="524"/>
      <c r="P309" s="524"/>
      <c r="Q309" s="524"/>
      <c r="R309" s="524"/>
      <c r="S309" s="524"/>
      <c r="T309" s="524"/>
      <c r="U309" s="524"/>
      <c r="V309" s="524"/>
      <c r="W309" s="524"/>
      <c r="X309" s="524"/>
      <c r="Y309" s="524"/>
      <c r="Z309" s="524"/>
      <c r="AA309" s="524"/>
      <c r="AB309" s="525"/>
      <c r="AC309" s="529"/>
      <c r="AD309" s="530"/>
      <c r="AE309" s="531"/>
      <c r="AF309" s="255"/>
    </row>
    <row r="310" spans="1:32" s="256" customFormat="1" ht="19.5" customHeight="1">
      <c r="B310" s="254"/>
      <c r="C310" s="310"/>
      <c r="D310" s="310"/>
      <c r="E310" s="310"/>
      <c r="F310" s="310"/>
      <c r="G310" s="310"/>
      <c r="H310" s="310"/>
      <c r="I310" s="310"/>
      <c r="J310" s="310"/>
      <c r="K310" s="310"/>
      <c r="L310" s="310"/>
      <c r="M310" s="310"/>
      <c r="N310" s="310"/>
      <c r="O310" s="310"/>
      <c r="P310" s="310"/>
      <c r="Q310" s="310"/>
      <c r="R310" s="310"/>
      <c r="S310" s="310"/>
      <c r="T310" s="310"/>
      <c r="U310" s="310"/>
      <c r="V310" s="310"/>
      <c r="W310" s="310"/>
      <c r="X310" s="310"/>
      <c r="Y310" s="310"/>
      <c r="Z310" s="310"/>
      <c r="AA310" s="310"/>
      <c r="AB310" s="310"/>
      <c r="AC310" s="254"/>
      <c r="AD310" s="254"/>
      <c r="AE310" s="254"/>
      <c r="AF310" s="255"/>
    </row>
    <row r="311" spans="1:32" s="234" customFormat="1" ht="19.5" customHeight="1">
      <c r="A311" s="253" t="s">
        <v>533</v>
      </c>
      <c r="B311" s="288"/>
      <c r="C311" s="289"/>
      <c r="D311" s="289"/>
      <c r="E311" s="289"/>
      <c r="F311" s="289"/>
      <c r="G311" s="289"/>
      <c r="H311" s="289"/>
      <c r="I311" s="289"/>
      <c r="J311" s="290"/>
      <c r="K311" s="290"/>
      <c r="L311" s="290"/>
      <c r="M311" s="290"/>
      <c r="N311" s="290"/>
      <c r="O311" s="290"/>
      <c r="P311" s="290"/>
      <c r="Q311" s="290"/>
      <c r="R311" s="290"/>
      <c r="S311" s="290"/>
      <c r="T311" s="290"/>
      <c r="U311" s="290"/>
      <c r="V311" s="290"/>
      <c r="W311" s="290"/>
      <c r="X311" s="290"/>
      <c r="Y311" s="290"/>
      <c r="Z311" s="290"/>
      <c r="AA311" s="290"/>
      <c r="AB311" s="290"/>
      <c r="AC311" s="252"/>
      <c r="AD311" s="252"/>
      <c r="AE311" s="252"/>
      <c r="AF311" s="224"/>
    </row>
    <row r="312" spans="1:32" s="290" customFormat="1" ht="18" customHeight="1">
      <c r="A312" s="254"/>
      <c r="B312" s="496" t="s">
        <v>296</v>
      </c>
      <c r="C312" s="512" t="s">
        <v>534</v>
      </c>
      <c r="D312" s="513"/>
      <c r="E312" s="513"/>
      <c r="F312" s="513"/>
      <c r="G312" s="513"/>
      <c r="H312" s="513"/>
      <c r="I312" s="513"/>
      <c r="J312" s="513"/>
      <c r="K312" s="513"/>
      <c r="L312" s="513"/>
      <c r="M312" s="513"/>
      <c r="N312" s="513"/>
      <c r="O312" s="513"/>
      <c r="P312" s="513"/>
      <c r="Q312" s="513"/>
      <c r="R312" s="513"/>
      <c r="S312" s="513"/>
      <c r="T312" s="513"/>
      <c r="U312" s="513"/>
      <c r="V312" s="513"/>
      <c r="W312" s="513"/>
      <c r="X312" s="513"/>
      <c r="Y312" s="513"/>
      <c r="Z312" s="513"/>
      <c r="AA312" s="513"/>
      <c r="AB312" s="514"/>
      <c r="AC312" s="526"/>
      <c r="AD312" s="527"/>
      <c r="AE312" s="528"/>
      <c r="AF312" s="291"/>
    </row>
    <row r="313" spans="1:32" s="256" customFormat="1" ht="18" customHeight="1">
      <c r="A313" s="254"/>
      <c r="B313" s="497"/>
      <c r="C313" s="523"/>
      <c r="D313" s="524"/>
      <c r="E313" s="524"/>
      <c r="F313" s="524"/>
      <c r="G313" s="524"/>
      <c r="H313" s="524"/>
      <c r="I313" s="524"/>
      <c r="J313" s="524"/>
      <c r="K313" s="524"/>
      <c r="L313" s="524"/>
      <c r="M313" s="524"/>
      <c r="N313" s="524"/>
      <c r="O313" s="524"/>
      <c r="P313" s="524"/>
      <c r="Q313" s="524"/>
      <c r="R313" s="524"/>
      <c r="S313" s="524"/>
      <c r="T313" s="524"/>
      <c r="U313" s="524"/>
      <c r="V313" s="524"/>
      <c r="W313" s="524"/>
      <c r="X313" s="524"/>
      <c r="Y313" s="524"/>
      <c r="Z313" s="524"/>
      <c r="AA313" s="524"/>
      <c r="AB313" s="525"/>
      <c r="AC313" s="529"/>
      <c r="AD313" s="530"/>
      <c r="AE313" s="531"/>
      <c r="AF313" s="255" t="s">
        <v>535</v>
      </c>
    </row>
    <row r="314" spans="1:32" s="256" customFormat="1" ht="18" customHeight="1">
      <c r="A314" s="254"/>
      <c r="B314" s="496" t="s">
        <v>300</v>
      </c>
      <c r="C314" s="716" t="s">
        <v>536</v>
      </c>
      <c r="D314" s="717"/>
      <c r="E314" s="717"/>
      <c r="F314" s="717"/>
      <c r="G314" s="717"/>
      <c r="H314" s="717"/>
      <c r="I314" s="717"/>
      <c r="J314" s="717"/>
      <c r="K314" s="717"/>
      <c r="L314" s="717"/>
      <c r="M314" s="717"/>
      <c r="N314" s="717"/>
      <c r="O314" s="717"/>
      <c r="P314" s="717"/>
      <c r="Q314" s="717"/>
      <c r="R314" s="717"/>
      <c r="S314" s="717"/>
      <c r="T314" s="717"/>
      <c r="U314" s="717"/>
      <c r="V314" s="717"/>
      <c r="W314" s="717"/>
      <c r="X314" s="717"/>
      <c r="Y314" s="717"/>
      <c r="Z314" s="717"/>
      <c r="AA314" s="717"/>
      <c r="AB314" s="718"/>
      <c r="AC314" s="526"/>
      <c r="AD314" s="527"/>
      <c r="AE314" s="528"/>
      <c r="AF314" s="255"/>
    </row>
    <row r="315" spans="1:32" s="256" customFormat="1" ht="18" customHeight="1">
      <c r="A315" s="254"/>
      <c r="B315" s="497"/>
      <c r="C315" s="719"/>
      <c r="D315" s="720"/>
      <c r="E315" s="720"/>
      <c r="F315" s="720"/>
      <c r="G315" s="720"/>
      <c r="H315" s="720"/>
      <c r="I315" s="720"/>
      <c r="J315" s="720"/>
      <c r="K315" s="720"/>
      <c r="L315" s="720"/>
      <c r="M315" s="720"/>
      <c r="N315" s="720"/>
      <c r="O315" s="720"/>
      <c r="P315" s="720"/>
      <c r="Q315" s="720"/>
      <c r="R315" s="720"/>
      <c r="S315" s="720"/>
      <c r="T315" s="720"/>
      <c r="U315" s="720"/>
      <c r="V315" s="720"/>
      <c r="W315" s="720"/>
      <c r="X315" s="720"/>
      <c r="Y315" s="720"/>
      <c r="Z315" s="720"/>
      <c r="AA315" s="720"/>
      <c r="AB315" s="721"/>
      <c r="AC315" s="529"/>
      <c r="AD315" s="530"/>
      <c r="AE315" s="531"/>
      <c r="AF315" s="255" t="s">
        <v>537</v>
      </c>
    </row>
    <row r="316" spans="1:32" s="256" customFormat="1" ht="18" customHeight="1">
      <c r="A316" s="254"/>
      <c r="B316" s="496" t="s">
        <v>302</v>
      </c>
      <c r="C316" s="512" t="s">
        <v>538</v>
      </c>
      <c r="D316" s="513"/>
      <c r="E316" s="513"/>
      <c r="F316" s="513"/>
      <c r="G316" s="513"/>
      <c r="H316" s="513"/>
      <c r="I316" s="513"/>
      <c r="J316" s="513"/>
      <c r="K316" s="513"/>
      <c r="L316" s="513"/>
      <c r="M316" s="513"/>
      <c r="N316" s="513"/>
      <c r="O316" s="513"/>
      <c r="P316" s="513"/>
      <c r="Q316" s="513"/>
      <c r="R316" s="513"/>
      <c r="S316" s="513"/>
      <c r="T316" s="513"/>
      <c r="U316" s="513"/>
      <c r="V316" s="513"/>
      <c r="W316" s="513"/>
      <c r="X316" s="513"/>
      <c r="Y316" s="513"/>
      <c r="Z316" s="513"/>
      <c r="AA316" s="513"/>
      <c r="AB316" s="514"/>
      <c r="AC316" s="526"/>
      <c r="AD316" s="527"/>
      <c r="AE316" s="528"/>
      <c r="AF316" s="255"/>
    </row>
    <row r="317" spans="1:32" s="234" customFormat="1" ht="18" customHeight="1">
      <c r="A317" s="254"/>
      <c r="B317" s="497"/>
      <c r="C317" s="523"/>
      <c r="D317" s="524"/>
      <c r="E317" s="524"/>
      <c r="F317" s="524"/>
      <c r="G317" s="524"/>
      <c r="H317" s="524"/>
      <c r="I317" s="524"/>
      <c r="J317" s="524"/>
      <c r="K317" s="524"/>
      <c r="L317" s="524"/>
      <c r="M317" s="524"/>
      <c r="N317" s="524"/>
      <c r="O317" s="524"/>
      <c r="P317" s="524"/>
      <c r="Q317" s="524"/>
      <c r="R317" s="524"/>
      <c r="S317" s="524"/>
      <c r="T317" s="524"/>
      <c r="U317" s="524"/>
      <c r="V317" s="524"/>
      <c r="W317" s="524"/>
      <c r="X317" s="524"/>
      <c r="Y317" s="524"/>
      <c r="Z317" s="524"/>
      <c r="AA317" s="524"/>
      <c r="AB317" s="525"/>
      <c r="AC317" s="529"/>
      <c r="AD317" s="530"/>
      <c r="AE317" s="531"/>
      <c r="AF317" s="224"/>
    </row>
    <row r="318" spans="1:32" s="290" customFormat="1" ht="22.5" customHeight="1">
      <c r="A318" s="254"/>
      <c r="B318" s="496" t="s">
        <v>306</v>
      </c>
      <c r="C318" s="512" t="s">
        <v>539</v>
      </c>
      <c r="D318" s="513"/>
      <c r="E318" s="513"/>
      <c r="F318" s="513"/>
      <c r="G318" s="513"/>
      <c r="H318" s="513"/>
      <c r="I318" s="513"/>
      <c r="J318" s="513"/>
      <c r="K318" s="513"/>
      <c r="L318" s="513"/>
      <c r="M318" s="513"/>
      <c r="N318" s="513"/>
      <c r="O318" s="513"/>
      <c r="P318" s="513"/>
      <c r="Q318" s="513"/>
      <c r="R318" s="513"/>
      <c r="S318" s="513"/>
      <c r="T318" s="513"/>
      <c r="U318" s="513"/>
      <c r="V318" s="513"/>
      <c r="W318" s="513"/>
      <c r="X318" s="513"/>
      <c r="Y318" s="513"/>
      <c r="Z318" s="513"/>
      <c r="AA318" s="513"/>
      <c r="AB318" s="514"/>
      <c r="AC318" s="526"/>
      <c r="AD318" s="527"/>
      <c r="AE318" s="528"/>
      <c r="AF318" s="291"/>
    </row>
    <row r="319" spans="1:32" s="256" customFormat="1" ht="22.5" customHeight="1">
      <c r="A319" s="254"/>
      <c r="B319" s="497"/>
      <c r="C319" s="523"/>
      <c r="D319" s="524"/>
      <c r="E319" s="524"/>
      <c r="F319" s="524"/>
      <c r="G319" s="524"/>
      <c r="H319" s="524"/>
      <c r="I319" s="524"/>
      <c r="J319" s="524"/>
      <c r="K319" s="524"/>
      <c r="L319" s="524"/>
      <c r="M319" s="524"/>
      <c r="N319" s="524"/>
      <c r="O319" s="524"/>
      <c r="P319" s="524"/>
      <c r="Q319" s="524"/>
      <c r="R319" s="524"/>
      <c r="S319" s="524"/>
      <c r="T319" s="524"/>
      <c r="U319" s="524"/>
      <c r="V319" s="524"/>
      <c r="W319" s="524"/>
      <c r="X319" s="524"/>
      <c r="Y319" s="524"/>
      <c r="Z319" s="524"/>
      <c r="AA319" s="524"/>
      <c r="AB319" s="525"/>
      <c r="AC319" s="529"/>
      <c r="AD319" s="530"/>
      <c r="AE319" s="531"/>
      <c r="AF319" s="255" t="s">
        <v>540</v>
      </c>
    </row>
    <row r="320" spans="1:32" s="256" customFormat="1" ht="22.5" customHeight="1">
      <c r="B320" s="496" t="s">
        <v>309</v>
      </c>
      <c r="C320" s="512" t="s">
        <v>541</v>
      </c>
      <c r="D320" s="513"/>
      <c r="E320" s="513"/>
      <c r="F320" s="513"/>
      <c r="G320" s="513"/>
      <c r="H320" s="513"/>
      <c r="I320" s="513"/>
      <c r="J320" s="513"/>
      <c r="K320" s="513"/>
      <c r="L320" s="513"/>
      <c r="M320" s="513"/>
      <c r="N320" s="513"/>
      <c r="O320" s="513"/>
      <c r="P320" s="513"/>
      <c r="Q320" s="513"/>
      <c r="R320" s="513"/>
      <c r="S320" s="513"/>
      <c r="T320" s="513"/>
      <c r="U320" s="513"/>
      <c r="V320" s="513"/>
      <c r="W320" s="513"/>
      <c r="X320" s="513"/>
      <c r="Y320" s="513"/>
      <c r="Z320" s="513"/>
      <c r="AA320" s="513"/>
      <c r="AB320" s="514"/>
      <c r="AC320" s="526"/>
      <c r="AD320" s="527"/>
      <c r="AE320" s="528"/>
      <c r="AF320" s="255"/>
    </row>
    <row r="321" spans="1:32" s="256" customFormat="1" ht="22.5" customHeight="1">
      <c r="B321" s="497"/>
      <c r="C321" s="523"/>
      <c r="D321" s="524"/>
      <c r="E321" s="524"/>
      <c r="F321" s="524"/>
      <c r="G321" s="524"/>
      <c r="H321" s="524"/>
      <c r="I321" s="524"/>
      <c r="J321" s="524"/>
      <c r="K321" s="524"/>
      <c r="L321" s="524"/>
      <c r="M321" s="524"/>
      <c r="N321" s="524"/>
      <c r="O321" s="524"/>
      <c r="P321" s="524"/>
      <c r="Q321" s="524"/>
      <c r="R321" s="524"/>
      <c r="S321" s="524"/>
      <c r="T321" s="524"/>
      <c r="U321" s="524"/>
      <c r="V321" s="524"/>
      <c r="W321" s="524"/>
      <c r="X321" s="524"/>
      <c r="Y321" s="524"/>
      <c r="Z321" s="524"/>
      <c r="AA321" s="524"/>
      <c r="AB321" s="525"/>
      <c r="AC321" s="529"/>
      <c r="AD321" s="530"/>
      <c r="AE321" s="531"/>
      <c r="AF321" s="255" t="s">
        <v>542</v>
      </c>
    </row>
    <row r="322" spans="1:32" s="256" customFormat="1" ht="22.5" customHeight="1">
      <c r="B322" s="496" t="s">
        <v>326</v>
      </c>
      <c r="C322" s="512" t="s">
        <v>543</v>
      </c>
      <c r="D322" s="513"/>
      <c r="E322" s="513"/>
      <c r="F322" s="513"/>
      <c r="G322" s="513"/>
      <c r="H322" s="513"/>
      <c r="I322" s="513"/>
      <c r="J322" s="513"/>
      <c r="K322" s="513"/>
      <c r="L322" s="513"/>
      <c r="M322" s="513"/>
      <c r="N322" s="513"/>
      <c r="O322" s="513"/>
      <c r="P322" s="513"/>
      <c r="Q322" s="513"/>
      <c r="R322" s="513"/>
      <c r="S322" s="513"/>
      <c r="T322" s="513"/>
      <c r="U322" s="513"/>
      <c r="V322" s="513"/>
      <c r="W322" s="513"/>
      <c r="X322" s="513"/>
      <c r="Y322" s="513"/>
      <c r="Z322" s="513"/>
      <c r="AA322" s="513"/>
      <c r="AB322" s="514"/>
      <c r="AC322" s="526"/>
      <c r="AD322" s="527"/>
      <c r="AE322" s="528"/>
      <c r="AF322" s="255"/>
    </row>
    <row r="323" spans="1:32" s="256" customFormat="1" ht="22.5" customHeight="1">
      <c r="B323" s="497"/>
      <c r="C323" s="523"/>
      <c r="D323" s="524"/>
      <c r="E323" s="524"/>
      <c r="F323" s="524"/>
      <c r="G323" s="524"/>
      <c r="H323" s="524"/>
      <c r="I323" s="524"/>
      <c r="J323" s="524"/>
      <c r="K323" s="524"/>
      <c r="L323" s="524"/>
      <c r="M323" s="524"/>
      <c r="N323" s="524"/>
      <c r="O323" s="524"/>
      <c r="P323" s="524"/>
      <c r="Q323" s="524"/>
      <c r="R323" s="524"/>
      <c r="S323" s="524"/>
      <c r="T323" s="524"/>
      <c r="U323" s="524"/>
      <c r="V323" s="524"/>
      <c r="W323" s="524"/>
      <c r="X323" s="524"/>
      <c r="Y323" s="524"/>
      <c r="Z323" s="524"/>
      <c r="AA323" s="524"/>
      <c r="AB323" s="525"/>
      <c r="AC323" s="529"/>
      <c r="AD323" s="530"/>
      <c r="AE323" s="531"/>
      <c r="AF323" s="255" t="s">
        <v>544</v>
      </c>
    </row>
    <row r="324" spans="1:32" s="256" customFormat="1" ht="30" customHeight="1">
      <c r="A324" s="234"/>
      <c r="B324" s="311" t="s">
        <v>545</v>
      </c>
      <c r="C324" s="506" t="s">
        <v>546</v>
      </c>
      <c r="D324" s="507"/>
      <c r="E324" s="507"/>
      <c r="F324" s="507"/>
      <c r="G324" s="507"/>
      <c r="H324" s="507"/>
      <c r="I324" s="507"/>
      <c r="J324" s="507"/>
      <c r="K324" s="507"/>
      <c r="L324" s="507"/>
      <c r="M324" s="507"/>
      <c r="N324" s="507"/>
      <c r="O324" s="507"/>
      <c r="P324" s="507"/>
      <c r="Q324" s="507"/>
      <c r="R324" s="507"/>
      <c r="S324" s="507"/>
      <c r="T324" s="507"/>
      <c r="U324" s="507"/>
      <c r="V324" s="507"/>
      <c r="W324" s="507"/>
      <c r="X324" s="507"/>
      <c r="Y324" s="507"/>
      <c r="Z324" s="507"/>
      <c r="AA324" s="507"/>
      <c r="AB324" s="508"/>
      <c r="AC324" s="668"/>
      <c r="AD324" s="669"/>
      <c r="AE324" s="670"/>
      <c r="AF324" s="255"/>
    </row>
    <row r="325" spans="1:32" s="234" customFormat="1" ht="45" customHeight="1">
      <c r="B325" s="311" t="s">
        <v>547</v>
      </c>
      <c r="C325" s="506" t="s">
        <v>998</v>
      </c>
      <c r="D325" s="507"/>
      <c r="E325" s="507"/>
      <c r="F325" s="507"/>
      <c r="G325" s="507"/>
      <c r="H325" s="507"/>
      <c r="I325" s="507"/>
      <c r="J325" s="507"/>
      <c r="K325" s="507"/>
      <c r="L325" s="507"/>
      <c r="M325" s="507"/>
      <c r="N325" s="507"/>
      <c r="O325" s="507"/>
      <c r="P325" s="507"/>
      <c r="Q325" s="507"/>
      <c r="R325" s="507"/>
      <c r="S325" s="507"/>
      <c r="T325" s="507"/>
      <c r="U325" s="507"/>
      <c r="V325" s="507"/>
      <c r="W325" s="507"/>
      <c r="X325" s="507"/>
      <c r="Y325" s="507"/>
      <c r="Z325" s="507"/>
      <c r="AA325" s="507"/>
      <c r="AB325" s="508"/>
      <c r="AC325" s="668"/>
      <c r="AD325" s="669"/>
      <c r="AE325" s="670"/>
    </row>
    <row r="326" spans="1:32" s="290" customFormat="1" ht="90" customHeight="1">
      <c r="A326" s="304"/>
      <c r="B326" s="312" t="s">
        <v>548</v>
      </c>
      <c r="C326" s="707" t="s">
        <v>549</v>
      </c>
      <c r="D326" s="708"/>
      <c r="E326" s="708"/>
      <c r="F326" s="708"/>
      <c r="G326" s="708"/>
      <c r="H326" s="708"/>
      <c r="I326" s="708"/>
      <c r="J326" s="708"/>
      <c r="K326" s="708"/>
      <c r="L326" s="708"/>
      <c r="M326" s="708"/>
      <c r="N326" s="708"/>
      <c r="O326" s="708"/>
      <c r="P326" s="708"/>
      <c r="Q326" s="708"/>
      <c r="R326" s="708"/>
      <c r="S326" s="708"/>
      <c r="T326" s="708"/>
      <c r="U326" s="708"/>
      <c r="V326" s="708"/>
      <c r="W326" s="708"/>
      <c r="X326" s="708"/>
      <c r="Y326" s="708"/>
      <c r="Z326" s="708"/>
      <c r="AA326" s="708"/>
      <c r="AB326" s="709"/>
      <c r="AC326" s="710"/>
      <c r="AD326" s="711"/>
      <c r="AE326" s="712"/>
    </row>
    <row r="327" spans="1:32" s="256" customFormat="1" ht="45" customHeight="1">
      <c r="A327" s="304"/>
      <c r="B327" s="312" t="s">
        <v>492</v>
      </c>
      <c r="C327" s="506" t="s">
        <v>550</v>
      </c>
      <c r="D327" s="507"/>
      <c r="E327" s="507"/>
      <c r="F327" s="507"/>
      <c r="G327" s="507"/>
      <c r="H327" s="507"/>
      <c r="I327" s="507"/>
      <c r="J327" s="507"/>
      <c r="K327" s="507"/>
      <c r="L327" s="507"/>
      <c r="M327" s="507"/>
      <c r="N327" s="507"/>
      <c r="O327" s="507"/>
      <c r="P327" s="507"/>
      <c r="Q327" s="507"/>
      <c r="R327" s="507"/>
      <c r="S327" s="507"/>
      <c r="T327" s="507"/>
      <c r="U327" s="507"/>
      <c r="V327" s="507"/>
      <c r="W327" s="507"/>
      <c r="X327" s="507"/>
      <c r="Y327" s="507"/>
      <c r="Z327" s="507"/>
      <c r="AA327" s="507"/>
      <c r="AB327" s="508"/>
      <c r="AC327" s="713"/>
      <c r="AD327" s="714"/>
      <c r="AE327" s="715"/>
      <c r="AF327" s="255" t="s">
        <v>551</v>
      </c>
    </row>
    <row r="328" spans="1:32" s="256" customFormat="1" ht="45" customHeight="1">
      <c r="A328" s="304"/>
      <c r="B328" s="312" t="s">
        <v>494</v>
      </c>
      <c r="C328" s="506" t="s">
        <v>552</v>
      </c>
      <c r="D328" s="507"/>
      <c r="E328" s="507"/>
      <c r="F328" s="507"/>
      <c r="G328" s="507"/>
      <c r="H328" s="507"/>
      <c r="I328" s="507"/>
      <c r="J328" s="507"/>
      <c r="K328" s="507"/>
      <c r="L328" s="507"/>
      <c r="M328" s="507"/>
      <c r="N328" s="507"/>
      <c r="O328" s="507"/>
      <c r="P328" s="507"/>
      <c r="Q328" s="507"/>
      <c r="R328" s="507"/>
      <c r="S328" s="507"/>
      <c r="T328" s="507"/>
      <c r="U328" s="507"/>
      <c r="V328" s="507"/>
      <c r="W328" s="507"/>
      <c r="X328" s="507"/>
      <c r="Y328" s="507"/>
      <c r="Z328" s="507"/>
      <c r="AA328" s="507"/>
      <c r="AB328" s="508"/>
      <c r="AC328" s="713"/>
      <c r="AD328" s="714"/>
      <c r="AE328" s="715"/>
    </row>
    <row r="329" spans="1:32" s="256" customFormat="1" ht="18" customHeight="1">
      <c r="A329" s="234"/>
      <c r="B329" s="246"/>
      <c r="C329" s="258"/>
      <c r="D329" s="258"/>
      <c r="E329" s="258"/>
      <c r="F329" s="258"/>
      <c r="G329" s="258"/>
      <c r="H329" s="258"/>
      <c r="I329" s="258"/>
      <c r="J329" s="258"/>
      <c r="K329" s="258"/>
      <c r="L329" s="258"/>
      <c r="M329" s="258"/>
      <c r="N329" s="258"/>
      <c r="O329" s="258"/>
      <c r="P329" s="258"/>
      <c r="Q329" s="258"/>
      <c r="R329" s="258"/>
      <c r="S329" s="258"/>
      <c r="T329" s="258"/>
      <c r="U329" s="258"/>
      <c r="V329" s="258"/>
      <c r="W329" s="258"/>
      <c r="X329" s="258"/>
      <c r="Y329" s="258"/>
      <c r="Z329" s="258"/>
      <c r="AA329" s="258"/>
      <c r="AB329" s="258"/>
      <c r="AC329" s="250"/>
      <c r="AD329" s="250"/>
      <c r="AE329" s="250"/>
    </row>
    <row r="330" spans="1:32" s="256" customFormat="1" ht="18.75" customHeight="1">
      <c r="A330" s="253" t="s">
        <v>553</v>
      </c>
      <c r="B330" s="288"/>
      <c r="C330" s="289"/>
      <c r="D330" s="289"/>
      <c r="E330" s="289"/>
      <c r="F330" s="289"/>
      <c r="G330" s="289"/>
      <c r="H330" s="289"/>
      <c r="I330" s="289"/>
      <c r="J330" s="290"/>
      <c r="K330" s="290"/>
      <c r="L330" s="290"/>
      <c r="M330" s="290"/>
      <c r="N330" s="290"/>
      <c r="O330" s="290"/>
      <c r="P330" s="290"/>
      <c r="Q330" s="290"/>
      <c r="R330" s="290"/>
      <c r="S330" s="290"/>
      <c r="T330" s="290"/>
      <c r="U330" s="290"/>
      <c r="V330" s="290"/>
      <c r="W330" s="290"/>
      <c r="X330" s="290"/>
      <c r="Y330" s="290"/>
      <c r="Z330" s="290"/>
      <c r="AA330" s="290"/>
      <c r="AB330" s="290"/>
      <c r="AC330" s="252"/>
      <c r="AD330" s="252"/>
      <c r="AE330" s="252"/>
    </row>
    <row r="331" spans="1:32" s="234" customFormat="1" ht="18.75" customHeight="1">
      <c r="A331" s="256"/>
      <c r="B331" s="496" t="s">
        <v>296</v>
      </c>
      <c r="C331" s="512" t="s">
        <v>554</v>
      </c>
      <c r="D331" s="513"/>
      <c r="E331" s="513"/>
      <c r="F331" s="513"/>
      <c r="G331" s="513"/>
      <c r="H331" s="513"/>
      <c r="I331" s="513"/>
      <c r="J331" s="513"/>
      <c r="K331" s="513"/>
      <c r="L331" s="513"/>
      <c r="M331" s="513"/>
      <c r="N331" s="513"/>
      <c r="O331" s="513"/>
      <c r="P331" s="513"/>
      <c r="Q331" s="513"/>
      <c r="R331" s="513"/>
      <c r="S331" s="513"/>
      <c r="T331" s="513"/>
      <c r="U331" s="513"/>
      <c r="V331" s="513"/>
      <c r="W331" s="513"/>
      <c r="X331" s="513"/>
      <c r="Y331" s="513"/>
      <c r="Z331" s="513"/>
      <c r="AA331" s="513"/>
      <c r="AB331" s="514"/>
      <c r="AC331" s="526"/>
      <c r="AD331" s="527"/>
      <c r="AE331" s="528"/>
      <c r="AF331" s="224"/>
    </row>
    <row r="332" spans="1:32" s="290" customFormat="1" ht="18.75" customHeight="1">
      <c r="A332" s="256"/>
      <c r="B332" s="497"/>
      <c r="C332" s="523"/>
      <c r="D332" s="524"/>
      <c r="E332" s="524"/>
      <c r="F332" s="524"/>
      <c r="G332" s="524"/>
      <c r="H332" s="524"/>
      <c r="I332" s="524"/>
      <c r="J332" s="524"/>
      <c r="K332" s="524"/>
      <c r="L332" s="524"/>
      <c r="M332" s="524"/>
      <c r="N332" s="524"/>
      <c r="O332" s="524"/>
      <c r="P332" s="524"/>
      <c r="Q332" s="524"/>
      <c r="R332" s="524"/>
      <c r="S332" s="524"/>
      <c r="T332" s="524"/>
      <c r="U332" s="524"/>
      <c r="V332" s="524"/>
      <c r="W332" s="524"/>
      <c r="X332" s="524"/>
      <c r="Y332" s="524"/>
      <c r="Z332" s="524"/>
      <c r="AA332" s="524"/>
      <c r="AB332" s="525"/>
      <c r="AC332" s="529"/>
      <c r="AD332" s="530"/>
      <c r="AE332" s="531"/>
      <c r="AF332" s="291"/>
    </row>
    <row r="333" spans="1:32" s="256" customFormat="1" ht="15" customHeight="1">
      <c r="B333" s="496" t="s">
        <v>300</v>
      </c>
      <c r="C333" s="512" t="s">
        <v>555</v>
      </c>
      <c r="D333" s="513"/>
      <c r="E333" s="513"/>
      <c r="F333" s="513"/>
      <c r="G333" s="513"/>
      <c r="H333" s="513"/>
      <c r="I333" s="513"/>
      <c r="J333" s="513"/>
      <c r="K333" s="513"/>
      <c r="L333" s="513"/>
      <c r="M333" s="513"/>
      <c r="N333" s="513"/>
      <c r="O333" s="513"/>
      <c r="P333" s="513"/>
      <c r="Q333" s="513"/>
      <c r="R333" s="513"/>
      <c r="S333" s="513"/>
      <c r="T333" s="513"/>
      <c r="U333" s="513"/>
      <c r="V333" s="513"/>
      <c r="W333" s="513"/>
      <c r="X333" s="513"/>
      <c r="Y333" s="513"/>
      <c r="Z333" s="513"/>
      <c r="AA333" s="513"/>
      <c r="AB333" s="514"/>
      <c r="AC333" s="526"/>
      <c r="AD333" s="527"/>
      <c r="AE333" s="528"/>
      <c r="AF333" s="255" t="s">
        <v>556</v>
      </c>
    </row>
    <row r="334" spans="1:32" s="256" customFormat="1" ht="15" customHeight="1">
      <c r="B334" s="497"/>
      <c r="C334" s="523"/>
      <c r="D334" s="524"/>
      <c r="E334" s="524"/>
      <c r="F334" s="524"/>
      <c r="G334" s="524"/>
      <c r="H334" s="524"/>
      <c r="I334" s="524"/>
      <c r="J334" s="524"/>
      <c r="K334" s="524"/>
      <c r="L334" s="524"/>
      <c r="M334" s="524"/>
      <c r="N334" s="524"/>
      <c r="O334" s="524"/>
      <c r="P334" s="524"/>
      <c r="Q334" s="524"/>
      <c r="R334" s="524"/>
      <c r="S334" s="524"/>
      <c r="T334" s="524"/>
      <c r="U334" s="524"/>
      <c r="V334" s="524"/>
      <c r="W334" s="524"/>
      <c r="X334" s="524"/>
      <c r="Y334" s="524"/>
      <c r="Z334" s="524"/>
      <c r="AA334" s="524"/>
      <c r="AB334" s="525"/>
      <c r="AC334" s="529"/>
      <c r="AD334" s="530"/>
      <c r="AE334" s="531"/>
      <c r="AF334" s="255"/>
    </row>
    <row r="335" spans="1:32" s="256" customFormat="1" ht="15" customHeight="1">
      <c r="A335" s="234"/>
      <c r="B335" s="234"/>
      <c r="C335" s="234"/>
      <c r="D335" s="234"/>
      <c r="E335" s="234"/>
      <c r="F335" s="234"/>
      <c r="G335" s="234"/>
      <c r="H335" s="234"/>
      <c r="I335" s="234"/>
      <c r="J335" s="234"/>
      <c r="K335" s="234"/>
      <c r="L335" s="234"/>
      <c r="M335" s="234"/>
      <c r="N335" s="234"/>
      <c r="O335" s="234"/>
      <c r="P335" s="234"/>
      <c r="Q335" s="234"/>
      <c r="R335" s="234"/>
      <c r="S335" s="234"/>
      <c r="T335" s="234"/>
      <c r="U335" s="234"/>
      <c r="V335" s="234"/>
      <c r="W335" s="234"/>
      <c r="X335" s="234"/>
      <c r="Y335" s="234"/>
      <c r="Z335" s="234"/>
      <c r="AA335" s="234"/>
      <c r="AB335" s="234"/>
      <c r="AC335" s="252"/>
      <c r="AD335" s="252"/>
      <c r="AE335" s="252"/>
      <c r="AF335" s="255" t="s">
        <v>557</v>
      </c>
    </row>
    <row r="336" spans="1:32" s="256" customFormat="1" ht="19.5" customHeight="1">
      <c r="A336" s="253" t="s">
        <v>558</v>
      </c>
      <c r="B336" s="288"/>
      <c r="C336" s="289"/>
      <c r="D336" s="289"/>
      <c r="E336" s="289"/>
      <c r="F336" s="289"/>
      <c r="G336" s="289"/>
      <c r="H336" s="289"/>
      <c r="I336" s="289"/>
      <c r="J336" s="290"/>
      <c r="K336" s="290"/>
      <c r="L336" s="290"/>
      <c r="M336" s="290"/>
      <c r="N336" s="290"/>
      <c r="O336" s="290"/>
      <c r="P336" s="290"/>
      <c r="Q336" s="290"/>
      <c r="R336" s="290"/>
      <c r="S336" s="290"/>
      <c r="T336" s="290"/>
      <c r="U336" s="290"/>
      <c r="V336" s="290"/>
      <c r="W336" s="290"/>
      <c r="X336" s="290"/>
      <c r="Y336" s="290"/>
      <c r="Z336" s="290"/>
      <c r="AA336" s="290"/>
      <c r="AB336" s="290"/>
      <c r="AC336" s="252"/>
      <c r="AD336" s="252"/>
      <c r="AE336" s="252"/>
      <c r="AF336" s="255"/>
    </row>
    <row r="337" spans="1:32" s="234" customFormat="1" ht="15" customHeight="1">
      <c r="A337" s="256"/>
      <c r="B337" s="496" t="s">
        <v>296</v>
      </c>
      <c r="C337" s="512" t="s">
        <v>559</v>
      </c>
      <c r="D337" s="513"/>
      <c r="E337" s="513"/>
      <c r="F337" s="513"/>
      <c r="G337" s="513"/>
      <c r="H337" s="513"/>
      <c r="I337" s="513"/>
      <c r="J337" s="513"/>
      <c r="K337" s="513"/>
      <c r="L337" s="513"/>
      <c r="M337" s="513"/>
      <c r="N337" s="513"/>
      <c r="O337" s="513"/>
      <c r="P337" s="513"/>
      <c r="Q337" s="513"/>
      <c r="R337" s="513"/>
      <c r="S337" s="513"/>
      <c r="T337" s="513"/>
      <c r="U337" s="513"/>
      <c r="V337" s="513"/>
      <c r="W337" s="513"/>
      <c r="X337" s="513"/>
      <c r="Y337" s="513"/>
      <c r="Z337" s="513"/>
      <c r="AA337" s="513"/>
      <c r="AB337" s="514"/>
      <c r="AC337" s="526"/>
      <c r="AD337" s="527"/>
      <c r="AE337" s="528"/>
      <c r="AF337" s="224"/>
    </row>
    <row r="338" spans="1:32" s="293" customFormat="1" ht="15" customHeight="1">
      <c r="A338" s="256"/>
      <c r="B338" s="497"/>
      <c r="C338" s="523"/>
      <c r="D338" s="524"/>
      <c r="E338" s="524"/>
      <c r="F338" s="524"/>
      <c r="G338" s="524"/>
      <c r="H338" s="524"/>
      <c r="I338" s="524"/>
      <c r="J338" s="524"/>
      <c r="K338" s="524"/>
      <c r="L338" s="524"/>
      <c r="M338" s="524"/>
      <c r="N338" s="524"/>
      <c r="O338" s="524"/>
      <c r="P338" s="524"/>
      <c r="Q338" s="524"/>
      <c r="R338" s="524"/>
      <c r="S338" s="524"/>
      <c r="T338" s="524"/>
      <c r="U338" s="524"/>
      <c r="V338" s="524"/>
      <c r="W338" s="524"/>
      <c r="X338" s="524"/>
      <c r="Y338" s="524"/>
      <c r="Z338" s="524"/>
      <c r="AA338" s="524"/>
      <c r="AB338" s="525"/>
      <c r="AC338" s="529"/>
      <c r="AD338" s="530"/>
      <c r="AE338" s="531"/>
    </row>
    <row r="339" spans="1:32" s="293" customFormat="1" ht="18.75" customHeight="1">
      <c r="A339" s="256"/>
      <c r="B339" s="496" t="s">
        <v>300</v>
      </c>
      <c r="C339" s="512" t="s">
        <v>560</v>
      </c>
      <c r="D339" s="513"/>
      <c r="E339" s="513"/>
      <c r="F339" s="513"/>
      <c r="G339" s="513"/>
      <c r="H339" s="513"/>
      <c r="I339" s="513"/>
      <c r="J339" s="513"/>
      <c r="K339" s="513"/>
      <c r="L339" s="513"/>
      <c r="M339" s="513"/>
      <c r="N339" s="513"/>
      <c r="O339" s="513"/>
      <c r="P339" s="513"/>
      <c r="Q339" s="513"/>
      <c r="R339" s="513"/>
      <c r="S339" s="513"/>
      <c r="T339" s="513"/>
      <c r="U339" s="513"/>
      <c r="V339" s="513"/>
      <c r="W339" s="513"/>
      <c r="X339" s="513"/>
      <c r="Y339" s="513"/>
      <c r="Z339" s="513"/>
      <c r="AA339" s="513"/>
      <c r="AB339" s="514"/>
      <c r="AC339" s="526"/>
      <c r="AD339" s="527"/>
      <c r="AE339" s="528"/>
      <c r="AF339" s="255" t="s">
        <v>561</v>
      </c>
    </row>
    <row r="340" spans="1:32" s="293" customFormat="1" ht="18.75" customHeight="1">
      <c r="A340" s="256"/>
      <c r="B340" s="497"/>
      <c r="C340" s="523"/>
      <c r="D340" s="524"/>
      <c r="E340" s="524"/>
      <c r="F340" s="524"/>
      <c r="G340" s="524"/>
      <c r="H340" s="524"/>
      <c r="I340" s="524"/>
      <c r="J340" s="524"/>
      <c r="K340" s="524"/>
      <c r="L340" s="524"/>
      <c r="M340" s="524"/>
      <c r="N340" s="524"/>
      <c r="O340" s="524"/>
      <c r="P340" s="524"/>
      <c r="Q340" s="524"/>
      <c r="R340" s="524"/>
      <c r="S340" s="524"/>
      <c r="T340" s="524"/>
      <c r="U340" s="524"/>
      <c r="V340" s="524"/>
      <c r="W340" s="524"/>
      <c r="X340" s="524"/>
      <c r="Y340" s="524"/>
      <c r="Z340" s="524"/>
      <c r="AA340" s="524"/>
      <c r="AB340" s="525"/>
      <c r="AC340" s="529"/>
      <c r="AD340" s="530"/>
      <c r="AE340" s="531"/>
    </row>
    <row r="341" spans="1:32" s="293" customFormat="1" ht="18.75" customHeight="1">
      <c r="A341" s="256"/>
      <c r="B341" s="496" t="s">
        <v>302</v>
      </c>
      <c r="C341" s="512" t="s">
        <v>562</v>
      </c>
      <c r="D341" s="513"/>
      <c r="E341" s="513"/>
      <c r="F341" s="513"/>
      <c r="G341" s="513"/>
      <c r="H341" s="513"/>
      <c r="I341" s="513"/>
      <c r="J341" s="513"/>
      <c r="K341" s="513"/>
      <c r="L341" s="513"/>
      <c r="M341" s="513"/>
      <c r="N341" s="513"/>
      <c r="O341" s="513"/>
      <c r="P341" s="513"/>
      <c r="Q341" s="513"/>
      <c r="R341" s="513"/>
      <c r="S341" s="513"/>
      <c r="T341" s="513"/>
      <c r="U341" s="513"/>
      <c r="V341" s="513"/>
      <c r="W341" s="513"/>
      <c r="X341" s="513"/>
      <c r="Y341" s="513"/>
      <c r="Z341" s="513"/>
      <c r="AA341" s="513"/>
      <c r="AB341" s="514"/>
      <c r="AC341" s="526"/>
      <c r="AD341" s="527"/>
      <c r="AE341" s="528"/>
    </row>
    <row r="342" spans="1:32" s="293" customFormat="1" ht="18.75" customHeight="1">
      <c r="A342" s="256"/>
      <c r="B342" s="497"/>
      <c r="C342" s="523"/>
      <c r="D342" s="524"/>
      <c r="E342" s="524"/>
      <c r="F342" s="524"/>
      <c r="G342" s="524"/>
      <c r="H342" s="524"/>
      <c r="I342" s="524"/>
      <c r="J342" s="524"/>
      <c r="K342" s="524"/>
      <c r="L342" s="524"/>
      <c r="M342" s="524"/>
      <c r="N342" s="524"/>
      <c r="O342" s="524"/>
      <c r="P342" s="524"/>
      <c r="Q342" s="524"/>
      <c r="R342" s="524"/>
      <c r="S342" s="524"/>
      <c r="T342" s="524"/>
      <c r="U342" s="524"/>
      <c r="V342" s="524"/>
      <c r="W342" s="524"/>
      <c r="X342" s="524"/>
      <c r="Y342" s="524"/>
      <c r="Z342" s="524"/>
      <c r="AA342" s="524"/>
      <c r="AB342" s="525"/>
      <c r="AC342" s="529"/>
      <c r="AD342" s="530"/>
      <c r="AE342" s="531"/>
    </row>
    <row r="343" spans="1:32" s="293" customFormat="1" ht="12" customHeight="1">
      <c r="A343" s="234"/>
      <c r="B343" s="234"/>
      <c r="C343" s="234"/>
      <c r="D343" s="234"/>
      <c r="E343" s="234"/>
      <c r="F343" s="234"/>
      <c r="G343" s="234"/>
      <c r="H343" s="234"/>
      <c r="I343" s="234"/>
      <c r="J343" s="234"/>
      <c r="K343" s="234"/>
      <c r="L343" s="234"/>
      <c r="M343" s="234"/>
      <c r="N343" s="234"/>
      <c r="O343" s="234"/>
      <c r="P343" s="234"/>
      <c r="Q343" s="234"/>
      <c r="R343" s="234"/>
      <c r="S343" s="234"/>
      <c r="T343" s="234"/>
      <c r="U343" s="234"/>
      <c r="V343" s="234"/>
      <c r="W343" s="234"/>
      <c r="X343" s="234"/>
      <c r="Y343" s="252"/>
      <c r="Z343" s="252"/>
      <c r="AA343" s="252"/>
      <c r="AB343" s="234"/>
      <c r="AC343" s="234"/>
      <c r="AD343" s="234"/>
      <c r="AE343" s="234"/>
    </row>
    <row r="344" spans="1:32" s="293" customFormat="1" ht="19.5" customHeight="1">
      <c r="A344" s="253" t="s">
        <v>563</v>
      </c>
      <c r="B344" s="288"/>
      <c r="C344" s="289"/>
      <c r="D344" s="289"/>
      <c r="E344" s="289"/>
      <c r="F344" s="289"/>
      <c r="G344" s="289"/>
      <c r="H344" s="289"/>
      <c r="I344" s="289"/>
      <c r="J344" s="290"/>
      <c r="K344" s="290"/>
      <c r="L344" s="290"/>
      <c r="M344" s="290"/>
      <c r="N344" s="290"/>
      <c r="O344" s="290"/>
      <c r="P344" s="290"/>
      <c r="Q344" s="290"/>
      <c r="R344" s="290"/>
      <c r="S344" s="290"/>
      <c r="T344" s="290"/>
      <c r="U344" s="290"/>
      <c r="V344" s="290"/>
      <c r="W344" s="290"/>
      <c r="X344" s="290"/>
      <c r="Y344" s="252"/>
      <c r="Z344" s="252"/>
      <c r="AA344" s="252"/>
      <c r="AB344" s="290"/>
      <c r="AC344" s="290"/>
      <c r="AD344" s="290"/>
      <c r="AE344" s="290"/>
    </row>
    <row r="345" spans="1:32" s="293" customFormat="1" ht="18" customHeight="1">
      <c r="A345" s="256"/>
      <c r="B345" s="496" t="s">
        <v>296</v>
      </c>
      <c r="C345" s="512" t="s">
        <v>564</v>
      </c>
      <c r="D345" s="513"/>
      <c r="E345" s="513"/>
      <c r="F345" s="513"/>
      <c r="G345" s="513"/>
      <c r="H345" s="513"/>
      <c r="I345" s="513"/>
      <c r="J345" s="513"/>
      <c r="K345" s="513"/>
      <c r="L345" s="513"/>
      <c r="M345" s="513"/>
      <c r="N345" s="513"/>
      <c r="O345" s="513"/>
      <c r="P345" s="513"/>
      <c r="Q345" s="513"/>
      <c r="R345" s="513"/>
      <c r="S345" s="513"/>
      <c r="T345" s="513"/>
      <c r="U345" s="513"/>
      <c r="V345" s="513"/>
      <c r="W345" s="513"/>
      <c r="X345" s="513"/>
      <c r="Y345" s="513"/>
      <c r="Z345" s="513"/>
      <c r="AA345" s="513"/>
      <c r="AB345" s="514"/>
      <c r="AC345" s="526"/>
      <c r="AD345" s="527"/>
      <c r="AE345" s="528"/>
    </row>
    <row r="346" spans="1:32" s="293" customFormat="1" ht="18" customHeight="1">
      <c r="A346" s="256"/>
      <c r="B346" s="497"/>
      <c r="C346" s="523"/>
      <c r="D346" s="524"/>
      <c r="E346" s="524"/>
      <c r="F346" s="524"/>
      <c r="G346" s="524"/>
      <c r="H346" s="524"/>
      <c r="I346" s="524"/>
      <c r="J346" s="524"/>
      <c r="K346" s="524"/>
      <c r="L346" s="524"/>
      <c r="M346" s="524"/>
      <c r="N346" s="524"/>
      <c r="O346" s="524"/>
      <c r="P346" s="524"/>
      <c r="Q346" s="524"/>
      <c r="R346" s="524"/>
      <c r="S346" s="524"/>
      <c r="T346" s="524"/>
      <c r="U346" s="524"/>
      <c r="V346" s="524"/>
      <c r="W346" s="524"/>
      <c r="X346" s="524"/>
      <c r="Y346" s="524"/>
      <c r="Z346" s="524"/>
      <c r="AA346" s="524"/>
      <c r="AB346" s="525"/>
      <c r="AC346" s="529"/>
      <c r="AD346" s="530"/>
      <c r="AE346" s="531"/>
    </row>
    <row r="347" spans="1:32" s="293" customFormat="1" ht="18" customHeight="1">
      <c r="A347" s="256"/>
      <c r="B347" s="496" t="s">
        <v>300</v>
      </c>
      <c r="C347" s="512" t="s">
        <v>565</v>
      </c>
      <c r="D347" s="513"/>
      <c r="E347" s="513"/>
      <c r="F347" s="513"/>
      <c r="G347" s="513"/>
      <c r="H347" s="513"/>
      <c r="I347" s="513"/>
      <c r="J347" s="513"/>
      <c r="K347" s="513"/>
      <c r="L347" s="513"/>
      <c r="M347" s="513"/>
      <c r="N347" s="513"/>
      <c r="O347" s="513"/>
      <c r="P347" s="513"/>
      <c r="Q347" s="513"/>
      <c r="R347" s="513"/>
      <c r="S347" s="513"/>
      <c r="T347" s="513"/>
      <c r="U347" s="513"/>
      <c r="V347" s="513"/>
      <c r="W347" s="513"/>
      <c r="X347" s="513"/>
      <c r="Y347" s="513"/>
      <c r="Z347" s="513"/>
      <c r="AA347" s="513"/>
      <c r="AB347" s="513"/>
      <c r="AC347" s="526"/>
      <c r="AD347" s="527"/>
      <c r="AE347" s="528"/>
    </row>
    <row r="348" spans="1:32" s="293" customFormat="1" ht="18" customHeight="1">
      <c r="A348" s="256"/>
      <c r="B348" s="497"/>
      <c r="C348" s="523"/>
      <c r="D348" s="524"/>
      <c r="E348" s="524"/>
      <c r="F348" s="524"/>
      <c r="G348" s="524"/>
      <c r="H348" s="524"/>
      <c r="I348" s="524"/>
      <c r="J348" s="524"/>
      <c r="K348" s="524"/>
      <c r="L348" s="524"/>
      <c r="M348" s="524"/>
      <c r="N348" s="524"/>
      <c r="O348" s="524"/>
      <c r="P348" s="524"/>
      <c r="Q348" s="524"/>
      <c r="R348" s="524"/>
      <c r="S348" s="524"/>
      <c r="T348" s="524"/>
      <c r="U348" s="524"/>
      <c r="V348" s="524"/>
      <c r="W348" s="524"/>
      <c r="X348" s="524"/>
      <c r="Y348" s="524"/>
      <c r="Z348" s="524"/>
      <c r="AA348" s="524"/>
      <c r="AB348" s="524"/>
      <c r="AC348" s="529"/>
      <c r="AD348" s="530"/>
      <c r="AE348" s="531"/>
    </row>
    <row r="349" spans="1:32" s="293" customFormat="1" ht="12" customHeight="1">
      <c r="A349" s="234"/>
      <c r="B349" s="246"/>
      <c r="C349" s="258"/>
      <c r="D349" s="258"/>
      <c r="E349" s="258"/>
      <c r="F349" s="258"/>
      <c r="G349" s="258"/>
      <c r="H349" s="258"/>
      <c r="I349" s="258"/>
      <c r="J349" s="258"/>
      <c r="K349" s="258"/>
      <c r="L349" s="258"/>
      <c r="M349" s="258"/>
      <c r="N349" s="258"/>
      <c r="O349" s="258"/>
      <c r="P349" s="258"/>
      <c r="Q349" s="258"/>
      <c r="R349" s="258"/>
      <c r="S349" s="258"/>
      <c r="T349" s="258"/>
      <c r="U349" s="258"/>
      <c r="V349" s="258"/>
      <c r="W349" s="258"/>
      <c r="X349" s="258"/>
      <c r="Y349" s="258"/>
      <c r="Z349" s="258"/>
      <c r="AA349" s="258"/>
      <c r="AB349" s="258"/>
      <c r="AC349" s="250"/>
      <c r="AD349" s="250"/>
      <c r="AE349" s="250"/>
    </row>
    <row r="350" spans="1:32" s="293" customFormat="1" ht="19.5" customHeight="1">
      <c r="A350" s="253" t="s">
        <v>566</v>
      </c>
      <c r="B350" s="288"/>
      <c r="C350" s="289"/>
      <c r="D350" s="289"/>
      <c r="E350" s="289"/>
      <c r="F350" s="289"/>
      <c r="G350" s="289"/>
      <c r="H350" s="289"/>
      <c r="I350" s="289"/>
      <c r="J350" s="290"/>
      <c r="K350" s="290"/>
      <c r="L350" s="290"/>
      <c r="M350" s="290"/>
      <c r="N350" s="290"/>
      <c r="O350" s="290"/>
      <c r="P350" s="290"/>
      <c r="Q350" s="290"/>
      <c r="R350" s="290"/>
      <c r="S350" s="290"/>
      <c r="T350" s="290"/>
      <c r="U350" s="290"/>
      <c r="V350" s="290"/>
      <c r="W350" s="290"/>
      <c r="X350" s="290"/>
      <c r="Y350" s="290"/>
      <c r="Z350" s="290"/>
      <c r="AA350" s="290"/>
      <c r="AB350" s="290"/>
      <c r="AC350" s="252"/>
      <c r="AD350" s="252"/>
      <c r="AE350" s="252"/>
    </row>
    <row r="351" spans="1:32" s="293" customFormat="1" ht="18" customHeight="1">
      <c r="A351" s="256"/>
      <c r="B351" s="496" t="s">
        <v>296</v>
      </c>
      <c r="C351" s="512" t="s">
        <v>567</v>
      </c>
      <c r="D351" s="513"/>
      <c r="E351" s="513"/>
      <c r="F351" s="513"/>
      <c r="G351" s="513"/>
      <c r="H351" s="513"/>
      <c r="I351" s="513"/>
      <c r="J351" s="513"/>
      <c r="K351" s="513"/>
      <c r="L351" s="513"/>
      <c r="M351" s="513"/>
      <c r="N351" s="513"/>
      <c r="O351" s="513"/>
      <c r="P351" s="513"/>
      <c r="Q351" s="513"/>
      <c r="R351" s="513"/>
      <c r="S351" s="513"/>
      <c r="T351" s="513"/>
      <c r="U351" s="513"/>
      <c r="V351" s="513"/>
      <c r="W351" s="513"/>
      <c r="X351" s="513"/>
      <c r="Y351" s="513"/>
      <c r="Z351" s="513"/>
      <c r="AA351" s="513"/>
      <c r="AB351" s="514"/>
      <c r="AC351" s="526"/>
      <c r="AD351" s="527"/>
      <c r="AE351" s="528"/>
    </row>
    <row r="352" spans="1:32" s="293" customFormat="1" ht="18" customHeight="1">
      <c r="A352" s="256"/>
      <c r="B352" s="497"/>
      <c r="C352" s="523"/>
      <c r="D352" s="524"/>
      <c r="E352" s="524"/>
      <c r="F352" s="524"/>
      <c r="G352" s="524"/>
      <c r="H352" s="524"/>
      <c r="I352" s="524"/>
      <c r="J352" s="524"/>
      <c r="K352" s="524"/>
      <c r="L352" s="524"/>
      <c r="M352" s="524"/>
      <c r="N352" s="524"/>
      <c r="O352" s="524"/>
      <c r="P352" s="524"/>
      <c r="Q352" s="524"/>
      <c r="R352" s="524"/>
      <c r="S352" s="524"/>
      <c r="T352" s="524"/>
      <c r="U352" s="524"/>
      <c r="V352" s="524"/>
      <c r="W352" s="524"/>
      <c r="X352" s="524"/>
      <c r="Y352" s="524"/>
      <c r="Z352" s="524"/>
      <c r="AA352" s="524"/>
      <c r="AB352" s="525"/>
      <c r="AC352" s="529"/>
      <c r="AD352" s="530"/>
      <c r="AE352" s="531"/>
    </row>
    <row r="353" spans="1:32" s="293" customFormat="1" ht="15" customHeight="1">
      <c r="A353" s="256"/>
      <c r="B353" s="496" t="s">
        <v>300</v>
      </c>
      <c r="C353" s="703" t="s">
        <v>568</v>
      </c>
      <c r="D353" s="546"/>
      <c r="E353" s="546"/>
      <c r="F353" s="546"/>
      <c r="G353" s="546"/>
      <c r="H353" s="546"/>
      <c r="I353" s="546"/>
      <c r="J353" s="546"/>
      <c r="K353" s="546"/>
      <c r="L353" s="546"/>
      <c r="M353" s="546"/>
      <c r="N353" s="546"/>
      <c r="O353" s="546"/>
      <c r="P353" s="546"/>
      <c r="Q353" s="546"/>
      <c r="R353" s="546"/>
      <c r="S353" s="546"/>
      <c r="T353" s="546"/>
      <c r="U353" s="546"/>
      <c r="V353" s="546"/>
      <c r="W353" s="546"/>
      <c r="X353" s="546"/>
      <c r="Y353" s="546"/>
      <c r="Z353" s="546"/>
      <c r="AA353" s="546"/>
      <c r="AB353" s="547"/>
      <c r="AC353" s="526"/>
      <c r="AD353" s="527"/>
      <c r="AE353" s="528"/>
    </row>
    <row r="354" spans="1:32" s="293" customFormat="1" ht="15" customHeight="1">
      <c r="A354" s="256"/>
      <c r="B354" s="497"/>
      <c r="C354" s="548"/>
      <c r="D354" s="549"/>
      <c r="E354" s="549"/>
      <c r="F354" s="549"/>
      <c r="G354" s="549"/>
      <c r="H354" s="549"/>
      <c r="I354" s="549"/>
      <c r="J354" s="549"/>
      <c r="K354" s="549"/>
      <c r="L354" s="549"/>
      <c r="M354" s="549"/>
      <c r="N354" s="549"/>
      <c r="O354" s="549"/>
      <c r="P354" s="549"/>
      <c r="Q354" s="549"/>
      <c r="R354" s="549"/>
      <c r="S354" s="549"/>
      <c r="T354" s="549"/>
      <c r="U354" s="549"/>
      <c r="V354" s="549"/>
      <c r="W354" s="549"/>
      <c r="X354" s="549"/>
      <c r="Y354" s="549"/>
      <c r="Z354" s="549"/>
      <c r="AA354" s="549"/>
      <c r="AB354" s="550"/>
      <c r="AC354" s="529"/>
      <c r="AD354" s="530"/>
      <c r="AE354" s="531"/>
    </row>
    <row r="355" spans="1:32" s="293" customFormat="1" ht="12" customHeight="1">
      <c r="A355" s="234"/>
      <c r="B355" s="246"/>
      <c r="C355" s="258"/>
      <c r="D355" s="258"/>
      <c r="E355" s="258"/>
      <c r="F355" s="258"/>
      <c r="G355" s="258"/>
      <c r="H355" s="258"/>
      <c r="I355" s="258"/>
      <c r="J355" s="258"/>
      <c r="K355" s="258"/>
      <c r="L355" s="258"/>
      <c r="M355" s="258"/>
      <c r="N355" s="258"/>
      <c r="O355" s="258"/>
      <c r="P355" s="258"/>
      <c r="Q355" s="258"/>
      <c r="R355" s="258"/>
      <c r="S355" s="258"/>
      <c r="T355" s="258"/>
      <c r="U355" s="258"/>
      <c r="V355" s="258"/>
      <c r="W355" s="258"/>
      <c r="X355" s="258"/>
      <c r="Y355" s="258"/>
      <c r="Z355" s="258"/>
      <c r="AA355" s="258"/>
      <c r="AB355" s="258"/>
      <c r="AC355" s="250"/>
      <c r="AD355" s="250"/>
      <c r="AE355" s="250"/>
    </row>
    <row r="356" spans="1:32" s="293" customFormat="1" ht="19.5" customHeight="1">
      <c r="A356" s="253" t="s">
        <v>569</v>
      </c>
      <c r="B356" s="313"/>
      <c r="C356" s="246"/>
      <c r="D356" s="246"/>
      <c r="E356" s="246"/>
      <c r="F356" s="246"/>
      <c r="G356" s="246"/>
      <c r="H356" s="246"/>
      <c r="I356" s="246"/>
      <c r="Y356" s="295"/>
      <c r="Z356" s="295"/>
      <c r="AA356" s="295"/>
    </row>
    <row r="357" spans="1:32" s="290" customFormat="1" ht="18" customHeight="1">
      <c r="A357" s="246"/>
      <c r="B357" s="496" t="s">
        <v>296</v>
      </c>
      <c r="C357" s="512" t="s">
        <v>570</v>
      </c>
      <c r="D357" s="513"/>
      <c r="E357" s="513"/>
      <c r="F357" s="513"/>
      <c r="G357" s="513"/>
      <c r="H357" s="513"/>
      <c r="I357" s="513"/>
      <c r="J357" s="513"/>
      <c r="K357" s="513"/>
      <c r="L357" s="513"/>
      <c r="M357" s="513"/>
      <c r="N357" s="513"/>
      <c r="O357" s="513"/>
      <c r="P357" s="513"/>
      <c r="Q357" s="513"/>
      <c r="R357" s="513"/>
      <c r="S357" s="513"/>
      <c r="T357" s="513"/>
      <c r="U357" s="513"/>
      <c r="V357" s="513"/>
      <c r="W357" s="513"/>
      <c r="X357" s="513"/>
      <c r="Y357" s="513"/>
      <c r="Z357" s="513"/>
      <c r="AA357" s="513"/>
      <c r="AB357" s="514"/>
      <c r="AC357" s="551"/>
      <c r="AD357" s="552"/>
      <c r="AE357" s="553"/>
      <c r="AF357" s="291"/>
    </row>
    <row r="358" spans="1:32" s="256" customFormat="1" ht="18" customHeight="1">
      <c r="A358" s="246"/>
      <c r="B358" s="533"/>
      <c r="C358" s="557"/>
      <c r="D358" s="558"/>
      <c r="E358" s="558"/>
      <c r="F358" s="558"/>
      <c r="G358" s="558"/>
      <c r="H358" s="558"/>
      <c r="I358" s="558"/>
      <c r="J358" s="558"/>
      <c r="K358" s="558"/>
      <c r="L358" s="558"/>
      <c r="M358" s="558"/>
      <c r="N358" s="558"/>
      <c r="O358" s="558"/>
      <c r="P358" s="558"/>
      <c r="Q358" s="558"/>
      <c r="R358" s="558"/>
      <c r="S358" s="558"/>
      <c r="T358" s="558"/>
      <c r="U358" s="558"/>
      <c r="V358" s="558"/>
      <c r="W358" s="558"/>
      <c r="X358" s="558"/>
      <c r="Y358" s="558"/>
      <c r="Z358" s="558"/>
      <c r="AA358" s="558"/>
      <c r="AB358" s="559"/>
      <c r="AC358" s="704"/>
      <c r="AD358" s="705"/>
      <c r="AE358" s="706"/>
      <c r="AF358" s="255" t="s">
        <v>571</v>
      </c>
    </row>
    <row r="359" spans="1:32" s="256" customFormat="1" ht="15" customHeight="1">
      <c r="A359" s="246"/>
      <c r="B359" s="533"/>
      <c r="C359" s="314"/>
      <c r="D359" s="315" t="s">
        <v>572</v>
      </c>
      <c r="E359" s="288"/>
      <c r="F359" s="288"/>
      <c r="G359" s="288"/>
      <c r="H359" s="288"/>
      <c r="I359" s="288"/>
      <c r="J359" s="315"/>
      <c r="K359" s="315"/>
      <c r="L359" s="315"/>
      <c r="M359" s="315"/>
      <c r="N359" s="315"/>
      <c r="O359" s="315"/>
      <c r="P359" s="315"/>
      <c r="Q359" s="315"/>
      <c r="R359" s="315"/>
      <c r="S359" s="315"/>
      <c r="T359" s="315"/>
      <c r="U359" s="315"/>
      <c r="V359" s="315"/>
      <c r="W359" s="315"/>
      <c r="X359" s="315"/>
      <c r="Y359" s="293"/>
      <c r="Z359" s="293"/>
      <c r="AA359" s="293"/>
      <c r="AB359" s="316"/>
      <c r="AC359" s="704"/>
      <c r="AD359" s="705"/>
      <c r="AE359" s="706"/>
      <c r="AF359" s="255" t="s">
        <v>573</v>
      </c>
    </row>
    <row r="360" spans="1:32" s="256" customFormat="1" ht="15" customHeight="1">
      <c r="A360" s="246"/>
      <c r="B360" s="533"/>
      <c r="C360" s="314"/>
      <c r="D360" s="315" t="s">
        <v>574</v>
      </c>
      <c r="E360" s="288"/>
      <c r="F360" s="288"/>
      <c r="G360" s="288"/>
      <c r="H360" s="288"/>
      <c r="I360" s="288"/>
      <c r="J360" s="315"/>
      <c r="K360" s="315"/>
      <c r="L360" s="315"/>
      <c r="M360" s="315"/>
      <c r="N360" s="315"/>
      <c r="O360" s="315"/>
      <c r="P360" s="315"/>
      <c r="Q360" s="315"/>
      <c r="R360" s="315"/>
      <c r="S360" s="315"/>
      <c r="T360" s="315"/>
      <c r="U360" s="315"/>
      <c r="V360" s="315"/>
      <c r="W360" s="315"/>
      <c r="X360" s="315"/>
      <c r="Y360" s="293"/>
      <c r="Z360" s="293"/>
      <c r="AA360" s="293"/>
      <c r="AB360" s="316"/>
      <c r="AC360" s="704"/>
      <c r="AD360" s="705"/>
      <c r="AE360" s="706"/>
      <c r="AF360" s="255" t="s">
        <v>556</v>
      </c>
    </row>
    <row r="361" spans="1:32" s="256" customFormat="1" ht="15" customHeight="1">
      <c r="A361" s="293"/>
      <c r="B361" s="533"/>
      <c r="C361" s="314"/>
      <c r="D361" s="315" t="s">
        <v>575</v>
      </c>
      <c r="E361" s="315"/>
      <c r="F361" s="315"/>
      <c r="G361" s="315"/>
      <c r="H361" s="315"/>
      <c r="I361" s="315"/>
      <c r="J361" s="315"/>
      <c r="K361" s="315"/>
      <c r="L361" s="315"/>
      <c r="M361" s="315"/>
      <c r="N361" s="315"/>
      <c r="O361" s="315"/>
      <c r="P361" s="315"/>
      <c r="Q361" s="315"/>
      <c r="R361" s="315"/>
      <c r="S361" s="315"/>
      <c r="T361" s="315"/>
      <c r="U361" s="315"/>
      <c r="V361" s="315"/>
      <c r="W361" s="315"/>
      <c r="X361" s="315"/>
      <c r="Y361" s="293"/>
      <c r="Z361" s="293"/>
      <c r="AA361" s="293"/>
      <c r="AB361" s="316"/>
      <c r="AC361" s="704"/>
      <c r="AD361" s="705"/>
      <c r="AE361" s="706"/>
      <c r="AF361" s="255"/>
    </row>
    <row r="362" spans="1:32" s="256" customFormat="1" ht="15" customHeight="1">
      <c r="A362" s="293"/>
      <c r="B362" s="533"/>
      <c r="C362" s="314"/>
      <c r="D362" s="315" t="s">
        <v>576</v>
      </c>
      <c r="E362" s="315"/>
      <c r="F362" s="315"/>
      <c r="G362" s="315"/>
      <c r="H362" s="315"/>
      <c r="I362" s="315"/>
      <c r="J362" s="315"/>
      <c r="K362" s="315"/>
      <c r="L362" s="315"/>
      <c r="M362" s="315"/>
      <c r="N362" s="315"/>
      <c r="O362" s="315"/>
      <c r="P362" s="315"/>
      <c r="Q362" s="315"/>
      <c r="R362" s="315"/>
      <c r="S362" s="315"/>
      <c r="T362" s="315"/>
      <c r="U362" s="315"/>
      <c r="V362" s="315"/>
      <c r="W362" s="315"/>
      <c r="X362" s="315"/>
      <c r="Y362" s="293"/>
      <c r="Z362" s="293"/>
      <c r="AA362" s="293"/>
      <c r="AB362" s="316"/>
      <c r="AC362" s="704"/>
      <c r="AD362" s="705"/>
      <c r="AE362" s="706"/>
      <c r="AF362" s="255" t="s">
        <v>577</v>
      </c>
    </row>
    <row r="363" spans="1:32" s="256" customFormat="1" ht="15" customHeight="1">
      <c r="A363" s="293"/>
      <c r="B363" s="533"/>
      <c r="C363" s="314"/>
      <c r="D363" s="315" t="s">
        <v>578</v>
      </c>
      <c r="E363" s="315"/>
      <c r="F363" s="315"/>
      <c r="G363" s="315"/>
      <c r="H363" s="315"/>
      <c r="I363" s="315"/>
      <c r="J363" s="315"/>
      <c r="K363" s="315"/>
      <c r="L363" s="315"/>
      <c r="M363" s="315"/>
      <c r="N363" s="315"/>
      <c r="O363" s="315"/>
      <c r="P363" s="315"/>
      <c r="Q363" s="315"/>
      <c r="R363" s="315"/>
      <c r="S363" s="315"/>
      <c r="T363" s="315"/>
      <c r="U363" s="315"/>
      <c r="V363" s="315"/>
      <c r="W363" s="315"/>
      <c r="X363" s="315"/>
      <c r="Y363" s="293"/>
      <c r="Z363" s="293"/>
      <c r="AA363" s="293"/>
      <c r="AB363" s="316"/>
      <c r="AC363" s="704"/>
      <c r="AD363" s="705"/>
      <c r="AE363" s="706"/>
      <c r="AF363" s="255"/>
    </row>
    <row r="364" spans="1:32" s="234" customFormat="1" ht="15" customHeight="1">
      <c r="A364" s="293"/>
      <c r="B364" s="533"/>
      <c r="C364" s="314"/>
      <c r="D364" s="315" t="s">
        <v>579</v>
      </c>
      <c r="E364" s="315"/>
      <c r="F364" s="315"/>
      <c r="G364" s="315"/>
      <c r="H364" s="315"/>
      <c r="I364" s="315"/>
      <c r="J364" s="315"/>
      <c r="K364" s="315"/>
      <c r="L364" s="315"/>
      <c r="M364" s="315"/>
      <c r="N364" s="315"/>
      <c r="O364" s="315"/>
      <c r="P364" s="315"/>
      <c r="Q364" s="315"/>
      <c r="R364" s="315"/>
      <c r="S364" s="315"/>
      <c r="T364" s="315"/>
      <c r="U364" s="315"/>
      <c r="V364" s="315"/>
      <c r="W364" s="315"/>
      <c r="X364" s="315"/>
      <c r="Y364" s="293"/>
      <c r="Z364" s="293"/>
      <c r="AA364" s="293"/>
      <c r="AB364" s="316"/>
      <c r="AC364" s="704"/>
      <c r="AD364" s="705"/>
      <c r="AE364" s="706"/>
      <c r="AF364" s="224"/>
    </row>
    <row r="365" spans="1:32" s="290" customFormat="1" ht="15" customHeight="1">
      <c r="A365" s="293"/>
      <c r="B365" s="533"/>
      <c r="C365" s="314"/>
      <c r="D365" s="315" t="s">
        <v>580</v>
      </c>
      <c r="E365" s="315"/>
      <c r="F365" s="315"/>
      <c r="G365" s="315"/>
      <c r="H365" s="315"/>
      <c r="I365" s="315"/>
      <c r="J365" s="315"/>
      <c r="K365" s="315"/>
      <c r="L365" s="315"/>
      <c r="M365" s="315"/>
      <c r="N365" s="315"/>
      <c r="O365" s="315"/>
      <c r="P365" s="315"/>
      <c r="Q365" s="315"/>
      <c r="R365" s="315"/>
      <c r="S365" s="315"/>
      <c r="T365" s="315"/>
      <c r="U365" s="315"/>
      <c r="V365" s="315"/>
      <c r="W365" s="315"/>
      <c r="X365" s="315"/>
      <c r="Y365" s="293"/>
      <c r="Z365" s="293"/>
      <c r="AA365" s="293"/>
      <c r="AB365" s="316"/>
      <c r="AC365" s="704"/>
      <c r="AD365" s="705"/>
      <c r="AE365" s="706"/>
      <c r="AF365" s="291"/>
    </row>
    <row r="366" spans="1:32" s="256" customFormat="1" ht="15" customHeight="1">
      <c r="A366" s="293"/>
      <c r="B366" s="533"/>
      <c r="C366" s="314"/>
      <c r="D366" s="315" t="s">
        <v>581</v>
      </c>
      <c r="E366" s="315"/>
      <c r="F366" s="315"/>
      <c r="G366" s="315"/>
      <c r="H366" s="315"/>
      <c r="I366" s="315"/>
      <c r="J366" s="315"/>
      <c r="K366" s="315"/>
      <c r="L366" s="315"/>
      <c r="M366" s="315"/>
      <c r="N366" s="315"/>
      <c r="O366" s="315"/>
      <c r="P366" s="315"/>
      <c r="Q366" s="315"/>
      <c r="R366" s="315"/>
      <c r="S366" s="315"/>
      <c r="T366" s="315"/>
      <c r="U366" s="315"/>
      <c r="V366" s="315"/>
      <c r="W366" s="315"/>
      <c r="X366" s="315"/>
      <c r="Y366" s="293"/>
      <c r="Z366" s="293"/>
      <c r="AA366" s="293"/>
      <c r="AB366" s="316"/>
      <c r="AC366" s="704"/>
      <c r="AD366" s="705"/>
      <c r="AE366" s="706"/>
      <c r="AF366" s="255" t="s">
        <v>582</v>
      </c>
    </row>
    <row r="367" spans="1:32" s="256" customFormat="1" ht="15" customHeight="1">
      <c r="A367" s="293"/>
      <c r="B367" s="533"/>
      <c r="C367" s="314"/>
      <c r="D367" s="315" t="s">
        <v>583</v>
      </c>
      <c r="E367" s="315"/>
      <c r="F367" s="315"/>
      <c r="G367" s="315"/>
      <c r="H367" s="315"/>
      <c r="I367" s="315"/>
      <c r="J367" s="315"/>
      <c r="K367" s="315"/>
      <c r="L367" s="315"/>
      <c r="M367" s="315"/>
      <c r="N367" s="315"/>
      <c r="O367" s="315"/>
      <c r="P367" s="315"/>
      <c r="Q367" s="315"/>
      <c r="R367" s="315"/>
      <c r="S367" s="315"/>
      <c r="T367" s="315"/>
      <c r="U367" s="315"/>
      <c r="V367" s="315"/>
      <c r="W367" s="315"/>
      <c r="X367" s="315"/>
      <c r="Y367" s="293"/>
      <c r="Z367" s="293"/>
      <c r="AA367" s="293"/>
      <c r="AB367" s="316"/>
      <c r="AC367" s="704"/>
      <c r="AD367" s="705"/>
      <c r="AE367" s="706"/>
      <c r="AF367" s="255"/>
    </row>
    <row r="368" spans="1:32" s="256" customFormat="1" ht="15" customHeight="1">
      <c r="A368" s="293"/>
      <c r="B368" s="533"/>
      <c r="C368" s="314"/>
      <c r="D368" s="315" t="s">
        <v>584</v>
      </c>
      <c r="E368" s="315"/>
      <c r="F368" s="315"/>
      <c r="G368" s="315"/>
      <c r="H368" s="315"/>
      <c r="I368" s="315"/>
      <c r="J368" s="315"/>
      <c r="K368" s="315"/>
      <c r="L368" s="315"/>
      <c r="M368" s="315"/>
      <c r="N368" s="315"/>
      <c r="O368" s="315"/>
      <c r="P368" s="315"/>
      <c r="Q368" s="315"/>
      <c r="R368" s="315"/>
      <c r="S368" s="315"/>
      <c r="T368" s="315"/>
      <c r="U368" s="315"/>
      <c r="V368" s="315"/>
      <c r="W368" s="315"/>
      <c r="X368" s="315"/>
      <c r="Y368" s="293"/>
      <c r="Z368" s="293"/>
      <c r="AA368" s="293"/>
      <c r="AB368" s="316"/>
      <c r="AC368" s="704"/>
      <c r="AD368" s="705"/>
      <c r="AE368" s="706"/>
      <c r="AF368" s="255"/>
    </row>
    <row r="369" spans="1:32" s="256" customFormat="1" ht="15" customHeight="1">
      <c r="A369" s="293"/>
      <c r="B369" s="533"/>
      <c r="C369" s="314"/>
      <c r="D369" s="315" t="s">
        <v>585</v>
      </c>
      <c r="E369" s="315"/>
      <c r="F369" s="315"/>
      <c r="G369" s="315"/>
      <c r="H369" s="315"/>
      <c r="I369" s="315"/>
      <c r="J369" s="315"/>
      <c r="K369" s="315"/>
      <c r="L369" s="315"/>
      <c r="M369" s="315"/>
      <c r="N369" s="315"/>
      <c r="O369" s="315"/>
      <c r="P369" s="315"/>
      <c r="Q369" s="315"/>
      <c r="R369" s="315"/>
      <c r="S369" s="315"/>
      <c r="T369" s="315"/>
      <c r="U369" s="315"/>
      <c r="V369" s="315"/>
      <c r="W369" s="315"/>
      <c r="X369" s="315"/>
      <c r="Y369" s="293"/>
      <c r="Z369" s="293"/>
      <c r="AA369" s="293"/>
      <c r="AB369" s="316"/>
      <c r="AC369" s="704"/>
      <c r="AD369" s="705"/>
      <c r="AE369" s="706"/>
      <c r="AF369" s="255"/>
    </row>
    <row r="370" spans="1:32" s="256" customFormat="1" ht="15" customHeight="1">
      <c r="A370" s="293"/>
      <c r="B370" s="533"/>
      <c r="C370" s="314"/>
      <c r="D370" s="315"/>
      <c r="E370" s="315" t="s">
        <v>586</v>
      </c>
      <c r="F370" s="315"/>
      <c r="G370" s="315"/>
      <c r="H370" s="315"/>
      <c r="I370" s="315"/>
      <c r="J370" s="315"/>
      <c r="K370" s="315"/>
      <c r="L370" s="315"/>
      <c r="M370" s="315"/>
      <c r="N370" s="315"/>
      <c r="O370" s="315"/>
      <c r="P370" s="315"/>
      <c r="Q370" s="315"/>
      <c r="R370" s="315"/>
      <c r="S370" s="315"/>
      <c r="T370" s="315"/>
      <c r="U370" s="315"/>
      <c r="V370" s="315"/>
      <c r="W370" s="315"/>
      <c r="X370" s="315"/>
      <c r="Y370" s="293"/>
      <c r="Z370" s="293"/>
      <c r="AA370" s="293"/>
      <c r="AB370" s="316"/>
      <c r="AC370" s="704"/>
      <c r="AD370" s="705"/>
      <c r="AE370" s="706"/>
      <c r="AF370" s="255"/>
    </row>
    <row r="371" spans="1:32" s="256" customFormat="1" ht="15" customHeight="1">
      <c r="A371" s="293"/>
      <c r="B371" s="533"/>
      <c r="C371" s="314"/>
      <c r="D371" s="315"/>
      <c r="E371" s="315" t="s">
        <v>587</v>
      </c>
      <c r="F371" s="315"/>
      <c r="G371" s="315"/>
      <c r="H371" s="315"/>
      <c r="I371" s="315"/>
      <c r="J371" s="315"/>
      <c r="K371" s="315"/>
      <c r="L371" s="315"/>
      <c r="M371" s="315"/>
      <c r="N371" s="315"/>
      <c r="O371" s="315"/>
      <c r="P371" s="315"/>
      <c r="Q371" s="315"/>
      <c r="R371" s="315"/>
      <c r="S371" s="315"/>
      <c r="T371" s="315"/>
      <c r="U371" s="315"/>
      <c r="V371" s="315"/>
      <c r="W371" s="315"/>
      <c r="X371" s="315"/>
      <c r="Y371" s="293"/>
      <c r="Z371" s="293"/>
      <c r="AA371" s="293"/>
      <c r="AB371" s="316"/>
      <c r="AC371" s="704"/>
      <c r="AD371" s="705"/>
      <c r="AE371" s="706"/>
      <c r="AF371" s="255"/>
    </row>
    <row r="372" spans="1:32" s="256" customFormat="1" ht="15" customHeight="1">
      <c r="A372" s="293"/>
      <c r="B372" s="533"/>
      <c r="C372" s="314"/>
      <c r="D372" s="315"/>
      <c r="E372" s="315" t="s">
        <v>588</v>
      </c>
      <c r="F372" s="315"/>
      <c r="G372" s="315"/>
      <c r="H372" s="315"/>
      <c r="I372" s="315"/>
      <c r="J372" s="315"/>
      <c r="K372" s="315"/>
      <c r="L372" s="315"/>
      <c r="M372" s="315"/>
      <c r="N372" s="315"/>
      <c r="O372" s="315"/>
      <c r="P372" s="315"/>
      <c r="Q372" s="315"/>
      <c r="R372" s="315"/>
      <c r="S372" s="315"/>
      <c r="T372" s="315"/>
      <c r="U372" s="315"/>
      <c r="V372" s="315"/>
      <c r="W372" s="315"/>
      <c r="X372" s="315"/>
      <c r="Y372" s="293"/>
      <c r="Z372" s="293"/>
      <c r="AA372" s="293"/>
      <c r="AB372" s="316"/>
      <c r="AC372" s="704"/>
      <c r="AD372" s="705"/>
      <c r="AE372" s="706"/>
      <c r="AF372" s="255" t="s">
        <v>582</v>
      </c>
    </row>
    <row r="373" spans="1:32" s="256" customFormat="1" ht="15" customHeight="1">
      <c r="A373" s="293"/>
      <c r="B373" s="533"/>
      <c r="C373" s="314"/>
      <c r="D373" s="315"/>
      <c r="E373" s="315" t="s">
        <v>589</v>
      </c>
      <c r="F373" s="315"/>
      <c r="G373" s="315"/>
      <c r="H373" s="315"/>
      <c r="I373" s="315"/>
      <c r="J373" s="315"/>
      <c r="K373" s="315"/>
      <c r="L373" s="315"/>
      <c r="M373" s="315"/>
      <c r="N373" s="315"/>
      <c r="O373" s="315"/>
      <c r="P373" s="315"/>
      <c r="Q373" s="315"/>
      <c r="R373" s="315"/>
      <c r="S373" s="315"/>
      <c r="T373" s="315"/>
      <c r="U373" s="315"/>
      <c r="V373" s="315"/>
      <c r="W373" s="315"/>
      <c r="X373" s="315"/>
      <c r="Y373" s="293"/>
      <c r="Z373" s="293"/>
      <c r="AA373" s="293"/>
      <c r="AB373" s="316"/>
      <c r="AC373" s="704"/>
      <c r="AD373" s="705"/>
      <c r="AE373" s="706"/>
      <c r="AF373" s="255" t="s">
        <v>590</v>
      </c>
    </row>
    <row r="374" spans="1:32" s="256" customFormat="1" ht="15" customHeight="1">
      <c r="A374" s="293"/>
      <c r="B374" s="497"/>
      <c r="C374" s="317"/>
      <c r="D374" s="318"/>
      <c r="E374" s="318" t="s">
        <v>591</v>
      </c>
      <c r="F374" s="318"/>
      <c r="G374" s="318"/>
      <c r="H374" s="318"/>
      <c r="I374" s="318"/>
      <c r="J374" s="318"/>
      <c r="K374" s="318"/>
      <c r="L374" s="318"/>
      <c r="M374" s="318"/>
      <c r="N374" s="318"/>
      <c r="O374" s="318"/>
      <c r="P374" s="318"/>
      <c r="Q374" s="318"/>
      <c r="R374" s="318"/>
      <c r="S374" s="318"/>
      <c r="T374" s="318"/>
      <c r="U374" s="318"/>
      <c r="V374" s="318"/>
      <c r="W374" s="318"/>
      <c r="X374" s="318"/>
      <c r="Y374" s="319"/>
      <c r="Z374" s="319"/>
      <c r="AA374" s="319"/>
      <c r="AB374" s="320"/>
      <c r="AC374" s="554"/>
      <c r="AD374" s="555"/>
      <c r="AE374" s="556"/>
      <c r="AF374" s="255" t="s">
        <v>592</v>
      </c>
    </row>
    <row r="375" spans="1:32" s="256" customFormat="1" ht="20.25" customHeight="1">
      <c r="A375" s="293"/>
      <c r="C375" s="293"/>
      <c r="D375" s="293"/>
      <c r="E375" s="293"/>
      <c r="F375" s="293"/>
      <c r="G375" s="293"/>
      <c r="H375" s="293"/>
      <c r="I375" s="293"/>
      <c r="J375" s="293"/>
      <c r="K375" s="293"/>
      <c r="L375" s="293"/>
      <c r="M375" s="293"/>
      <c r="N375" s="293"/>
      <c r="O375" s="293"/>
      <c r="P375" s="293"/>
      <c r="Q375" s="293"/>
      <c r="R375" s="293"/>
      <c r="S375" s="293"/>
      <c r="T375" s="293"/>
      <c r="U375" s="293"/>
      <c r="V375" s="293"/>
      <c r="W375" s="293"/>
      <c r="X375" s="293"/>
      <c r="Y375" s="295"/>
      <c r="Z375" s="295"/>
      <c r="AA375" s="295"/>
      <c r="AB375" s="293"/>
      <c r="AC375" s="293"/>
      <c r="AD375" s="293"/>
      <c r="AE375" s="293"/>
      <c r="AF375" s="255" t="s">
        <v>593</v>
      </c>
    </row>
    <row r="376" spans="1:32" s="234" customFormat="1" ht="19.5" customHeight="1">
      <c r="A376" s="253" t="s">
        <v>594</v>
      </c>
      <c r="B376" s="288"/>
      <c r="C376" s="289"/>
      <c r="D376" s="289"/>
      <c r="E376" s="289"/>
      <c r="F376" s="289"/>
      <c r="G376" s="289"/>
      <c r="H376" s="289"/>
      <c r="I376" s="289"/>
      <c r="J376" s="290"/>
      <c r="K376" s="290"/>
      <c r="L376" s="290"/>
      <c r="M376" s="290"/>
      <c r="N376" s="290"/>
      <c r="O376" s="290"/>
      <c r="P376" s="290"/>
      <c r="Q376" s="290"/>
      <c r="R376" s="290"/>
      <c r="S376" s="290"/>
      <c r="T376" s="290"/>
      <c r="U376" s="290"/>
      <c r="V376" s="290"/>
      <c r="W376" s="290"/>
      <c r="X376" s="290"/>
      <c r="Y376" s="290"/>
      <c r="Z376" s="290"/>
      <c r="AA376" s="290"/>
      <c r="AB376" s="290"/>
      <c r="AC376" s="252"/>
      <c r="AD376" s="252"/>
      <c r="AE376" s="252"/>
      <c r="AF376" s="224"/>
    </row>
    <row r="377" spans="1:32" s="290" customFormat="1" ht="15" customHeight="1">
      <c r="A377" s="256"/>
      <c r="B377" s="496" t="s">
        <v>595</v>
      </c>
      <c r="C377" s="703" t="s">
        <v>596</v>
      </c>
      <c r="D377" s="546"/>
      <c r="E377" s="546"/>
      <c r="F377" s="546"/>
      <c r="G377" s="546"/>
      <c r="H377" s="546"/>
      <c r="I377" s="546"/>
      <c r="J377" s="546"/>
      <c r="K377" s="546"/>
      <c r="L377" s="546"/>
      <c r="M377" s="546"/>
      <c r="N377" s="546"/>
      <c r="O377" s="546"/>
      <c r="P377" s="546"/>
      <c r="Q377" s="546"/>
      <c r="R377" s="546"/>
      <c r="S377" s="546"/>
      <c r="T377" s="546"/>
      <c r="U377" s="546"/>
      <c r="V377" s="546"/>
      <c r="W377" s="546"/>
      <c r="X377" s="546"/>
      <c r="Y377" s="546"/>
      <c r="Z377" s="546"/>
      <c r="AA377" s="546"/>
      <c r="AB377" s="547"/>
      <c r="AC377" s="526"/>
      <c r="AD377" s="527"/>
      <c r="AE377" s="528"/>
      <c r="AF377" s="291"/>
    </row>
    <row r="378" spans="1:32" s="256" customFormat="1" ht="15" customHeight="1">
      <c r="B378" s="497"/>
      <c r="C378" s="548"/>
      <c r="D378" s="549"/>
      <c r="E378" s="549"/>
      <c r="F378" s="549"/>
      <c r="G378" s="549"/>
      <c r="H378" s="549"/>
      <c r="I378" s="549"/>
      <c r="J378" s="549"/>
      <c r="K378" s="549"/>
      <c r="L378" s="549"/>
      <c r="M378" s="549"/>
      <c r="N378" s="549"/>
      <c r="O378" s="549"/>
      <c r="P378" s="549"/>
      <c r="Q378" s="549"/>
      <c r="R378" s="549"/>
      <c r="S378" s="549"/>
      <c r="T378" s="549"/>
      <c r="U378" s="549"/>
      <c r="V378" s="549"/>
      <c r="W378" s="549"/>
      <c r="X378" s="549"/>
      <c r="Y378" s="549"/>
      <c r="Z378" s="549"/>
      <c r="AA378" s="549"/>
      <c r="AB378" s="550"/>
      <c r="AC378" s="529"/>
      <c r="AD378" s="530"/>
      <c r="AE378" s="531"/>
      <c r="AF378" s="255" t="s">
        <v>597</v>
      </c>
    </row>
    <row r="379" spans="1:32" s="256" customFormat="1" ht="15" customHeight="1">
      <c r="B379" s="496" t="s">
        <v>598</v>
      </c>
      <c r="C379" s="703" t="s">
        <v>599</v>
      </c>
      <c r="D379" s="546"/>
      <c r="E379" s="546"/>
      <c r="F379" s="546"/>
      <c r="G379" s="546"/>
      <c r="H379" s="546"/>
      <c r="I379" s="546"/>
      <c r="J379" s="546"/>
      <c r="K379" s="546"/>
      <c r="L379" s="546"/>
      <c r="M379" s="546"/>
      <c r="N379" s="546"/>
      <c r="O379" s="546"/>
      <c r="P379" s="546"/>
      <c r="Q379" s="546"/>
      <c r="R379" s="546"/>
      <c r="S379" s="546"/>
      <c r="T379" s="546"/>
      <c r="U379" s="546"/>
      <c r="V379" s="546"/>
      <c r="W379" s="546"/>
      <c r="X379" s="546"/>
      <c r="Y379" s="546"/>
      <c r="Z379" s="546"/>
      <c r="AA379" s="546"/>
      <c r="AB379" s="547"/>
      <c r="AC379" s="526"/>
      <c r="AD379" s="527"/>
      <c r="AE379" s="528"/>
      <c r="AF379" s="255" t="s">
        <v>600</v>
      </c>
    </row>
    <row r="380" spans="1:32" s="256" customFormat="1" ht="15" customHeight="1">
      <c r="B380" s="497"/>
      <c r="C380" s="548"/>
      <c r="D380" s="549"/>
      <c r="E380" s="549"/>
      <c r="F380" s="549"/>
      <c r="G380" s="549"/>
      <c r="H380" s="549"/>
      <c r="I380" s="549"/>
      <c r="J380" s="549"/>
      <c r="K380" s="549"/>
      <c r="L380" s="549"/>
      <c r="M380" s="549"/>
      <c r="N380" s="549"/>
      <c r="O380" s="549"/>
      <c r="P380" s="549"/>
      <c r="Q380" s="549"/>
      <c r="R380" s="549"/>
      <c r="S380" s="549"/>
      <c r="T380" s="549"/>
      <c r="U380" s="549"/>
      <c r="V380" s="549"/>
      <c r="W380" s="549"/>
      <c r="X380" s="549"/>
      <c r="Y380" s="549"/>
      <c r="Z380" s="549"/>
      <c r="AA380" s="549"/>
      <c r="AB380" s="550"/>
      <c r="AC380" s="529"/>
      <c r="AD380" s="530"/>
      <c r="AE380" s="531"/>
      <c r="AF380" s="255" t="s">
        <v>601</v>
      </c>
    </row>
    <row r="381" spans="1:32" s="256" customFormat="1" ht="15" customHeight="1">
      <c r="B381" s="496" t="s">
        <v>390</v>
      </c>
      <c r="C381" s="703" t="s">
        <v>602</v>
      </c>
      <c r="D381" s="546"/>
      <c r="E381" s="546"/>
      <c r="F381" s="546"/>
      <c r="G381" s="546"/>
      <c r="H381" s="546"/>
      <c r="I381" s="546"/>
      <c r="J381" s="546"/>
      <c r="K381" s="546"/>
      <c r="L381" s="546"/>
      <c r="M381" s="546"/>
      <c r="N381" s="546"/>
      <c r="O381" s="546"/>
      <c r="P381" s="546"/>
      <c r="Q381" s="546"/>
      <c r="R381" s="546"/>
      <c r="S381" s="546"/>
      <c r="T381" s="546"/>
      <c r="U381" s="546"/>
      <c r="V381" s="546"/>
      <c r="W381" s="546"/>
      <c r="X381" s="546"/>
      <c r="Y381" s="546"/>
      <c r="Z381" s="546"/>
      <c r="AA381" s="546"/>
      <c r="AB381" s="547"/>
      <c r="AC381" s="526"/>
      <c r="AD381" s="527"/>
      <c r="AE381" s="528"/>
      <c r="AF381" s="255"/>
    </row>
    <row r="382" spans="1:32" s="234" customFormat="1" ht="15" customHeight="1">
      <c r="A382" s="256"/>
      <c r="B382" s="497"/>
      <c r="C382" s="548"/>
      <c r="D382" s="549"/>
      <c r="E382" s="549"/>
      <c r="F382" s="549"/>
      <c r="G382" s="549"/>
      <c r="H382" s="549"/>
      <c r="I382" s="549"/>
      <c r="J382" s="549"/>
      <c r="K382" s="549"/>
      <c r="L382" s="549"/>
      <c r="M382" s="549"/>
      <c r="N382" s="549"/>
      <c r="O382" s="549"/>
      <c r="P382" s="549"/>
      <c r="Q382" s="549"/>
      <c r="R382" s="549"/>
      <c r="S382" s="549"/>
      <c r="T382" s="549"/>
      <c r="U382" s="549"/>
      <c r="V382" s="549"/>
      <c r="W382" s="549"/>
      <c r="X382" s="549"/>
      <c r="Y382" s="549"/>
      <c r="Z382" s="549"/>
      <c r="AA382" s="549"/>
      <c r="AB382" s="550"/>
      <c r="AC382" s="529"/>
      <c r="AD382" s="530"/>
      <c r="AE382" s="531"/>
      <c r="AF382" s="224"/>
    </row>
    <row r="383" spans="1:32" s="234" customFormat="1" ht="18" customHeight="1">
      <c r="A383" s="256"/>
      <c r="B383" s="496" t="s">
        <v>603</v>
      </c>
      <c r="C383" s="512" t="s">
        <v>604</v>
      </c>
      <c r="D383" s="513"/>
      <c r="E383" s="513"/>
      <c r="F383" s="513"/>
      <c r="G383" s="513"/>
      <c r="H383" s="513"/>
      <c r="I383" s="513"/>
      <c r="J383" s="513"/>
      <c r="K383" s="513"/>
      <c r="L383" s="513"/>
      <c r="M383" s="513"/>
      <c r="N383" s="513"/>
      <c r="O383" s="513"/>
      <c r="P383" s="513"/>
      <c r="Q383" s="513"/>
      <c r="R383" s="513"/>
      <c r="S383" s="513"/>
      <c r="T383" s="513"/>
      <c r="U383" s="513"/>
      <c r="V383" s="513"/>
      <c r="W383" s="513"/>
      <c r="X383" s="513"/>
      <c r="Y383" s="513"/>
      <c r="Z383" s="513"/>
      <c r="AA383" s="513"/>
      <c r="AB383" s="514"/>
      <c r="AC383" s="526"/>
      <c r="AD383" s="527"/>
      <c r="AE383" s="528"/>
      <c r="AF383" s="224"/>
    </row>
    <row r="384" spans="1:32" s="234" customFormat="1" ht="18" customHeight="1">
      <c r="A384" s="256"/>
      <c r="B384" s="497"/>
      <c r="C384" s="523"/>
      <c r="D384" s="524"/>
      <c r="E384" s="524"/>
      <c r="F384" s="524"/>
      <c r="G384" s="524"/>
      <c r="H384" s="524"/>
      <c r="I384" s="524"/>
      <c r="J384" s="524"/>
      <c r="K384" s="524"/>
      <c r="L384" s="524"/>
      <c r="M384" s="524"/>
      <c r="N384" s="524"/>
      <c r="O384" s="524"/>
      <c r="P384" s="524"/>
      <c r="Q384" s="524"/>
      <c r="R384" s="524"/>
      <c r="S384" s="524"/>
      <c r="T384" s="524"/>
      <c r="U384" s="524"/>
      <c r="V384" s="524"/>
      <c r="W384" s="524"/>
      <c r="X384" s="524"/>
      <c r="Y384" s="524"/>
      <c r="Z384" s="524"/>
      <c r="AA384" s="524"/>
      <c r="AB384" s="525"/>
      <c r="AC384" s="529"/>
      <c r="AD384" s="530"/>
      <c r="AE384" s="531"/>
      <c r="AF384" s="224"/>
    </row>
    <row r="385" spans="1:32" s="234" customFormat="1" ht="22.5" customHeight="1">
      <c r="A385" s="256"/>
      <c r="B385" s="496" t="s">
        <v>605</v>
      </c>
      <c r="C385" s="512" t="s">
        <v>606</v>
      </c>
      <c r="D385" s="513"/>
      <c r="E385" s="513"/>
      <c r="F385" s="513"/>
      <c r="G385" s="513"/>
      <c r="H385" s="513"/>
      <c r="I385" s="513"/>
      <c r="J385" s="513"/>
      <c r="K385" s="513"/>
      <c r="L385" s="513"/>
      <c r="M385" s="513"/>
      <c r="N385" s="513"/>
      <c r="O385" s="513"/>
      <c r="P385" s="513"/>
      <c r="Q385" s="513"/>
      <c r="R385" s="513"/>
      <c r="S385" s="513"/>
      <c r="T385" s="513"/>
      <c r="U385" s="513"/>
      <c r="V385" s="513"/>
      <c r="W385" s="513"/>
      <c r="X385" s="513"/>
      <c r="Y385" s="513"/>
      <c r="Z385" s="513"/>
      <c r="AA385" s="513"/>
      <c r="AB385" s="514"/>
      <c r="AC385" s="526"/>
      <c r="AD385" s="527"/>
      <c r="AE385" s="528"/>
      <c r="AF385" s="224"/>
    </row>
    <row r="386" spans="1:32" s="234" customFormat="1" ht="22.5" customHeight="1">
      <c r="A386" s="256"/>
      <c r="B386" s="497"/>
      <c r="C386" s="523"/>
      <c r="D386" s="524"/>
      <c r="E386" s="524"/>
      <c r="F386" s="524"/>
      <c r="G386" s="524"/>
      <c r="H386" s="524"/>
      <c r="I386" s="524"/>
      <c r="J386" s="524"/>
      <c r="K386" s="524"/>
      <c r="L386" s="524"/>
      <c r="M386" s="524"/>
      <c r="N386" s="524"/>
      <c r="O386" s="524"/>
      <c r="P386" s="524"/>
      <c r="Q386" s="524"/>
      <c r="R386" s="524"/>
      <c r="S386" s="524"/>
      <c r="T386" s="524"/>
      <c r="U386" s="524"/>
      <c r="V386" s="524"/>
      <c r="W386" s="524"/>
      <c r="X386" s="524"/>
      <c r="Y386" s="524"/>
      <c r="Z386" s="524"/>
      <c r="AA386" s="524"/>
      <c r="AB386" s="525"/>
      <c r="AC386" s="529"/>
      <c r="AD386" s="530"/>
      <c r="AE386" s="531"/>
      <c r="AF386" s="224"/>
    </row>
    <row r="387" spans="1:32" s="234" customFormat="1" ht="20.25" customHeight="1">
      <c r="AC387" s="252"/>
      <c r="AD387" s="252"/>
      <c r="AE387" s="252"/>
    </row>
    <row r="388" spans="1:32" s="256" customFormat="1" ht="19.5" customHeight="1">
      <c r="A388" s="253" t="s">
        <v>607</v>
      </c>
      <c r="B388" s="288"/>
      <c r="C388" s="289"/>
      <c r="D388" s="289"/>
      <c r="E388" s="289"/>
      <c r="F388" s="289"/>
      <c r="G388" s="289"/>
      <c r="H388" s="289"/>
      <c r="I388" s="289"/>
      <c r="J388" s="290"/>
      <c r="K388" s="290"/>
      <c r="L388" s="290"/>
      <c r="M388" s="290"/>
      <c r="N388" s="290"/>
      <c r="O388" s="290"/>
      <c r="P388" s="290"/>
      <c r="Q388" s="290"/>
      <c r="R388" s="290"/>
      <c r="S388" s="290"/>
      <c r="T388" s="290"/>
      <c r="U388" s="290"/>
      <c r="V388" s="290"/>
      <c r="W388" s="290"/>
      <c r="X388" s="290"/>
      <c r="Y388" s="290"/>
      <c r="Z388" s="290"/>
      <c r="AA388" s="290"/>
      <c r="AB388" s="290"/>
      <c r="AC388" s="252"/>
      <c r="AD388" s="252"/>
      <c r="AE388" s="252"/>
      <c r="AF388" s="255" t="s">
        <v>608</v>
      </c>
    </row>
    <row r="389" spans="1:32" s="256" customFormat="1" ht="44.25" customHeight="1">
      <c r="B389" s="496" t="s">
        <v>296</v>
      </c>
      <c r="C389" s="688" t="s">
        <v>609</v>
      </c>
      <c r="D389" s="689"/>
      <c r="E389" s="689"/>
      <c r="F389" s="689"/>
      <c r="G389" s="689"/>
      <c r="H389" s="689"/>
      <c r="I389" s="689"/>
      <c r="J389" s="689"/>
      <c r="K389" s="689"/>
      <c r="L389" s="689"/>
      <c r="M389" s="689"/>
      <c r="N389" s="689"/>
      <c r="O389" s="689"/>
      <c r="P389" s="689"/>
      <c r="Q389" s="689"/>
      <c r="R389" s="689"/>
      <c r="S389" s="689"/>
      <c r="T389" s="689"/>
      <c r="U389" s="689"/>
      <c r="V389" s="689"/>
      <c r="W389" s="689"/>
      <c r="X389" s="689"/>
      <c r="Y389" s="689"/>
      <c r="Z389" s="689"/>
      <c r="AA389" s="689"/>
      <c r="AB389" s="690"/>
      <c r="AC389" s="613"/>
      <c r="AD389" s="614"/>
      <c r="AE389" s="615"/>
    </row>
    <row r="390" spans="1:32" s="256" customFormat="1" ht="18" customHeight="1">
      <c r="B390" s="533"/>
      <c r="C390" s="691" t="s">
        <v>610</v>
      </c>
      <c r="D390" s="692"/>
      <c r="E390" s="692"/>
      <c r="F390" s="692"/>
      <c r="G390" s="692"/>
      <c r="H390" s="692"/>
      <c r="I390" s="692"/>
      <c r="J390" s="692"/>
      <c r="K390" s="692"/>
      <c r="L390" s="692"/>
      <c r="M390" s="692"/>
      <c r="N390" s="692"/>
      <c r="O390" s="692"/>
      <c r="P390" s="692"/>
      <c r="Q390" s="692"/>
      <c r="R390" s="692"/>
      <c r="S390" s="692"/>
      <c r="T390" s="692"/>
      <c r="U390" s="692"/>
      <c r="V390" s="692"/>
      <c r="W390" s="692"/>
      <c r="X390" s="692"/>
      <c r="Y390" s="692"/>
      <c r="Z390" s="692"/>
      <c r="AA390" s="692"/>
      <c r="AB390" s="693"/>
      <c r="AC390" s="694"/>
      <c r="AD390" s="695"/>
      <c r="AE390" s="696"/>
      <c r="AF390" s="255" t="s">
        <v>611</v>
      </c>
    </row>
    <row r="391" spans="1:32" s="256" customFormat="1" ht="30" customHeight="1">
      <c r="B391" s="533"/>
      <c r="C391" s="682" t="s">
        <v>612</v>
      </c>
      <c r="D391" s="683"/>
      <c r="E391" s="683"/>
      <c r="F391" s="683"/>
      <c r="G391" s="683"/>
      <c r="H391" s="683"/>
      <c r="I391" s="683"/>
      <c r="J391" s="683"/>
      <c r="K391" s="683"/>
      <c r="L391" s="683"/>
      <c r="M391" s="683"/>
      <c r="N391" s="683"/>
      <c r="O391" s="683"/>
      <c r="P391" s="683"/>
      <c r="Q391" s="683"/>
      <c r="R391" s="683"/>
      <c r="S391" s="683"/>
      <c r="T391" s="683"/>
      <c r="U391" s="683"/>
      <c r="V391" s="683"/>
      <c r="W391" s="683"/>
      <c r="X391" s="683"/>
      <c r="Y391" s="683"/>
      <c r="Z391" s="683"/>
      <c r="AA391" s="683"/>
      <c r="AB391" s="684"/>
      <c r="AC391" s="697"/>
      <c r="AD391" s="698"/>
      <c r="AE391" s="699"/>
    </row>
    <row r="392" spans="1:32" s="256" customFormat="1" ht="30" customHeight="1">
      <c r="B392" s="533"/>
      <c r="C392" s="682" t="s">
        <v>613</v>
      </c>
      <c r="D392" s="683"/>
      <c r="E392" s="683"/>
      <c r="F392" s="683"/>
      <c r="G392" s="683"/>
      <c r="H392" s="683"/>
      <c r="I392" s="683"/>
      <c r="J392" s="683"/>
      <c r="K392" s="683"/>
      <c r="L392" s="683"/>
      <c r="M392" s="683"/>
      <c r="N392" s="683"/>
      <c r="O392" s="683"/>
      <c r="P392" s="683"/>
      <c r="Q392" s="683"/>
      <c r="R392" s="683"/>
      <c r="S392" s="683"/>
      <c r="T392" s="683"/>
      <c r="U392" s="683"/>
      <c r="V392" s="683"/>
      <c r="W392" s="683"/>
      <c r="X392" s="683"/>
      <c r="Y392" s="683"/>
      <c r="Z392" s="683"/>
      <c r="AA392" s="683"/>
      <c r="AB392" s="684"/>
      <c r="AC392" s="697"/>
      <c r="AD392" s="698"/>
      <c r="AE392" s="699"/>
      <c r="AF392" s="255" t="s">
        <v>614</v>
      </c>
    </row>
    <row r="393" spans="1:32" s="256" customFormat="1" ht="33.75" customHeight="1">
      <c r="B393" s="533"/>
      <c r="C393" s="682" t="s">
        <v>615</v>
      </c>
      <c r="D393" s="683"/>
      <c r="E393" s="683"/>
      <c r="F393" s="683"/>
      <c r="G393" s="683"/>
      <c r="H393" s="683"/>
      <c r="I393" s="683"/>
      <c r="J393" s="683"/>
      <c r="K393" s="683"/>
      <c r="L393" s="683"/>
      <c r="M393" s="683"/>
      <c r="N393" s="683"/>
      <c r="O393" s="683"/>
      <c r="P393" s="683"/>
      <c r="Q393" s="683"/>
      <c r="R393" s="683"/>
      <c r="S393" s="683"/>
      <c r="T393" s="683"/>
      <c r="U393" s="683"/>
      <c r="V393" s="683"/>
      <c r="W393" s="683"/>
      <c r="X393" s="683"/>
      <c r="Y393" s="683"/>
      <c r="Z393" s="683"/>
      <c r="AA393" s="683"/>
      <c r="AB393" s="684"/>
      <c r="AC393" s="697"/>
      <c r="AD393" s="698"/>
      <c r="AE393" s="699"/>
      <c r="AF393" s="255"/>
    </row>
    <row r="394" spans="1:32" s="256" customFormat="1" ht="18" customHeight="1">
      <c r="B394" s="497"/>
      <c r="C394" s="685" t="s">
        <v>616</v>
      </c>
      <c r="D394" s="686"/>
      <c r="E394" s="686"/>
      <c r="F394" s="686"/>
      <c r="G394" s="686"/>
      <c r="H394" s="686"/>
      <c r="I394" s="686"/>
      <c r="J394" s="686"/>
      <c r="K394" s="686"/>
      <c r="L394" s="686"/>
      <c r="M394" s="686"/>
      <c r="N394" s="686"/>
      <c r="O394" s="686"/>
      <c r="P394" s="686"/>
      <c r="Q394" s="686"/>
      <c r="R394" s="686"/>
      <c r="S394" s="686"/>
      <c r="T394" s="686"/>
      <c r="U394" s="686"/>
      <c r="V394" s="686"/>
      <c r="W394" s="686"/>
      <c r="X394" s="686"/>
      <c r="Y394" s="686"/>
      <c r="Z394" s="686"/>
      <c r="AA394" s="686"/>
      <c r="AB394" s="687"/>
      <c r="AC394" s="700"/>
      <c r="AD394" s="701"/>
      <c r="AE394" s="702"/>
    </row>
    <row r="395" spans="1:32" s="256" customFormat="1" ht="28.5" customHeight="1">
      <c r="B395" s="496" t="s">
        <v>300</v>
      </c>
      <c r="C395" s="512" t="s">
        <v>617</v>
      </c>
      <c r="D395" s="513"/>
      <c r="E395" s="513"/>
      <c r="F395" s="513"/>
      <c r="G395" s="513"/>
      <c r="H395" s="513"/>
      <c r="I395" s="513"/>
      <c r="J395" s="513"/>
      <c r="K395" s="513"/>
      <c r="L395" s="513"/>
      <c r="M395" s="513"/>
      <c r="N395" s="513"/>
      <c r="O395" s="513"/>
      <c r="P395" s="513"/>
      <c r="Q395" s="513"/>
      <c r="R395" s="513"/>
      <c r="S395" s="513"/>
      <c r="T395" s="513"/>
      <c r="U395" s="513"/>
      <c r="V395" s="513"/>
      <c r="W395" s="513"/>
      <c r="X395" s="513"/>
      <c r="Y395" s="513"/>
      <c r="Z395" s="513"/>
      <c r="AA395" s="513"/>
      <c r="AB395" s="514"/>
      <c r="AC395" s="526"/>
      <c r="AD395" s="527"/>
      <c r="AE395" s="528"/>
      <c r="AF395" s="255" t="s">
        <v>618</v>
      </c>
    </row>
    <row r="396" spans="1:32" s="256" customFormat="1" ht="28.5" customHeight="1">
      <c r="B396" s="497"/>
      <c r="C396" s="523"/>
      <c r="D396" s="524"/>
      <c r="E396" s="524"/>
      <c r="F396" s="524"/>
      <c r="G396" s="524"/>
      <c r="H396" s="524"/>
      <c r="I396" s="524"/>
      <c r="J396" s="524"/>
      <c r="K396" s="524"/>
      <c r="L396" s="524"/>
      <c r="M396" s="524"/>
      <c r="N396" s="524"/>
      <c r="O396" s="524"/>
      <c r="P396" s="524"/>
      <c r="Q396" s="524"/>
      <c r="R396" s="524"/>
      <c r="S396" s="524"/>
      <c r="T396" s="524"/>
      <c r="U396" s="524"/>
      <c r="V396" s="524"/>
      <c r="W396" s="524"/>
      <c r="X396" s="524"/>
      <c r="Y396" s="524"/>
      <c r="Z396" s="524"/>
      <c r="AA396" s="524"/>
      <c r="AB396" s="525"/>
      <c r="AC396" s="529"/>
      <c r="AD396" s="530"/>
      <c r="AE396" s="531"/>
      <c r="AF396" s="255"/>
    </row>
    <row r="397" spans="1:32" s="256" customFormat="1" ht="20.25" customHeight="1">
      <c r="B397" s="254"/>
      <c r="C397" s="310"/>
      <c r="D397" s="310"/>
      <c r="E397" s="310"/>
      <c r="F397" s="310"/>
      <c r="G397" s="310"/>
      <c r="H397" s="310"/>
      <c r="I397" s="310"/>
      <c r="J397" s="310"/>
      <c r="K397" s="310"/>
      <c r="L397" s="310"/>
      <c r="M397" s="310"/>
      <c r="N397" s="310"/>
      <c r="O397" s="310"/>
      <c r="P397" s="310"/>
      <c r="Q397" s="310"/>
      <c r="R397" s="310"/>
      <c r="S397" s="310"/>
      <c r="T397" s="310"/>
      <c r="U397" s="310"/>
      <c r="V397" s="310"/>
      <c r="W397" s="310"/>
      <c r="X397" s="310"/>
      <c r="Y397" s="310"/>
      <c r="Z397" s="310"/>
      <c r="AA397" s="310"/>
      <c r="AB397" s="310"/>
      <c r="AC397" s="254"/>
      <c r="AD397" s="254"/>
      <c r="AE397" s="254"/>
      <c r="AF397" s="255"/>
    </row>
    <row r="398" spans="1:32" s="241" customFormat="1" ht="19.5" customHeight="1">
      <c r="A398" s="241" t="s">
        <v>619</v>
      </c>
      <c r="B398" s="254"/>
      <c r="C398" s="310"/>
      <c r="D398" s="310"/>
      <c r="E398" s="310"/>
      <c r="F398" s="310"/>
      <c r="G398" s="310"/>
      <c r="H398" s="310"/>
      <c r="I398" s="310"/>
      <c r="J398" s="310"/>
      <c r="K398" s="310"/>
      <c r="L398" s="310"/>
      <c r="M398" s="310"/>
      <c r="N398" s="310"/>
      <c r="O398" s="310"/>
      <c r="P398" s="310"/>
      <c r="Q398" s="310"/>
      <c r="R398" s="310"/>
      <c r="S398" s="310"/>
      <c r="T398" s="310"/>
      <c r="U398" s="310"/>
      <c r="V398" s="310"/>
      <c r="W398" s="310"/>
      <c r="X398" s="310"/>
      <c r="Y398" s="310"/>
      <c r="Z398" s="310"/>
      <c r="AA398" s="310"/>
      <c r="AB398" s="310"/>
      <c r="AC398" s="254"/>
      <c r="AD398" s="254"/>
      <c r="AE398" s="254"/>
      <c r="AF398" s="309"/>
    </row>
    <row r="399" spans="1:32" s="256" customFormat="1" ht="28.5" customHeight="1">
      <c r="B399" s="496" t="s">
        <v>595</v>
      </c>
      <c r="C399" s="512" t="s">
        <v>620</v>
      </c>
      <c r="D399" s="513"/>
      <c r="E399" s="513"/>
      <c r="F399" s="513"/>
      <c r="G399" s="513"/>
      <c r="H399" s="513"/>
      <c r="I399" s="513"/>
      <c r="J399" s="513"/>
      <c r="K399" s="513"/>
      <c r="L399" s="513"/>
      <c r="M399" s="513"/>
      <c r="N399" s="513"/>
      <c r="O399" s="513"/>
      <c r="P399" s="513"/>
      <c r="Q399" s="513"/>
      <c r="R399" s="513"/>
      <c r="S399" s="513"/>
      <c r="T399" s="513"/>
      <c r="U399" s="513"/>
      <c r="V399" s="513"/>
      <c r="W399" s="513"/>
      <c r="X399" s="513"/>
      <c r="Y399" s="513"/>
      <c r="Z399" s="513"/>
      <c r="AA399" s="513"/>
      <c r="AB399" s="514"/>
      <c r="AC399" s="526"/>
      <c r="AD399" s="527"/>
      <c r="AE399" s="528"/>
      <c r="AF399" s="255"/>
    </row>
    <row r="400" spans="1:32" s="256" customFormat="1" ht="28.5" customHeight="1">
      <c r="B400" s="497"/>
      <c r="C400" s="523"/>
      <c r="D400" s="524"/>
      <c r="E400" s="524"/>
      <c r="F400" s="524"/>
      <c r="G400" s="524"/>
      <c r="H400" s="524"/>
      <c r="I400" s="524"/>
      <c r="J400" s="524"/>
      <c r="K400" s="524"/>
      <c r="L400" s="524"/>
      <c r="M400" s="524"/>
      <c r="N400" s="524"/>
      <c r="O400" s="524"/>
      <c r="P400" s="524"/>
      <c r="Q400" s="524"/>
      <c r="R400" s="524"/>
      <c r="S400" s="524"/>
      <c r="T400" s="524"/>
      <c r="U400" s="524"/>
      <c r="V400" s="524"/>
      <c r="W400" s="524"/>
      <c r="X400" s="524"/>
      <c r="Y400" s="524"/>
      <c r="Z400" s="524"/>
      <c r="AA400" s="524"/>
      <c r="AB400" s="525"/>
      <c r="AC400" s="529"/>
      <c r="AD400" s="530"/>
      <c r="AE400" s="531"/>
      <c r="AF400" s="255"/>
    </row>
    <row r="401" spans="1:32" s="256" customFormat="1" ht="18" customHeight="1">
      <c r="B401" s="496" t="s">
        <v>598</v>
      </c>
      <c r="C401" s="512" t="s">
        <v>621</v>
      </c>
      <c r="D401" s="513"/>
      <c r="E401" s="513"/>
      <c r="F401" s="513"/>
      <c r="G401" s="513"/>
      <c r="H401" s="513"/>
      <c r="I401" s="513"/>
      <c r="J401" s="513"/>
      <c r="K401" s="513"/>
      <c r="L401" s="513"/>
      <c r="M401" s="513"/>
      <c r="N401" s="513"/>
      <c r="O401" s="513"/>
      <c r="P401" s="513"/>
      <c r="Q401" s="513"/>
      <c r="R401" s="513"/>
      <c r="S401" s="513"/>
      <c r="T401" s="513"/>
      <c r="U401" s="513"/>
      <c r="V401" s="513"/>
      <c r="W401" s="513"/>
      <c r="X401" s="513"/>
      <c r="Y401" s="513"/>
      <c r="Z401" s="513"/>
      <c r="AA401" s="513"/>
      <c r="AB401" s="514"/>
      <c r="AC401" s="526"/>
      <c r="AD401" s="527"/>
      <c r="AE401" s="528"/>
      <c r="AF401" s="255"/>
    </row>
    <row r="402" spans="1:32" s="256" customFormat="1" ht="18" customHeight="1">
      <c r="B402" s="497"/>
      <c r="C402" s="523"/>
      <c r="D402" s="524"/>
      <c r="E402" s="524"/>
      <c r="F402" s="524"/>
      <c r="G402" s="524"/>
      <c r="H402" s="524"/>
      <c r="I402" s="524"/>
      <c r="J402" s="524"/>
      <c r="K402" s="524"/>
      <c r="L402" s="524"/>
      <c r="M402" s="524"/>
      <c r="N402" s="524"/>
      <c r="O402" s="524"/>
      <c r="P402" s="524"/>
      <c r="Q402" s="524"/>
      <c r="R402" s="524"/>
      <c r="S402" s="524"/>
      <c r="T402" s="524"/>
      <c r="U402" s="524"/>
      <c r="V402" s="524"/>
      <c r="W402" s="524"/>
      <c r="X402" s="524"/>
      <c r="Y402" s="524"/>
      <c r="Z402" s="524"/>
      <c r="AA402" s="524"/>
      <c r="AB402" s="525"/>
      <c r="AC402" s="529"/>
      <c r="AD402" s="530"/>
      <c r="AE402" s="531"/>
      <c r="AF402" s="255"/>
    </row>
    <row r="403" spans="1:32" s="256" customFormat="1" ht="15" customHeight="1">
      <c r="B403" s="496" t="s">
        <v>390</v>
      </c>
      <c r="C403" s="512" t="s">
        <v>622</v>
      </c>
      <c r="D403" s="513"/>
      <c r="E403" s="513"/>
      <c r="F403" s="513"/>
      <c r="G403" s="513"/>
      <c r="H403" s="513"/>
      <c r="I403" s="513"/>
      <c r="J403" s="513"/>
      <c r="K403" s="513"/>
      <c r="L403" s="513"/>
      <c r="M403" s="513"/>
      <c r="N403" s="513"/>
      <c r="O403" s="513"/>
      <c r="P403" s="513"/>
      <c r="Q403" s="513"/>
      <c r="R403" s="513"/>
      <c r="S403" s="513"/>
      <c r="T403" s="513"/>
      <c r="U403" s="513"/>
      <c r="V403" s="513"/>
      <c r="W403" s="513"/>
      <c r="X403" s="513"/>
      <c r="Y403" s="513"/>
      <c r="Z403" s="513"/>
      <c r="AA403" s="513"/>
      <c r="AB403" s="514"/>
      <c r="AC403" s="526"/>
      <c r="AD403" s="527"/>
      <c r="AE403" s="528"/>
      <c r="AF403" s="255"/>
    </row>
    <row r="404" spans="1:32" s="256" customFormat="1" ht="15" customHeight="1">
      <c r="B404" s="497"/>
      <c r="C404" s="523"/>
      <c r="D404" s="524"/>
      <c r="E404" s="524"/>
      <c r="F404" s="524"/>
      <c r="G404" s="524"/>
      <c r="H404" s="524"/>
      <c r="I404" s="524"/>
      <c r="J404" s="524"/>
      <c r="K404" s="524"/>
      <c r="L404" s="524"/>
      <c r="M404" s="524"/>
      <c r="N404" s="524"/>
      <c r="O404" s="524"/>
      <c r="P404" s="524"/>
      <c r="Q404" s="524"/>
      <c r="R404" s="524"/>
      <c r="S404" s="524"/>
      <c r="T404" s="524"/>
      <c r="U404" s="524"/>
      <c r="V404" s="524"/>
      <c r="W404" s="524"/>
      <c r="X404" s="524"/>
      <c r="Y404" s="524"/>
      <c r="Z404" s="524"/>
      <c r="AA404" s="524"/>
      <c r="AB404" s="525"/>
      <c r="AC404" s="529"/>
      <c r="AD404" s="530"/>
      <c r="AE404" s="531"/>
      <c r="AF404" s="255"/>
    </row>
    <row r="405" spans="1:32" s="256" customFormat="1" ht="15.75" customHeight="1">
      <c r="A405" s="234"/>
      <c r="B405" s="234"/>
      <c r="C405" s="234"/>
      <c r="D405" s="234"/>
      <c r="E405" s="234"/>
      <c r="F405" s="234"/>
      <c r="G405" s="234"/>
      <c r="H405" s="234"/>
      <c r="I405" s="234"/>
      <c r="J405" s="234"/>
      <c r="K405" s="234"/>
      <c r="L405" s="234"/>
      <c r="M405" s="234"/>
      <c r="N405" s="234"/>
      <c r="O405" s="234"/>
      <c r="P405" s="234"/>
      <c r="Q405" s="234"/>
      <c r="R405" s="234"/>
      <c r="S405" s="234"/>
      <c r="T405" s="234"/>
      <c r="U405" s="234"/>
      <c r="V405" s="234"/>
      <c r="W405" s="234"/>
      <c r="X405" s="234"/>
      <c r="Y405" s="234"/>
      <c r="Z405" s="234"/>
      <c r="AA405" s="234"/>
      <c r="AB405" s="234"/>
      <c r="AC405" s="252"/>
      <c r="AD405" s="252"/>
      <c r="AE405" s="252"/>
      <c r="AF405" s="255" t="s">
        <v>623</v>
      </c>
    </row>
    <row r="406" spans="1:32" s="256" customFormat="1" ht="18.75" customHeight="1">
      <c r="A406" s="253" t="s">
        <v>624</v>
      </c>
      <c r="B406" s="288"/>
      <c r="C406" s="289"/>
      <c r="D406" s="289"/>
      <c r="E406" s="289"/>
      <c r="F406" s="289"/>
      <c r="G406" s="289"/>
      <c r="H406" s="289"/>
      <c r="I406" s="289"/>
      <c r="J406" s="290"/>
      <c r="K406" s="290"/>
      <c r="L406" s="290"/>
      <c r="M406" s="290"/>
      <c r="N406" s="290"/>
      <c r="O406" s="290"/>
      <c r="P406" s="290"/>
      <c r="Q406" s="290"/>
      <c r="R406" s="290"/>
      <c r="S406" s="290"/>
      <c r="T406" s="290"/>
      <c r="U406" s="290"/>
      <c r="V406" s="290"/>
      <c r="W406" s="290"/>
      <c r="X406" s="290"/>
      <c r="Y406" s="290"/>
      <c r="Z406" s="290"/>
      <c r="AA406" s="290"/>
      <c r="AB406" s="290"/>
      <c r="AC406" s="252"/>
      <c r="AD406" s="252"/>
      <c r="AE406" s="252"/>
      <c r="AF406" s="255"/>
    </row>
    <row r="407" spans="1:32" s="256" customFormat="1" ht="22.5" customHeight="1">
      <c r="B407" s="496" t="s">
        <v>296</v>
      </c>
      <c r="C407" s="512" t="s">
        <v>625</v>
      </c>
      <c r="D407" s="513"/>
      <c r="E407" s="513"/>
      <c r="F407" s="513"/>
      <c r="G407" s="513"/>
      <c r="H407" s="513"/>
      <c r="I407" s="513"/>
      <c r="J407" s="513"/>
      <c r="K407" s="513"/>
      <c r="L407" s="513"/>
      <c r="M407" s="513"/>
      <c r="N407" s="513"/>
      <c r="O407" s="513"/>
      <c r="P407" s="513"/>
      <c r="Q407" s="513"/>
      <c r="R407" s="513"/>
      <c r="S407" s="513"/>
      <c r="T407" s="513"/>
      <c r="U407" s="513"/>
      <c r="V407" s="513"/>
      <c r="W407" s="513"/>
      <c r="X407" s="513"/>
      <c r="Y407" s="513"/>
      <c r="Z407" s="513"/>
      <c r="AA407" s="513"/>
      <c r="AB407" s="514"/>
      <c r="AC407" s="526"/>
      <c r="AD407" s="527"/>
      <c r="AE407" s="528"/>
      <c r="AF407" s="255" t="s">
        <v>623</v>
      </c>
    </row>
    <row r="408" spans="1:32" s="256" customFormat="1" ht="22.5" customHeight="1">
      <c r="B408" s="497"/>
      <c r="C408" s="523"/>
      <c r="D408" s="524"/>
      <c r="E408" s="524"/>
      <c r="F408" s="524"/>
      <c r="G408" s="524"/>
      <c r="H408" s="524"/>
      <c r="I408" s="524"/>
      <c r="J408" s="524"/>
      <c r="K408" s="524"/>
      <c r="L408" s="524"/>
      <c r="M408" s="524"/>
      <c r="N408" s="524"/>
      <c r="O408" s="524"/>
      <c r="P408" s="524"/>
      <c r="Q408" s="524"/>
      <c r="R408" s="524"/>
      <c r="S408" s="524"/>
      <c r="T408" s="524"/>
      <c r="U408" s="524"/>
      <c r="V408" s="524"/>
      <c r="W408" s="524"/>
      <c r="X408" s="524"/>
      <c r="Y408" s="524"/>
      <c r="Z408" s="524"/>
      <c r="AA408" s="524"/>
      <c r="AB408" s="525"/>
      <c r="AC408" s="529"/>
      <c r="AD408" s="530"/>
      <c r="AE408" s="531"/>
      <c r="AF408" s="255"/>
    </row>
    <row r="409" spans="1:32" s="234" customFormat="1" ht="18.75" customHeight="1">
      <c r="A409" s="256"/>
      <c r="B409" s="496" t="s">
        <v>300</v>
      </c>
      <c r="C409" s="512" t="s">
        <v>626</v>
      </c>
      <c r="D409" s="513"/>
      <c r="E409" s="513"/>
      <c r="F409" s="513"/>
      <c r="G409" s="513"/>
      <c r="H409" s="513"/>
      <c r="I409" s="513"/>
      <c r="J409" s="513"/>
      <c r="K409" s="513"/>
      <c r="L409" s="513"/>
      <c r="M409" s="513"/>
      <c r="N409" s="513"/>
      <c r="O409" s="513"/>
      <c r="P409" s="513"/>
      <c r="Q409" s="513"/>
      <c r="R409" s="513"/>
      <c r="S409" s="513"/>
      <c r="T409" s="513"/>
      <c r="U409" s="513"/>
      <c r="V409" s="513"/>
      <c r="W409" s="513"/>
      <c r="X409" s="513"/>
      <c r="Y409" s="513"/>
      <c r="Z409" s="513"/>
      <c r="AA409" s="513"/>
      <c r="AB409" s="514"/>
      <c r="AC409" s="526"/>
      <c r="AD409" s="527"/>
      <c r="AE409" s="528"/>
    </row>
    <row r="410" spans="1:32" s="290" customFormat="1" ht="18.75" customHeight="1">
      <c r="A410" s="256"/>
      <c r="B410" s="497"/>
      <c r="C410" s="523"/>
      <c r="D410" s="524"/>
      <c r="E410" s="524"/>
      <c r="F410" s="524"/>
      <c r="G410" s="524"/>
      <c r="H410" s="524"/>
      <c r="I410" s="524"/>
      <c r="J410" s="524"/>
      <c r="K410" s="524"/>
      <c r="L410" s="524"/>
      <c r="M410" s="524"/>
      <c r="N410" s="524"/>
      <c r="O410" s="524"/>
      <c r="P410" s="524"/>
      <c r="Q410" s="524"/>
      <c r="R410" s="524"/>
      <c r="S410" s="524"/>
      <c r="T410" s="524"/>
      <c r="U410" s="524"/>
      <c r="V410" s="524"/>
      <c r="W410" s="524"/>
      <c r="X410" s="524"/>
      <c r="Y410" s="524"/>
      <c r="Z410" s="524"/>
      <c r="AA410" s="524"/>
      <c r="AB410" s="525"/>
      <c r="AC410" s="529"/>
      <c r="AD410" s="530"/>
      <c r="AE410" s="531"/>
      <c r="AF410" s="291"/>
    </row>
    <row r="411" spans="1:32" s="290" customFormat="1" ht="18.75" customHeight="1">
      <c r="A411" s="256"/>
      <c r="B411" s="496" t="s">
        <v>302</v>
      </c>
      <c r="C411" s="498" t="s">
        <v>1000</v>
      </c>
      <c r="D411" s="498"/>
      <c r="E411" s="498"/>
      <c r="F411" s="498"/>
      <c r="G411" s="498"/>
      <c r="H411" s="498"/>
      <c r="I411" s="498"/>
      <c r="J411" s="498"/>
      <c r="K411" s="498"/>
      <c r="L411" s="498"/>
      <c r="M411" s="498"/>
      <c r="N411" s="498"/>
      <c r="O411" s="498"/>
      <c r="P411" s="498"/>
      <c r="Q411" s="498"/>
      <c r="R411" s="498"/>
      <c r="S411" s="498"/>
      <c r="T411" s="498"/>
      <c r="U411" s="498"/>
      <c r="V411" s="498"/>
      <c r="W411" s="498"/>
      <c r="X411" s="498"/>
      <c r="Y411" s="498"/>
      <c r="Z411" s="498"/>
      <c r="AA411" s="498"/>
      <c r="AB411" s="498"/>
      <c r="AC411" s="499"/>
      <c r="AD411" s="499"/>
      <c r="AE411" s="499"/>
      <c r="AF411" s="291"/>
    </row>
    <row r="412" spans="1:32" s="290" customFormat="1" ht="18.75" customHeight="1">
      <c r="A412" s="256"/>
      <c r="B412" s="497"/>
      <c r="C412" s="498"/>
      <c r="D412" s="498"/>
      <c r="E412" s="498"/>
      <c r="F412" s="498"/>
      <c r="G412" s="498"/>
      <c r="H412" s="498"/>
      <c r="I412" s="498"/>
      <c r="J412" s="498"/>
      <c r="K412" s="498"/>
      <c r="L412" s="498"/>
      <c r="M412" s="498"/>
      <c r="N412" s="498"/>
      <c r="O412" s="498"/>
      <c r="P412" s="498"/>
      <c r="Q412" s="498"/>
      <c r="R412" s="498"/>
      <c r="S412" s="498"/>
      <c r="T412" s="498"/>
      <c r="U412" s="498"/>
      <c r="V412" s="498"/>
      <c r="W412" s="498"/>
      <c r="X412" s="498"/>
      <c r="Y412" s="498"/>
      <c r="Z412" s="498"/>
      <c r="AA412" s="498"/>
      <c r="AB412" s="498"/>
      <c r="AC412" s="499"/>
      <c r="AD412" s="499"/>
      <c r="AE412" s="499"/>
      <c r="AF412" s="291"/>
    </row>
    <row r="413" spans="1:32" s="290" customFormat="1" ht="18.75" customHeight="1">
      <c r="A413" s="256"/>
      <c r="B413" s="496" t="s">
        <v>306</v>
      </c>
      <c r="C413" s="498" t="s">
        <v>1001</v>
      </c>
      <c r="D413" s="498"/>
      <c r="E413" s="498"/>
      <c r="F413" s="498"/>
      <c r="G413" s="498"/>
      <c r="H413" s="498"/>
      <c r="I413" s="498"/>
      <c r="J413" s="498"/>
      <c r="K413" s="498"/>
      <c r="L413" s="498"/>
      <c r="M413" s="498"/>
      <c r="N413" s="498"/>
      <c r="O413" s="498"/>
      <c r="P413" s="498"/>
      <c r="Q413" s="498"/>
      <c r="R413" s="498"/>
      <c r="S413" s="498"/>
      <c r="T413" s="498"/>
      <c r="U413" s="498"/>
      <c r="V413" s="498"/>
      <c r="W413" s="498"/>
      <c r="X413" s="498"/>
      <c r="Y413" s="498"/>
      <c r="Z413" s="498"/>
      <c r="AA413" s="498"/>
      <c r="AB413" s="498"/>
      <c r="AC413" s="499"/>
      <c r="AD413" s="499"/>
      <c r="AE413" s="499"/>
      <c r="AF413" s="291"/>
    </row>
    <row r="414" spans="1:32" s="290" customFormat="1" ht="18.75" customHeight="1">
      <c r="A414" s="256"/>
      <c r="B414" s="497"/>
      <c r="C414" s="498"/>
      <c r="D414" s="498"/>
      <c r="E414" s="498"/>
      <c r="F414" s="498"/>
      <c r="G414" s="498"/>
      <c r="H414" s="498"/>
      <c r="I414" s="498"/>
      <c r="J414" s="498"/>
      <c r="K414" s="498"/>
      <c r="L414" s="498"/>
      <c r="M414" s="498"/>
      <c r="N414" s="498"/>
      <c r="O414" s="498"/>
      <c r="P414" s="498"/>
      <c r="Q414" s="498"/>
      <c r="R414" s="498"/>
      <c r="S414" s="498"/>
      <c r="T414" s="498"/>
      <c r="U414" s="498"/>
      <c r="V414" s="498"/>
      <c r="W414" s="498"/>
      <c r="X414" s="498"/>
      <c r="Y414" s="498"/>
      <c r="Z414" s="498"/>
      <c r="AA414" s="498"/>
      <c r="AB414" s="498"/>
      <c r="AC414" s="499"/>
      <c r="AD414" s="499"/>
      <c r="AE414" s="499"/>
      <c r="AF414" s="291"/>
    </row>
    <row r="415" spans="1:32" s="256" customFormat="1" ht="15.75" customHeight="1">
      <c r="A415" s="234"/>
      <c r="B415" s="234"/>
      <c r="C415" s="234"/>
      <c r="D415" s="234"/>
      <c r="E415" s="234"/>
      <c r="F415" s="234"/>
      <c r="G415" s="234"/>
      <c r="H415" s="234"/>
      <c r="I415" s="234"/>
      <c r="J415" s="234"/>
      <c r="K415" s="234"/>
      <c r="L415" s="234"/>
      <c r="M415" s="234"/>
      <c r="N415" s="234"/>
      <c r="O415" s="234"/>
      <c r="P415" s="234"/>
      <c r="Q415" s="234"/>
      <c r="R415" s="234"/>
      <c r="S415" s="234"/>
      <c r="T415" s="234"/>
      <c r="U415" s="234"/>
      <c r="V415" s="234"/>
      <c r="W415" s="234"/>
      <c r="X415" s="234"/>
      <c r="Y415" s="234"/>
      <c r="Z415" s="234"/>
      <c r="AA415" s="234"/>
      <c r="AB415" s="234"/>
      <c r="AC415" s="252"/>
      <c r="AD415" s="252"/>
      <c r="AE415" s="252"/>
      <c r="AF415" s="255" t="s">
        <v>627</v>
      </c>
    </row>
    <row r="416" spans="1:32" s="256" customFormat="1" ht="19.5" customHeight="1">
      <c r="A416" s="253" t="s">
        <v>628</v>
      </c>
      <c r="B416" s="288"/>
      <c r="C416" s="289"/>
      <c r="D416" s="289"/>
      <c r="E416" s="289"/>
      <c r="F416" s="289"/>
      <c r="G416" s="289"/>
      <c r="H416" s="289"/>
      <c r="I416" s="289"/>
      <c r="J416" s="290"/>
      <c r="K416" s="290"/>
      <c r="L416" s="290"/>
      <c r="M416" s="290"/>
      <c r="N416" s="290"/>
      <c r="O416" s="290"/>
      <c r="P416" s="290"/>
      <c r="Q416" s="290"/>
      <c r="R416" s="290"/>
      <c r="S416" s="290"/>
      <c r="T416" s="290"/>
      <c r="U416" s="290"/>
      <c r="V416" s="290"/>
      <c r="W416" s="290"/>
      <c r="X416" s="290"/>
      <c r="Y416" s="290"/>
      <c r="Z416" s="290"/>
      <c r="AA416" s="290"/>
      <c r="AB416" s="290"/>
      <c r="AC416" s="252"/>
      <c r="AD416" s="252"/>
      <c r="AE416" s="252"/>
      <c r="AF416" s="255" t="s">
        <v>629</v>
      </c>
    </row>
    <row r="417" spans="1:32" s="234" customFormat="1" ht="18.75" customHeight="1">
      <c r="A417" s="256"/>
      <c r="B417" s="496" t="s">
        <v>296</v>
      </c>
      <c r="C417" s="512" t="s">
        <v>630</v>
      </c>
      <c r="D417" s="513"/>
      <c r="E417" s="513"/>
      <c r="F417" s="513"/>
      <c r="G417" s="513"/>
      <c r="H417" s="513"/>
      <c r="I417" s="513"/>
      <c r="J417" s="513"/>
      <c r="K417" s="513"/>
      <c r="L417" s="513"/>
      <c r="M417" s="513"/>
      <c r="N417" s="513"/>
      <c r="O417" s="513"/>
      <c r="P417" s="513"/>
      <c r="Q417" s="513"/>
      <c r="R417" s="513"/>
      <c r="S417" s="513"/>
      <c r="T417" s="513"/>
      <c r="U417" s="513"/>
      <c r="V417" s="513"/>
      <c r="W417" s="513"/>
      <c r="X417" s="513"/>
      <c r="Y417" s="513"/>
      <c r="Z417" s="513"/>
      <c r="AA417" s="513"/>
      <c r="AB417" s="514"/>
      <c r="AC417" s="526"/>
      <c r="AD417" s="527"/>
      <c r="AE417" s="528"/>
      <c r="AF417" s="224"/>
    </row>
    <row r="418" spans="1:32" s="290" customFormat="1" ht="18.75" customHeight="1">
      <c r="A418" s="256"/>
      <c r="B418" s="497"/>
      <c r="C418" s="523"/>
      <c r="D418" s="524"/>
      <c r="E418" s="524"/>
      <c r="F418" s="524"/>
      <c r="G418" s="524"/>
      <c r="H418" s="524"/>
      <c r="I418" s="524"/>
      <c r="J418" s="524"/>
      <c r="K418" s="524"/>
      <c r="L418" s="524"/>
      <c r="M418" s="524"/>
      <c r="N418" s="524"/>
      <c r="O418" s="524"/>
      <c r="P418" s="524"/>
      <c r="Q418" s="524"/>
      <c r="R418" s="524"/>
      <c r="S418" s="524"/>
      <c r="T418" s="524"/>
      <c r="U418" s="524"/>
      <c r="V418" s="524"/>
      <c r="W418" s="524"/>
      <c r="X418" s="524"/>
      <c r="Y418" s="524"/>
      <c r="Z418" s="524"/>
      <c r="AA418" s="524"/>
      <c r="AB418" s="525"/>
      <c r="AC418" s="529"/>
      <c r="AD418" s="530"/>
      <c r="AE418" s="531"/>
      <c r="AF418" s="291"/>
    </row>
    <row r="419" spans="1:32" s="256" customFormat="1" ht="22.5" customHeight="1">
      <c r="B419" s="496" t="s">
        <v>598</v>
      </c>
      <c r="C419" s="512" t="s">
        <v>631</v>
      </c>
      <c r="D419" s="513"/>
      <c r="E419" s="513"/>
      <c r="F419" s="513"/>
      <c r="G419" s="513"/>
      <c r="H419" s="513"/>
      <c r="I419" s="513"/>
      <c r="J419" s="513"/>
      <c r="K419" s="513"/>
      <c r="L419" s="513"/>
      <c r="M419" s="513"/>
      <c r="N419" s="513"/>
      <c r="O419" s="513"/>
      <c r="P419" s="513"/>
      <c r="Q419" s="513"/>
      <c r="R419" s="513"/>
      <c r="S419" s="513"/>
      <c r="T419" s="513"/>
      <c r="U419" s="513"/>
      <c r="V419" s="513"/>
      <c r="W419" s="513"/>
      <c r="X419" s="513"/>
      <c r="Y419" s="513"/>
      <c r="Z419" s="513"/>
      <c r="AA419" s="513"/>
      <c r="AB419" s="514"/>
      <c r="AC419" s="526"/>
      <c r="AD419" s="527"/>
      <c r="AE419" s="528"/>
      <c r="AF419" s="255"/>
    </row>
    <row r="420" spans="1:32" s="256" customFormat="1" ht="22.5" customHeight="1">
      <c r="B420" s="497"/>
      <c r="C420" s="523"/>
      <c r="D420" s="524"/>
      <c r="E420" s="524"/>
      <c r="F420" s="524"/>
      <c r="G420" s="524"/>
      <c r="H420" s="524"/>
      <c r="I420" s="524"/>
      <c r="J420" s="524"/>
      <c r="K420" s="524"/>
      <c r="L420" s="524"/>
      <c r="M420" s="524"/>
      <c r="N420" s="524"/>
      <c r="O420" s="524"/>
      <c r="P420" s="524"/>
      <c r="Q420" s="524"/>
      <c r="R420" s="524"/>
      <c r="S420" s="524"/>
      <c r="T420" s="524"/>
      <c r="U420" s="524"/>
      <c r="V420" s="524"/>
      <c r="W420" s="524"/>
      <c r="X420" s="524"/>
      <c r="Y420" s="524"/>
      <c r="Z420" s="524"/>
      <c r="AA420" s="524"/>
      <c r="AB420" s="525"/>
      <c r="AC420" s="529"/>
      <c r="AD420" s="530"/>
      <c r="AE420" s="531"/>
      <c r="AF420" s="255"/>
    </row>
    <row r="421" spans="1:32" s="256" customFormat="1" ht="18" customHeight="1">
      <c r="B421" s="496" t="s">
        <v>390</v>
      </c>
      <c r="C421" s="512" t="s">
        <v>632</v>
      </c>
      <c r="D421" s="513"/>
      <c r="E421" s="513"/>
      <c r="F421" s="513"/>
      <c r="G421" s="513"/>
      <c r="H421" s="513"/>
      <c r="I421" s="513"/>
      <c r="J421" s="513"/>
      <c r="K421" s="513"/>
      <c r="L421" s="513"/>
      <c r="M421" s="513"/>
      <c r="N421" s="513"/>
      <c r="O421" s="513"/>
      <c r="P421" s="513"/>
      <c r="Q421" s="513"/>
      <c r="R421" s="513"/>
      <c r="S421" s="513"/>
      <c r="T421" s="513"/>
      <c r="U421" s="513"/>
      <c r="V421" s="513"/>
      <c r="W421" s="513"/>
      <c r="X421" s="513"/>
      <c r="Y421" s="513"/>
      <c r="Z421" s="513"/>
      <c r="AA421" s="513"/>
      <c r="AB421" s="514"/>
      <c r="AC421" s="526"/>
      <c r="AD421" s="527"/>
      <c r="AE421" s="528"/>
      <c r="AF421" s="255"/>
    </row>
    <row r="422" spans="1:32" s="256" customFormat="1" ht="18" customHeight="1">
      <c r="B422" s="497"/>
      <c r="C422" s="523"/>
      <c r="D422" s="524"/>
      <c r="E422" s="524"/>
      <c r="F422" s="524"/>
      <c r="G422" s="524"/>
      <c r="H422" s="524"/>
      <c r="I422" s="524"/>
      <c r="J422" s="524"/>
      <c r="K422" s="524"/>
      <c r="L422" s="524"/>
      <c r="M422" s="524"/>
      <c r="N422" s="524"/>
      <c r="O422" s="524"/>
      <c r="P422" s="524"/>
      <c r="Q422" s="524"/>
      <c r="R422" s="524"/>
      <c r="S422" s="524"/>
      <c r="T422" s="524"/>
      <c r="U422" s="524"/>
      <c r="V422" s="524"/>
      <c r="W422" s="524"/>
      <c r="X422" s="524"/>
      <c r="Y422" s="524"/>
      <c r="Z422" s="524"/>
      <c r="AA422" s="524"/>
      <c r="AB422" s="525"/>
      <c r="AC422" s="529"/>
      <c r="AD422" s="530"/>
      <c r="AE422" s="531"/>
      <c r="AF422" s="255"/>
    </row>
    <row r="423" spans="1:32" s="256" customFormat="1" ht="18" customHeight="1">
      <c r="B423" s="496" t="s">
        <v>603</v>
      </c>
      <c r="C423" s="512" t="s">
        <v>633</v>
      </c>
      <c r="D423" s="513"/>
      <c r="E423" s="513"/>
      <c r="F423" s="513"/>
      <c r="G423" s="513"/>
      <c r="H423" s="513"/>
      <c r="I423" s="513"/>
      <c r="J423" s="513"/>
      <c r="K423" s="513"/>
      <c r="L423" s="513"/>
      <c r="M423" s="513"/>
      <c r="N423" s="513"/>
      <c r="O423" s="513"/>
      <c r="P423" s="513"/>
      <c r="Q423" s="513"/>
      <c r="R423" s="513"/>
      <c r="S423" s="513"/>
      <c r="T423" s="513"/>
      <c r="U423" s="513"/>
      <c r="V423" s="513"/>
      <c r="W423" s="513"/>
      <c r="X423" s="513"/>
      <c r="Y423" s="513"/>
      <c r="Z423" s="513"/>
      <c r="AA423" s="513"/>
      <c r="AB423" s="514"/>
      <c r="AC423" s="526"/>
      <c r="AD423" s="527"/>
      <c r="AE423" s="528"/>
      <c r="AF423" s="255"/>
    </row>
    <row r="424" spans="1:32" s="256" customFormat="1" ht="18" customHeight="1">
      <c r="B424" s="497"/>
      <c r="C424" s="523"/>
      <c r="D424" s="524"/>
      <c r="E424" s="524"/>
      <c r="F424" s="524"/>
      <c r="G424" s="524"/>
      <c r="H424" s="524"/>
      <c r="I424" s="524"/>
      <c r="J424" s="524"/>
      <c r="K424" s="524"/>
      <c r="L424" s="524"/>
      <c r="M424" s="524"/>
      <c r="N424" s="524"/>
      <c r="O424" s="524"/>
      <c r="P424" s="524"/>
      <c r="Q424" s="524"/>
      <c r="R424" s="524"/>
      <c r="S424" s="524"/>
      <c r="T424" s="524"/>
      <c r="U424" s="524"/>
      <c r="V424" s="524"/>
      <c r="W424" s="524"/>
      <c r="X424" s="524"/>
      <c r="Y424" s="524"/>
      <c r="Z424" s="524"/>
      <c r="AA424" s="524"/>
      <c r="AB424" s="525"/>
      <c r="AC424" s="529"/>
      <c r="AD424" s="530"/>
      <c r="AE424" s="531"/>
      <c r="AF424" s="255"/>
    </row>
    <row r="425" spans="1:32" s="234" customFormat="1" ht="24" customHeight="1">
      <c r="A425" s="256"/>
      <c r="B425" s="496" t="s">
        <v>309</v>
      </c>
      <c r="C425" s="512" t="s">
        <v>634</v>
      </c>
      <c r="D425" s="513"/>
      <c r="E425" s="513"/>
      <c r="F425" s="513"/>
      <c r="G425" s="513"/>
      <c r="H425" s="513"/>
      <c r="I425" s="513"/>
      <c r="J425" s="513"/>
      <c r="K425" s="513"/>
      <c r="L425" s="513"/>
      <c r="M425" s="513"/>
      <c r="N425" s="513"/>
      <c r="O425" s="513"/>
      <c r="P425" s="513"/>
      <c r="Q425" s="513"/>
      <c r="R425" s="513"/>
      <c r="S425" s="513"/>
      <c r="T425" s="513"/>
      <c r="U425" s="513"/>
      <c r="V425" s="513"/>
      <c r="W425" s="513"/>
      <c r="X425" s="513"/>
      <c r="Y425" s="513"/>
      <c r="Z425" s="513"/>
      <c r="AA425" s="513"/>
      <c r="AB425" s="514"/>
      <c r="AC425" s="526"/>
      <c r="AD425" s="527"/>
      <c r="AE425" s="528"/>
      <c r="AF425" s="224"/>
    </row>
    <row r="426" spans="1:32" s="290" customFormat="1" ht="35.450000000000003" customHeight="1">
      <c r="A426" s="256"/>
      <c r="B426" s="497"/>
      <c r="C426" s="523"/>
      <c r="D426" s="524"/>
      <c r="E426" s="524"/>
      <c r="F426" s="524"/>
      <c r="G426" s="524"/>
      <c r="H426" s="524"/>
      <c r="I426" s="524"/>
      <c r="J426" s="524"/>
      <c r="K426" s="524"/>
      <c r="L426" s="524"/>
      <c r="M426" s="524"/>
      <c r="N426" s="524"/>
      <c r="O426" s="524"/>
      <c r="P426" s="524"/>
      <c r="Q426" s="524"/>
      <c r="R426" s="524"/>
      <c r="S426" s="524"/>
      <c r="T426" s="524"/>
      <c r="U426" s="524"/>
      <c r="V426" s="524"/>
      <c r="W426" s="524"/>
      <c r="X426" s="524"/>
      <c r="Y426" s="524"/>
      <c r="Z426" s="524"/>
      <c r="AA426" s="524"/>
      <c r="AB426" s="525"/>
      <c r="AC426" s="529"/>
      <c r="AD426" s="530"/>
      <c r="AE426" s="531"/>
      <c r="AF426" s="291"/>
    </row>
    <row r="427" spans="1:32" s="256" customFormat="1" ht="15" customHeight="1">
      <c r="A427" s="234"/>
      <c r="B427" s="234"/>
      <c r="C427" s="234"/>
      <c r="D427" s="234"/>
      <c r="E427" s="234"/>
      <c r="F427" s="234"/>
      <c r="G427" s="234"/>
      <c r="H427" s="234"/>
      <c r="I427" s="234"/>
      <c r="J427" s="234"/>
      <c r="K427" s="234"/>
      <c r="L427" s="234"/>
      <c r="M427" s="234"/>
      <c r="N427" s="234"/>
      <c r="O427" s="234"/>
      <c r="P427" s="234"/>
      <c r="Q427" s="234"/>
      <c r="R427" s="234"/>
      <c r="S427" s="234"/>
      <c r="T427" s="234"/>
      <c r="U427" s="234"/>
      <c r="V427" s="234"/>
      <c r="W427" s="234"/>
      <c r="X427" s="234"/>
      <c r="Y427" s="252"/>
      <c r="Z427" s="252"/>
      <c r="AA427" s="252"/>
      <c r="AB427" s="234"/>
      <c r="AC427" s="234"/>
      <c r="AD427" s="234"/>
      <c r="AE427" s="234"/>
      <c r="AF427" s="255" t="s">
        <v>635</v>
      </c>
    </row>
    <row r="428" spans="1:32" s="256" customFormat="1" ht="18.75" customHeight="1">
      <c r="A428" s="253" t="s">
        <v>636</v>
      </c>
      <c r="B428" s="234"/>
      <c r="C428" s="234"/>
      <c r="D428" s="234"/>
      <c r="E428" s="234"/>
      <c r="F428" s="234"/>
      <c r="G428" s="234"/>
      <c r="H428" s="234"/>
      <c r="I428" s="234"/>
      <c r="J428" s="234"/>
      <c r="K428" s="234"/>
      <c r="L428" s="234"/>
      <c r="M428" s="234"/>
      <c r="N428" s="234"/>
      <c r="O428" s="234"/>
      <c r="P428" s="234"/>
      <c r="Q428" s="234"/>
      <c r="R428" s="234"/>
      <c r="S428" s="234"/>
      <c r="T428" s="234"/>
      <c r="U428" s="234"/>
      <c r="V428" s="234"/>
      <c r="W428" s="234"/>
      <c r="X428" s="234"/>
      <c r="Y428" s="252"/>
      <c r="Z428" s="252"/>
      <c r="AA428" s="252"/>
      <c r="AB428" s="234"/>
      <c r="AC428" s="234"/>
      <c r="AD428" s="234"/>
      <c r="AE428" s="234"/>
      <c r="AF428" s="255"/>
    </row>
    <row r="429" spans="1:32" s="234" customFormat="1" ht="15" customHeight="1">
      <c r="A429" s="256"/>
      <c r="B429" s="496" t="s">
        <v>296</v>
      </c>
      <c r="C429" s="512" t="s">
        <v>637</v>
      </c>
      <c r="D429" s="513"/>
      <c r="E429" s="513"/>
      <c r="F429" s="513"/>
      <c r="G429" s="513"/>
      <c r="H429" s="513"/>
      <c r="I429" s="513"/>
      <c r="J429" s="513"/>
      <c r="K429" s="513"/>
      <c r="L429" s="513"/>
      <c r="M429" s="513"/>
      <c r="N429" s="513"/>
      <c r="O429" s="513"/>
      <c r="P429" s="513"/>
      <c r="Q429" s="513"/>
      <c r="R429" s="513"/>
      <c r="S429" s="513"/>
      <c r="T429" s="513"/>
      <c r="U429" s="513"/>
      <c r="V429" s="513"/>
      <c r="W429" s="513"/>
      <c r="X429" s="513"/>
      <c r="Y429" s="513"/>
      <c r="Z429" s="513"/>
      <c r="AA429" s="513"/>
      <c r="AB429" s="514"/>
      <c r="AC429" s="526"/>
      <c r="AD429" s="527"/>
      <c r="AE429" s="528"/>
      <c r="AF429" s="224"/>
    </row>
    <row r="430" spans="1:32" s="290" customFormat="1" ht="15" customHeight="1">
      <c r="A430" s="256"/>
      <c r="B430" s="497"/>
      <c r="C430" s="523"/>
      <c r="D430" s="524"/>
      <c r="E430" s="524"/>
      <c r="F430" s="524"/>
      <c r="G430" s="524"/>
      <c r="H430" s="524"/>
      <c r="I430" s="524"/>
      <c r="J430" s="524"/>
      <c r="K430" s="524"/>
      <c r="L430" s="524"/>
      <c r="M430" s="524"/>
      <c r="N430" s="524"/>
      <c r="O430" s="524"/>
      <c r="P430" s="524"/>
      <c r="Q430" s="524"/>
      <c r="R430" s="524"/>
      <c r="S430" s="524"/>
      <c r="T430" s="524"/>
      <c r="U430" s="524"/>
      <c r="V430" s="524"/>
      <c r="W430" s="524"/>
      <c r="X430" s="524"/>
      <c r="Y430" s="524"/>
      <c r="Z430" s="524"/>
      <c r="AA430" s="524"/>
      <c r="AB430" s="525"/>
      <c r="AC430" s="529"/>
      <c r="AD430" s="530"/>
      <c r="AE430" s="531"/>
      <c r="AF430" s="291"/>
    </row>
    <row r="431" spans="1:32" s="256" customFormat="1" ht="22.5" customHeight="1">
      <c r="B431" s="496" t="s">
        <v>300</v>
      </c>
      <c r="C431" s="512" t="s">
        <v>638</v>
      </c>
      <c r="D431" s="513"/>
      <c r="E431" s="513"/>
      <c r="F431" s="513"/>
      <c r="G431" s="513"/>
      <c r="H431" s="513"/>
      <c r="I431" s="513"/>
      <c r="J431" s="513"/>
      <c r="K431" s="513"/>
      <c r="L431" s="513"/>
      <c r="M431" s="513"/>
      <c r="N431" s="513"/>
      <c r="O431" s="513"/>
      <c r="P431" s="513"/>
      <c r="Q431" s="513"/>
      <c r="R431" s="513"/>
      <c r="S431" s="513"/>
      <c r="T431" s="513"/>
      <c r="U431" s="513"/>
      <c r="V431" s="513"/>
      <c r="W431" s="513"/>
      <c r="X431" s="513"/>
      <c r="Y431" s="513"/>
      <c r="Z431" s="513"/>
      <c r="AA431" s="513"/>
      <c r="AB431" s="514"/>
      <c r="AC431" s="526"/>
      <c r="AD431" s="527"/>
      <c r="AE431" s="528"/>
      <c r="AF431" s="255" t="s">
        <v>639</v>
      </c>
    </row>
    <row r="432" spans="1:32" s="256" customFormat="1" ht="22.5" customHeight="1">
      <c r="B432" s="497"/>
      <c r="C432" s="523"/>
      <c r="D432" s="524"/>
      <c r="E432" s="524"/>
      <c r="F432" s="524"/>
      <c r="G432" s="524"/>
      <c r="H432" s="524"/>
      <c r="I432" s="524"/>
      <c r="J432" s="524"/>
      <c r="K432" s="524"/>
      <c r="L432" s="524"/>
      <c r="M432" s="524"/>
      <c r="N432" s="524"/>
      <c r="O432" s="524"/>
      <c r="P432" s="524"/>
      <c r="Q432" s="524"/>
      <c r="R432" s="524"/>
      <c r="S432" s="524"/>
      <c r="T432" s="524"/>
      <c r="U432" s="524"/>
      <c r="V432" s="524"/>
      <c r="W432" s="524"/>
      <c r="X432" s="524"/>
      <c r="Y432" s="524"/>
      <c r="Z432" s="524"/>
      <c r="AA432" s="524"/>
      <c r="AB432" s="525"/>
      <c r="AC432" s="529"/>
      <c r="AD432" s="530"/>
      <c r="AE432" s="531"/>
      <c r="AF432" s="255"/>
    </row>
    <row r="433" spans="1:32" s="256" customFormat="1" ht="18" customHeight="1">
      <c r="B433" s="496" t="s">
        <v>302</v>
      </c>
      <c r="C433" s="512" t="s">
        <v>640</v>
      </c>
      <c r="D433" s="513"/>
      <c r="E433" s="513"/>
      <c r="F433" s="513"/>
      <c r="G433" s="513"/>
      <c r="H433" s="513"/>
      <c r="I433" s="513"/>
      <c r="J433" s="513"/>
      <c r="K433" s="513"/>
      <c r="L433" s="513"/>
      <c r="M433" s="513"/>
      <c r="N433" s="513"/>
      <c r="O433" s="513"/>
      <c r="P433" s="513"/>
      <c r="Q433" s="513"/>
      <c r="R433" s="513"/>
      <c r="S433" s="513"/>
      <c r="T433" s="513"/>
      <c r="U433" s="513"/>
      <c r="V433" s="513"/>
      <c r="W433" s="513"/>
      <c r="X433" s="513"/>
      <c r="Y433" s="513"/>
      <c r="Z433" s="513"/>
      <c r="AA433" s="513"/>
      <c r="AB433" s="514"/>
      <c r="AC433" s="526"/>
      <c r="AD433" s="527"/>
      <c r="AE433" s="528"/>
      <c r="AF433" s="255" t="s">
        <v>641</v>
      </c>
    </row>
    <row r="434" spans="1:32" s="256" customFormat="1" ht="18" customHeight="1">
      <c r="B434" s="497"/>
      <c r="C434" s="523"/>
      <c r="D434" s="524"/>
      <c r="E434" s="524"/>
      <c r="F434" s="524"/>
      <c r="G434" s="524"/>
      <c r="H434" s="524"/>
      <c r="I434" s="524"/>
      <c r="J434" s="524"/>
      <c r="K434" s="524"/>
      <c r="L434" s="524"/>
      <c r="M434" s="524"/>
      <c r="N434" s="524"/>
      <c r="O434" s="524"/>
      <c r="P434" s="524"/>
      <c r="Q434" s="524"/>
      <c r="R434" s="524"/>
      <c r="S434" s="524"/>
      <c r="T434" s="524"/>
      <c r="U434" s="524"/>
      <c r="V434" s="524"/>
      <c r="W434" s="524"/>
      <c r="X434" s="524"/>
      <c r="Y434" s="524"/>
      <c r="Z434" s="524"/>
      <c r="AA434" s="524"/>
      <c r="AB434" s="525"/>
      <c r="AC434" s="529"/>
      <c r="AD434" s="530"/>
      <c r="AE434" s="531"/>
      <c r="AF434" s="255" t="s">
        <v>642</v>
      </c>
    </row>
    <row r="435" spans="1:32" s="256" customFormat="1" ht="15" customHeight="1">
      <c r="A435" s="234"/>
      <c r="B435" s="234"/>
      <c r="C435" s="234"/>
      <c r="D435" s="234"/>
      <c r="E435" s="234"/>
      <c r="F435" s="234"/>
      <c r="G435" s="234"/>
      <c r="H435" s="234"/>
      <c r="I435" s="234"/>
      <c r="J435" s="234"/>
      <c r="K435" s="234"/>
      <c r="L435" s="234"/>
      <c r="M435" s="234"/>
      <c r="N435" s="234"/>
      <c r="O435" s="234"/>
      <c r="P435" s="234"/>
      <c r="Q435" s="234"/>
      <c r="R435" s="234"/>
      <c r="S435" s="234"/>
      <c r="T435" s="234"/>
      <c r="U435" s="234"/>
      <c r="V435" s="234"/>
      <c r="W435" s="234"/>
      <c r="X435" s="234"/>
      <c r="Y435" s="252"/>
      <c r="Z435" s="252"/>
      <c r="AA435" s="252"/>
      <c r="AB435" s="234"/>
      <c r="AC435" s="234"/>
      <c r="AD435" s="234"/>
      <c r="AE435" s="234"/>
      <c r="AF435" s="255" t="s">
        <v>643</v>
      </c>
    </row>
    <row r="436" spans="1:32" s="256" customFormat="1" ht="19.5" customHeight="1">
      <c r="A436" s="253" t="s">
        <v>644</v>
      </c>
      <c r="B436" s="288"/>
      <c r="C436" s="289"/>
      <c r="D436" s="289"/>
      <c r="E436" s="289"/>
      <c r="F436" s="289"/>
      <c r="G436" s="289"/>
      <c r="H436" s="289"/>
      <c r="I436" s="289"/>
      <c r="J436" s="290"/>
      <c r="K436" s="290"/>
      <c r="L436" s="290"/>
      <c r="M436" s="290"/>
      <c r="N436" s="290"/>
      <c r="O436" s="290"/>
      <c r="P436" s="290"/>
      <c r="Q436" s="290"/>
      <c r="R436" s="290"/>
      <c r="S436" s="290"/>
      <c r="T436" s="290"/>
      <c r="U436" s="290"/>
      <c r="V436" s="290"/>
      <c r="W436" s="290"/>
      <c r="X436" s="290"/>
      <c r="Y436" s="290"/>
      <c r="Z436" s="290"/>
      <c r="AA436" s="290"/>
      <c r="AB436" s="290"/>
      <c r="AC436" s="252"/>
      <c r="AD436" s="252"/>
      <c r="AE436" s="252"/>
      <c r="AF436" s="255"/>
    </row>
    <row r="437" spans="1:32" s="256" customFormat="1" ht="18" customHeight="1">
      <c r="B437" s="496" t="s">
        <v>296</v>
      </c>
      <c r="C437" s="512" t="s">
        <v>645</v>
      </c>
      <c r="D437" s="513"/>
      <c r="E437" s="513"/>
      <c r="F437" s="513"/>
      <c r="G437" s="513"/>
      <c r="H437" s="513"/>
      <c r="I437" s="513"/>
      <c r="J437" s="513"/>
      <c r="K437" s="513"/>
      <c r="L437" s="513"/>
      <c r="M437" s="513"/>
      <c r="N437" s="513"/>
      <c r="O437" s="513"/>
      <c r="P437" s="513"/>
      <c r="Q437" s="513"/>
      <c r="R437" s="513"/>
      <c r="S437" s="513"/>
      <c r="T437" s="513"/>
      <c r="U437" s="513"/>
      <c r="V437" s="513"/>
      <c r="W437" s="513"/>
      <c r="X437" s="513"/>
      <c r="Y437" s="513"/>
      <c r="Z437" s="513"/>
      <c r="AA437" s="513"/>
      <c r="AB437" s="514"/>
      <c r="AC437" s="526"/>
      <c r="AD437" s="527"/>
      <c r="AE437" s="528"/>
      <c r="AF437" s="255" t="s">
        <v>646</v>
      </c>
    </row>
    <row r="438" spans="1:32" s="256" customFormat="1" ht="18" customHeight="1">
      <c r="B438" s="497"/>
      <c r="C438" s="523"/>
      <c r="D438" s="524"/>
      <c r="E438" s="524"/>
      <c r="F438" s="524"/>
      <c r="G438" s="524"/>
      <c r="H438" s="524"/>
      <c r="I438" s="524"/>
      <c r="J438" s="524"/>
      <c r="K438" s="524"/>
      <c r="L438" s="524"/>
      <c r="M438" s="524"/>
      <c r="N438" s="524"/>
      <c r="O438" s="524"/>
      <c r="P438" s="524"/>
      <c r="Q438" s="524"/>
      <c r="R438" s="524"/>
      <c r="S438" s="524"/>
      <c r="T438" s="524"/>
      <c r="U438" s="524"/>
      <c r="V438" s="524"/>
      <c r="W438" s="524"/>
      <c r="X438" s="524"/>
      <c r="Y438" s="524"/>
      <c r="Z438" s="524"/>
      <c r="AA438" s="524"/>
      <c r="AB438" s="525"/>
      <c r="AC438" s="529"/>
      <c r="AD438" s="530"/>
      <c r="AE438" s="531"/>
      <c r="AF438" s="255"/>
    </row>
    <row r="439" spans="1:32" s="256" customFormat="1" ht="36" customHeight="1">
      <c r="B439" s="496" t="s">
        <v>300</v>
      </c>
      <c r="C439" s="512" t="s">
        <v>1002</v>
      </c>
      <c r="D439" s="513"/>
      <c r="E439" s="513"/>
      <c r="F439" s="513"/>
      <c r="G439" s="513"/>
      <c r="H439" s="513"/>
      <c r="I439" s="513"/>
      <c r="J439" s="513"/>
      <c r="K439" s="513"/>
      <c r="L439" s="513"/>
      <c r="M439" s="513"/>
      <c r="N439" s="513"/>
      <c r="O439" s="513"/>
      <c r="P439" s="513"/>
      <c r="Q439" s="513"/>
      <c r="R439" s="513"/>
      <c r="S439" s="513"/>
      <c r="T439" s="513"/>
      <c r="U439" s="513"/>
      <c r="V439" s="513"/>
      <c r="W439" s="513"/>
      <c r="X439" s="513"/>
      <c r="Y439" s="513"/>
      <c r="Z439" s="513"/>
      <c r="AA439" s="513"/>
      <c r="AB439" s="514"/>
      <c r="AC439" s="526"/>
      <c r="AD439" s="527"/>
      <c r="AE439" s="528"/>
      <c r="AF439" s="255"/>
    </row>
    <row r="440" spans="1:32" s="256" customFormat="1" ht="36" customHeight="1">
      <c r="B440" s="497"/>
      <c r="C440" s="523"/>
      <c r="D440" s="524"/>
      <c r="E440" s="524"/>
      <c r="F440" s="524"/>
      <c r="G440" s="524"/>
      <c r="H440" s="524"/>
      <c r="I440" s="524"/>
      <c r="J440" s="524"/>
      <c r="K440" s="524"/>
      <c r="L440" s="524"/>
      <c r="M440" s="524"/>
      <c r="N440" s="524"/>
      <c r="O440" s="524"/>
      <c r="P440" s="524"/>
      <c r="Q440" s="524"/>
      <c r="R440" s="524"/>
      <c r="S440" s="524"/>
      <c r="T440" s="524"/>
      <c r="U440" s="524"/>
      <c r="V440" s="524"/>
      <c r="W440" s="524"/>
      <c r="X440" s="524"/>
      <c r="Y440" s="524"/>
      <c r="Z440" s="524"/>
      <c r="AA440" s="524"/>
      <c r="AB440" s="525"/>
      <c r="AC440" s="529"/>
      <c r="AD440" s="530"/>
      <c r="AE440" s="531"/>
      <c r="AF440" s="255"/>
    </row>
    <row r="441" spans="1:32" s="234" customFormat="1" ht="12.95" customHeight="1">
      <c r="AC441" s="252"/>
      <c r="AD441" s="252"/>
      <c r="AE441" s="252"/>
      <c r="AF441" s="224"/>
    </row>
    <row r="442" spans="1:32" s="290" customFormat="1" ht="20.100000000000001" customHeight="1">
      <c r="A442" s="253" t="s">
        <v>647</v>
      </c>
      <c r="B442" s="288"/>
      <c r="C442" s="289"/>
      <c r="D442" s="289"/>
      <c r="E442" s="289"/>
      <c r="F442" s="289"/>
      <c r="G442" s="289"/>
      <c r="H442" s="289"/>
      <c r="I442" s="289"/>
      <c r="AC442" s="252"/>
      <c r="AD442" s="252"/>
      <c r="AE442" s="252"/>
      <c r="AF442" s="315"/>
    </row>
    <row r="443" spans="1:32" s="256" customFormat="1" ht="15" customHeight="1">
      <c r="B443" s="496" t="s">
        <v>296</v>
      </c>
      <c r="C443" s="512" t="s">
        <v>648</v>
      </c>
      <c r="D443" s="513"/>
      <c r="E443" s="513"/>
      <c r="F443" s="513"/>
      <c r="G443" s="513"/>
      <c r="H443" s="513"/>
      <c r="I443" s="513"/>
      <c r="J443" s="513"/>
      <c r="K443" s="513"/>
      <c r="L443" s="513"/>
      <c r="M443" s="513"/>
      <c r="N443" s="513"/>
      <c r="O443" s="513"/>
      <c r="P443" s="513"/>
      <c r="Q443" s="513"/>
      <c r="R443" s="513"/>
      <c r="S443" s="513"/>
      <c r="T443" s="513"/>
      <c r="U443" s="513"/>
      <c r="V443" s="513"/>
      <c r="W443" s="513"/>
      <c r="X443" s="513"/>
      <c r="Y443" s="513"/>
      <c r="Z443" s="513"/>
      <c r="AA443" s="513"/>
      <c r="AB443" s="514"/>
      <c r="AC443" s="526"/>
      <c r="AD443" s="527"/>
      <c r="AE443" s="528"/>
      <c r="AF443" s="255" t="s">
        <v>649</v>
      </c>
    </row>
    <row r="444" spans="1:32" s="256" customFormat="1" ht="15" customHeight="1">
      <c r="B444" s="533"/>
      <c r="C444" s="523"/>
      <c r="D444" s="524"/>
      <c r="E444" s="524"/>
      <c r="F444" s="524"/>
      <c r="G444" s="524"/>
      <c r="H444" s="524"/>
      <c r="I444" s="524"/>
      <c r="J444" s="524"/>
      <c r="K444" s="524"/>
      <c r="L444" s="524"/>
      <c r="M444" s="524"/>
      <c r="N444" s="524"/>
      <c r="O444" s="524"/>
      <c r="P444" s="524"/>
      <c r="Q444" s="524"/>
      <c r="R444" s="524"/>
      <c r="S444" s="524"/>
      <c r="T444" s="524"/>
      <c r="U444" s="524"/>
      <c r="V444" s="524"/>
      <c r="W444" s="524"/>
      <c r="X444" s="524"/>
      <c r="Y444" s="524"/>
      <c r="Z444" s="524"/>
      <c r="AA444" s="524"/>
      <c r="AB444" s="525"/>
      <c r="AC444" s="577"/>
      <c r="AD444" s="578"/>
      <c r="AE444" s="579"/>
    </row>
    <row r="445" spans="1:32" s="256" customFormat="1" ht="18" customHeight="1">
      <c r="B445" s="496" t="s">
        <v>300</v>
      </c>
      <c r="C445" s="512" t="s">
        <v>650</v>
      </c>
      <c r="D445" s="513"/>
      <c r="E445" s="513"/>
      <c r="F445" s="513"/>
      <c r="G445" s="513"/>
      <c r="H445" s="513"/>
      <c r="I445" s="513"/>
      <c r="J445" s="513"/>
      <c r="K445" s="513"/>
      <c r="L445" s="513"/>
      <c r="M445" s="513"/>
      <c r="N445" s="513"/>
      <c r="O445" s="513"/>
      <c r="P445" s="513"/>
      <c r="Q445" s="513"/>
      <c r="R445" s="513"/>
      <c r="S445" s="513"/>
      <c r="T445" s="513"/>
      <c r="U445" s="513"/>
      <c r="V445" s="513"/>
      <c r="W445" s="513"/>
      <c r="X445" s="513"/>
      <c r="Y445" s="513"/>
      <c r="Z445" s="513"/>
      <c r="AA445" s="513"/>
      <c r="AB445" s="514"/>
      <c r="AC445" s="526"/>
      <c r="AD445" s="527"/>
      <c r="AE445" s="528"/>
      <c r="AF445" s="255" t="s">
        <v>649</v>
      </c>
    </row>
    <row r="446" spans="1:32" s="256" customFormat="1" ht="18" customHeight="1">
      <c r="B446" s="533"/>
      <c r="C446" s="523"/>
      <c r="D446" s="524"/>
      <c r="E446" s="524"/>
      <c r="F446" s="524"/>
      <c r="G446" s="524"/>
      <c r="H446" s="524"/>
      <c r="I446" s="524"/>
      <c r="J446" s="524"/>
      <c r="K446" s="524"/>
      <c r="L446" s="524"/>
      <c r="M446" s="524"/>
      <c r="N446" s="524"/>
      <c r="O446" s="524"/>
      <c r="P446" s="524"/>
      <c r="Q446" s="524"/>
      <c r="R446" s="524"/>
      <c r="S446" s="524"/>
      <c r="T446" s="524"/>
      <c r="U446" s="524"/>
      <c r="V446" s="524"/>
      <c r="W446" s="524"/>
      <c r="X446" s="524"/>
      <c r="Y446" s="524"/>
      <c r="Z446" s="524"/>
      <c r="AA446" s="524"/>
      <c r="AB446" s="525"/>
      <c r="AC446" s="577"/>
      <c r="AD446" s="578"/>
      <c r="AE446" s="579"/>
    </row>
    <row r="447" spans="1:32" s="256" customFormat="1" ht="18" customHeight="1">
      <c r="B447" s="496" t="s">
        <v>302</v>
      </c>
      <c r="C447" s="512" t="s">
        <v>651</v>
      </c>
      <c r="D447" s="513"/>
      <c r="E447" s="513"/>
      <c r="F447" s="513"/>
      <c r="G447" s="513"/>
      <c r="H447" s="513"/>
      <c r="I447" s="513"/>
      <c r="J447" s="513"/>
      <c r="K447" s="513"/>
      <c r="L447" s="513"/>
      <c r="M447" s="513"/>
      <c r="N447" s="513"/>
      <c r="O447" s="513"/>
      <c r="P447" s="513"/>
      <c r="Q447" s="513"/>
      <c r="R447" s="513"/>
      <c r="S447" s="513"/>
      <c r="T447" s="513"/>
      <c r="U447" s="513"/>
      <c r="V447" s="513"/>
      <c r="W447" s="513"/>
      <c r="X447" s="513"/>
      <c r="Y447" s="513"/>
      <c r="Z447" s="513"/>
      <c r="AA447" s="513"/>
      <c r="AB447" s="514"/>
      <c r="AC447" s="526"/>
      <c r="AD447" s="527"/>
      <c r="AE447" s="528"/>
    </row>
    <row r="448" spans="1:32" s="256" customFormat="1" ht="18" customHeight="1">
      <c r="B448" s="497"/>
      <c r="C448" s="523"/>
      <c r="D448" s="524"/>
      <c r="E448" s="524"/>
      <c r="F448" s="524"/>
      <c r="G448" s="524"/>
      <c r="H448" s="524"/>
      <c r="I448" s="524"/>
      <c r="J448" s="524"/>
      <c r="K448" s="524"/>
      <c r="L448" s="524"/>
      <c r="M448" s="524"/>
      <c r="N448" s="524"/>
      <c r="O448" s="524"/>
      <c r="P448" s="524"/>
      <c r="Q448" s="524"/>
      <c r="R448" s="524"/>
      <c r="S448" s="524"/>
      <c r="T448" s="524"/>
      <c r="U448" s="524"/>
      <c r="V448" s="524"/>
      <c r="W448" s="524"/>
      <c r="X448" s="524"/>
      <c r="Y448" s="524"/>
      <c r="Z448" s="524"/>
      <c r="AA448" s="524"/>
      <c r="AB448" s="525"/>
      <c r="AC448" s="529"/>
      <c r="AD448" s="530"/>
      <c r="AE448" s="531"/>
    </row>
    <row r="449" spans="1:32" s="256" customFormat="1" ht="18" customHeight="1">
      <c r="A449" s="234"/>
      <c r="B449" s="234"/>
      <c r="C449" s="234"/>
      <c r="D449" s="234"/>
      <c r="E449" s="234"/>
      <c r="F449" s="234"/>
      <c r="G449" s="234"/>
      <c r="H449" s="234"/>
      <c r="I449" s="234"/>
      <c r="J449" s="234"/>
      <c r="K449" s="234"/>
      <c r="L449" s="234"/>
      <c r="M449" s="234"/>
      <c r="N449" s="234"/>
      <c r="O449" s="234"/>
      <c r="P449" s="234"/>
      <c r="Q449" s="234"/>
      <c r="R449" s="234"/>
      <c r="S449" s="234"/>
      <c r="T449" s="234"/>
      <c r="U449" s="234"/>
      <c r="V449" s="234"/>
      <c r="W449" s="234"/>
      <c r="X449" s="234"/>
      <c r="Y449" s="234"/>
      <c r="Z449" s="234"/>
      <c r="AA449" s="234"/>
      <c r="AB449" s="234"/>
      <c r="AC449" s="252"/>
      <c r="AD449" s="252"/>
      <c r="AE449" s="252"/>
    </row>
    <row r="450" spans="1:32" s="256" customFormat="1" ht="18.75" customHeight="1">
      <c r="A450" s="253" t="s">
        <v>652</v>
      </c>
      <c r="B450" s="288"/>
      <c r="C450" s="289"/>
      <c r="D450" s="289"/>
      <c r="E450" s="289"/>
      <c r="F450" s="289"/>
      <c r="G450" s="289"/>
      <c r="H450" s="289"/>
      <c r="I450" s="289"/>
      <c r="J450" s="290"/>
      <c r="K450" s="290"/>
      <c r="L450" s="290"/>
      <c r="M450" s="290"/>
      <c r="N450" s="290"/>
      <c r="O450" s="290"/>
      <c r="P450" s="290"/>
      <c r="Q450" s="290"/>
      <c r="R450" s="290"/>
      <c r="S450" s="290"/>
      <c r="T450" s="290"/>
      <c r="U450" s="290"/>
      <c r="V450" s="290"/>
      <c r="W450" s="290"/>
      <c r="X450" s="290"/>
      <c r="Y450" s="290"/>
      <c r="Z450" s="290"/>
      <c r="AA450" s="290"/>
      <c r="AB450" s="290"/>
      <c r="AC450" s="252"/>
      <c r="AD450" s="252"/>
      <c r="AE450" s="252"/>
    </row>
    <row r="451" spans="1:32" s="256" customFormat="1" ht="18" customHeight="1">
      <c r="B451" s="496" t="s">
        <v>296</v>
      </c>
      <c r="C451" s="512" t="s">
        <v>653</v>
      </c>
      <c r="D451" s="513"/>
      <c r="E451" s="513"/>
      <c r="F451" s="513"/>
      <c r="G451" s="513"/>
      <c r="H451" s="513"/>
      <c r="I451" s="513"/>
      <c r="J451" s="513"/>
      <c r="K451" s="513"/>
      <c r="L451" s="513"/>
      <c r="M451" s="513"/>
      <c r="N451" s="513"/>
      <c r="O451" s="513"/>
      <c r="P451" s="513"/>
      <c r="Q451" s="513"/>
      <c r="R451" s="513"/>
      <c r="S451" s="513"/>
      <c r="T451" s="513"/>
      <c r="U451" s="513"/>
      <c r="V451" s="513"/>
      <c r="W451" s="513"/>
      <c r="X451" s="513"/>
      <c r="Y451" s="513"/>
      <c r="Z451" s="513"/>
      <c r="AA451" s="513"/>
      <c r="AB451" s="514"/>
      <c r="AC451" s="526"/>
      <c r="AD451" s="527"/>
      <c r="AE451" s="528"/>
    </row>
    <row r="452" spans="1:32" s="256" customFormat="1" ht="18" customHeight="1">
      <c r="B452" s="497"/>
      <c r="C452" s="523"/>
      <c r="D452" s="524"/>
      <c r="E452" s="524"/>
      <c r="F452" s="524"/>
      <c r="G452" s="524"/>
      <c r="H452" s="524"/>
      <c r="I452" s="524"/>
      <c r="J452" s="524"/>
      <c r="K452" s="524"/>
      <c r="L452" s="524"/>
      <c r="M452" s="524"/>
      <c r="N452" s="524"/>
      <c r="O452" s="524"/>
      <c r="P452" s="524"/>
      <c r="Q452" s="524"/>
      <c r="R452" s="524"/>
      <c r="S452" s="524"/>
      <c r="T452" s="524"/>
      <c r="U452" s="524"/>
      <c r="V452" s="524"/>
      <c r="W452" s="524"/>
      <c r="X452" s="524"/>
      <c r="Y452" s="524"/>
      <c r="Z452" s="524"/>
      <c r="AA452" s="524"/>
      <c r="AB452" s="525"/>
      <c r="AC452" s="529"/>
      <c r="AD452" s="530"/>
      <c r="AE452" s="531"/>
    </row>
    <row r="453" spans="1:32" s="256" customFormat="1" ht="12" customHeight="1">
      <c r="A453" s="234"/>
      <c r="B453" s="234"/>
      <c r="C453" s="234"/>
      <c r="D453" s="234"/>
      <c r="E453" s="234"/>
      <c r="F453" s="234"/>
      <c r="G453" s="234"/>
      <c r="H453" s="234"/>
      <c r="I453" s="234"/>
      <c r="J453" s="234"/>
      <c r="K453" s="234"/>
      <c r="L453" s="234"/>
      <c r="M453" s="234"/>
      <c r="N453" s="234"/>
      <c r="O453" s="234"/>
      <c r="P453" s="234"/>
      <c r="Q453" s="234"/>
      <c r="R453" s="234"/>
      <c r="S453" s="234"/>
      <c r="T453" s="234"/>
      <c r="U453" s="234"/>
      <c r="V453" s="234"/>
      <c r="W453" s="234"/>
      <c r="X453" s="234"/>
      <c r="Y453" s="234"/>
      <c r="Z453" s="234"/>
      <c r="AA453" s="234"/>
      <c r="AB453" s="234"/>
      <c r="AC453" s="252"/>
      <c r="AD453" s="252"/>
      <c r="AE453" s="252"/>
    </row>
    <row r="454" spans="1:32" s="256" customFormat="1" ht="18.75" customHeight="1">
      <c r="A454" s="253" t="s">
        <v>654</v>
      </c>
      <c r="B454" s="288"/>
      <c r="C454" s="289"/>
      <c r="D454" s="289"/>
      <c r="E454" s="289"/>
      <c r="F454" s="289"/>
      <c r="G454" s="289"/>
      <c r="H454" s="289"/>
      <c r="I454" s="289"/>
      <c r="J454" s="290"/>
      <c r="K454" s="290"/>
      <c r="L454" s="290"/>
      <c r="M454" s="290"/>
      <c r="N454" s="290"/>
      <c r="O454" s="290"/>
      <c r="P454" s="290"/>
      <c r="Q454" s="290"/>
      <c r="R454" s="290"/>
      <c r="S454" s="290"/>
      <c r="T454" s="290"/>
      <c r="U454" s="290"/>
      <c r="V454" s="290"/>
      <c r="W454" s="290"/>
      <c r="X454" s="290"/>
      <c r="Y454" s="290"/>
      <c r="Z454" s="290"/>
      <c r="AA454" s="290"/>
      <c r="AB454" s="290"/>
      <c r="AC454" s="252"/>
      <c r="AD454" s="252"/>
      <c r="AE454" s="252"/>
    </row>
    <row r="455" spans="1:32" s="256" customFormat="1" ht="15" customHeight="1">
      <c r="B455" s="496" t="s">
        <v>296</v>
      </c>
      <c r="C455" s="512" t="s">
        <v>655</v>
      </c>
      <c r="D455" s="513"/>
      <c r="E455" s="513"/>
      <c r="F455" s="513"/>
      <c r="G455" s="513"/>
      <c r="H455" s="513"/>
      <c r="I455" s="513"/>
      <c r="J455" s="513"/>
      <c r="K455" s="513"/>
      <c r="L455" s="513"/>
      <c r="M455" s="513"/>
      <c r="N455" s="513"/>
      <c r="O455" s="513"/>
      <c r="P455" s="513"/>
      <c r="Q455" s="513"/>
      <c r="R455" s="513"/>
      <c r="S455" s="513"/>
      <c r="T455" s="513"/>
      <c r="U455" s="513"/>
      <c r="V455" s="513"/>
      <c r="W455" s="513"/>
      <c r="X455" s="513"/>
      <c r="Y455" s="513"/>
      <c r="Z455" s="513"/>
      <c r="AA455" s="513"/>
      <c r="AB455" s="514"/>
      <c r="AC455" s="526"/>
      <c r="AD455" s="527"/>
      <c r="AE455" s="528"/>
      <c r="AF455" s="255" t="s">
        <v>656</v>
      </c>
    </row>
    <row r="456" spans="1:32" s="256" customFormat="1" ht="15" customHeight="1">
      <c r="B456" s="497"/>
      <c r="C456" s="523"/>
      <c r="D456" s="524"/>
      <c r="E456" s="524"/>
      <c r="F456" s="524"/>
      <c r="G456" s="524"/>
      <c r="H456" s="524"/>
      <c r="I456" s="524"/>
      <c r="J456" s="524"/>
      <c r="K456" s="524"/>
      <c r="L456" s="524"/>
      <c r="M456" s="524"/>
      <c r="N456" s="524"/>
      <c r="O456" s="524"/>
      <c r="P456" s="524"/>
      <c r="Q456" s="524"/>
      <c r="R456" s="524"/>
      <c r="S456" s="524"/>
      <c r="T456" s="524"/>
      <c r="U456" s="524"/>
      <c r="V456" s="524"/>
      <c r="W456" s="524"/>
      <c r="X456" s="524"/>
      <c r="Y456" s="524"/>
      <c r="Z456" s="524"/>
      <c r="AA456" s="524"/>
      <c r="AB456" s="525"/>
      <c r="AC456" s="529"/>
      <c r="AD456" s="530"/>
      <c r="AE456" s="531"/>
    </row>
    <row r="457" spans="1:32" s="256" customFormat="1" ht="15" customHeight="1">
      <c r="B457" s="496" t="s">
        <v>300</v>
      </c>
      <c r="C457" s="512" t="s">
        <v>657</v>
      </c>
      <c r="D457" s="513"/>
      <c r="E457" s="513"/>
      <c r="F457" s="513"/>
      <c r="G457" s="513"/>
      <c r="H457" s="513"/>
      <c r="I457" s="513"/>
      <c r="J457" s="513"/>
      <c r="K457" s="513"/>
      <c r="L457" s="513"/>
      <c r="M457" s="513"/>
      <c r="N457" s="513"/>
      <c r="O457" s="513"/>
      <c r="P457" s="513"/>
      <c r="Q457" s="513"/>
      <c r="R457" s="513"/>
      <c r="S457" s="513"/>
      <c r="T457" s="513"/>
      <c r="U457" s="513"/>
      <c r="V457" s="513"/>
      <c r="W457" s="513"/>
      <c r="X457" s="513"/>
      <c r="Y457" s="513"/>
      <c r="Z457" s="513"/>
      <c r="AA457" s="513"/>
      <c r="AB457" s="514"/>
      <c r="AC457" s="526"/>
      <c r="AD457" s="527"/>
      <c r="AE457" s="528"/>
      <c r="AF457" s="255" t="s">
        <v>658</v>
      </c>
    </row>
    <row r="458" spans="1:32" s="256" customFormat="1" ht="15" customHeight="1">
      <c r="B458" s="497"/>
      <c r="C458" s="523"/>
      <c r="D458" s="524"/>
      <c r="E458" s="524"/>
      <c r="F458" s="524"/>
      <c r="G458" s="524"/>
      <c r="H458" s="524"/>
      <c r="I458" s="524"/>
      <c r="J458" s="524"/>
      <c r="K458" s="524"/>
      <c r="L458" s="524"/>
      <c r="M458" s="524"/>
      <c r="N458" s="524"/>
      <c r="O458" s="524"/>
      <c r="P458" s="524"/>
      <c r="Q458" s="524"/>
      <c r="R458" s="524"/>
      <c r="S458" s="524"/>
      <c r="T458" s="524"/>
      <c r="U458" s="524"/>
      <c r="V458" s="524"/>
      <c r="W458" s="524"/>
      <c r="X458" s="524"/>
      <c r="Y458" s="524"/>
      <c r="Z458" s="524"/>
      <c r="AA458" s="524"/>
      <c r="AB458" s="525"/>
      <c r="AC458" s="529"/>
      <c r="AD458" s="530"/>
      <c r="AE458" s="531"/>
    </row>
    <row r="459" spans="1:32" s="256" customFormat="1" ht="9" customHeight="1">
      <c r="A459" s="234"/>
      <c r="B459" s="246"/>
      <c r="C459" s="258"/>
      <c r="D459" s="258"/>
      <c r="E459" s="258"/>
      <c r="F459" s="258"/>
      <c r="G459" s="258"/>
      <c r="H459" s="258"/>
      <c r="I459" s="258"/>
      <c r="J459" s="258"/>
      <c r="K459" s="258"/>
      <c r="L459" s="258"/>
      <c r="M459" s="258"/>
      <c r="N459" s="258"/>
      <c r="O459" s="258"/>
      <c r="P459" s="258"/>
      <c r="Q459" s="258"/>
      <c r="R459" s="258"/>
      <c r="S459" s="258"/>
      <c r="T459" s="258"/>
      <c r="U459" s="258"/>
      <c r="V459" s="258"/>
      <c r="W459" s="258"/>
      <c r="X459" s="258"/>
      <c r="Y459" s="258"/>
      <c r="Z459" s="258"/>
      <c r="AA459" s="258"/>
      <c r="AB459" s="258"/>
      <c r="AC459" s="252"/>
      <c r="AD459" s="252"/>
      <c r="AE459" s="252"/>
      <c r="AF459" s="255" t="s">
        <v>659</v>
      </c>
    </row>
    <row r="460" spans="1:32" s="256" customFormat="1" ht="18.75" customHeight="1">
      <c r="A460" s="253" t="s">
        <v>660</v>
      </c>
      <c r="B460" s="288"/>
      <c r="C460" s="289"/>
      <c r="D460" s="289"/>
      <c r="E460" s="289"/>
      <c r="F460" s="289"/>
      <c r="G460" s="289"/>
      <c r="H460" s="289"/>
      <c r="I460" s="289"/>
      <c r="J460" s="290"/>
      <c r="K460" s="290"/>
      <c r="L460" s="290"/>
      <c r="M460" s="290"/>
      <c r="N460" s="290"/>
      <c r="O460" s="290"/>
      <c r="P460" s="290"/>
      <c r="Q460" s="290"/>
      <c r="R460" s="290"/>
      <c r="S460" s="290"/>
      <c r="T460" s="290"/>
      <c r="U460" s="290"/>
      <c r="V460" s="290"/>
      <c r="W460" s="290"/>
      <c r="X460" s="290"/>
      <c r="Y460" s="252"/>
      <c r="Z460" s="252"/>
      <c r="AA460" s="252"/>
      <c r="AB460" s="290"/>
      <c r="AC460" s="290"/>
      <c r="AD460" s="290"/>
      <c r="AE460" s="290"/>
    </row>
    <row r="461" spans="1:32" s="256" customFormat="1" ht="18" customHeight="1">
      <c r="B461" s="496" t="s">
        <v>296</v>
      </c>
      <c r="C461" s="512" t="s">
        <v>661</v>
      </c>
      <c r="D461" s="513"/>
      <c r="E461" s="513"/>
      <c r="F461" s="513"/>
      <c r="G461" s="513"/>
      <c r="H461" s="513"/>
      <c r="I461" s="513"/>
      <c r="J461" s="513"/>
      <c r="K461" s="513"/>
      <c r="L461" s="513"/>
      <c r="M461" s="513"/>
      <c r="N461" s="513"/>
      <c r="O461" s="513"/>
      <c r="P461" s="513"/>
      <c r="Q461" s="513"/>
      <c r="R461" s="513"/>
      <c r="S461" s="513"/>
      <c r="T461" s="513"/>
      <c r="U461" s="513"/>
      <c r="V461" s="513"/>
      <c r="W461" s="513"/>
      <c r="X461" s="513"/>
      <c r="Y461" s="513"/>
      <c r="Z461" s="513"/>
      <c r="AA461" s="513"/>
      <c r="AB461" s="514"/>
      <c r="AC461" s="526"/>
      <c r="AD461" s="527"/>
      <c r="AE461" s="528"/>
      <c r="AF461" s="255" t="s">
        <v>662</v>
      </c>
    </row>
    <row r="462" spans="1:32" s="256" customFormat="1" ht="18" customHeight="1">
      <c r="B462" s="497"/>
      <c r="C462" s="523"/>
      <c r="D462" s="524"/>
      <c r="E462" s="524"/>
      <c r="F462" s="524"/>
      <c r="G462" s="524"/>
      <c r="H462" s="524"/>
      <c r="I462" s="524"/>
      <c r="J462" s="524"/>
      <c r="K462" s="524"/>
      <c r="L462" s="524"/>
      <c r="M462" s="524"/>
      <c r="N462" s="524"/>
      <c r="O462" s="524"/>
      <c r="P462" s="524"/>
      <c r="Q462" s="524"/>
      <c r="R462" s="524"/>
      <c r="S462" s="524"/>
      <c r="T462" s="524"/>
      <c r="U462" s="524"/>
      <c r="V462" s="524"/>
      <c r="W462" s="524"/>
      <c r="X462" s="524"/>
      <c r="Y462" s="524"/>
      <c r="Z462" s="524"/>
      <c r="AA462" s="524"/>
      <c r="AB462" s="525"/>
      <c r="AC462" s="529"/>
      <c r="AD462" s="530"/>
      <c r="AE462" s="531"/>
    </row>
    <row r="463" spans="1:32" s="234" customFormat="1" ht="35.25" customHeight="1">
      <c r="A463" s="256"/>
      <c r="B463" s="496" t="s">
        <v>300</v>
      </c>
      <c r="C463" s="676" t="s">
        <v>663</v>
      </c>
      <c r="D463" s="677"/>
      <c r="E463" s="677"/>
      <c r="F463" s="677"/>
      <c r="G463" s="677"/>
      <c r="H463" s="677"/>
      <c r="I463" s="677"/>
      <c r="J463" s="677"/>
      <c r="K463" s="677"/>
      <c r="L463" s="677"/>
      <c r="M463" s="677"/>
      <c r="N463" s="677"/>
      <c r="O463" s="677"/>
      <c r="P463" s="677"/>
      <c r="Q463" s="677"/>
      <c r="R463" s="677"/>
      <c r="S463" s="677"/>
      <c r="T463" s="677"/>
      <c r="U463" s="677"/>
      <c r="V463" s="677"/>
      <c r="W463" s="677"/>
      <c r="X463" s="677"/>
      <c r="Y463" s="677"/>
      <c r="Z463" s="677"/>
      <c r="AA463" s="677"/>
      <c r="AB463" s="678"/>
      <c r="AC463" s="526"/>
      <c r="AD463" s="527"/>
      <c r="AE463" s="528"/>
      <c r="AF463" s="224"/>
    </row>
    <row r="464" spans="1:32" s="290" customFormat="1" ht="19.5" customHeight="1">
      <c r="A464" s="256"/>
      <c r="B464" s="497"/>
      <c r="C464" s="679" t="s">
        <v>664</v>
      </c>
      <c r="D464" s="680"/>
      <c r="E464" s="680"/>
      <c r="F464" s="680"/>
      <c r="G464" s="680"/>
      <c r="H464" s="680"/>
      <c r="I464" s="680"/>
      <c r="J464" s="680"/>
      <c r="K464" s="680"/>
      <c r="L464" s="680"/>
      <c r="M464" s="680"/>
      <c r="N464" s="680"/>
      <c r="O464" s="680"/>
      <c r="P464" s="680"/>
      <c r="Q464" s="680"/>
      <c r="R464" s="680"/>
      <c r="S464" s="680"/>
      <c r="T464" s="680"/>
      <c r="U464" s="680"/>
      <c r="V464" s="680"/>
      <c r="W464" s="680"/>
      <c r="X464" s="680"/>
      <c r="Y464" s="680"/>
      <c r="Z464" s="680"/>
      <c r="AA464" s="680"/>
      <c r="AB464" s="681"/>
      <c r="AC464" s="529"/>
      <c r="AD464" s="530"/>
      <c r="AE464" s="531"/>
      <c r="AF464" s="291"/>
    </row>
    <row r="465" spans="1:32" s="256" customFormat="1" ht="18" customHeight="1">
      <c r="B465" s="496" t="s">
        <v>390</v>
      </c>
      <c r="C465" s="512" t="s">
        <v>665</v>
      </c>
      <c r="D465" s="513"/>
      <c r="E465" s="513"/>
      <c r="F465" s="513"/>
      <c r="G465" s="513"/>
      <c r="H465" s="513"/>
      <c r="I465" s="513"/>
      <c r="J465" s="513"/>
      <c r="K465" s="513"/>
      <c r="L465" s="513"/>
      <c r="M465" s="513"/>
      <c r="N465" s="513"/>
      <c r="O465" s="513"/>
      <c r="P465" s="513"/>
      <c r="Q465" s="513"/>
      <c r="R465" s="513"/>
      <c r="S465" s="513"/>
      <c r="T465" s="513"/>
      <c r="U465" s="513"/>
      <c r="V465" s="513"/>
      <c r="W465" s="513"/>
      <c r="X465" s="513"/>
      <c r="Y465" s="513"/>
      <c r="Z465" s="513"/>
      <c r="AA465" s="513"/>
      <c r="AB465" s="514"/>
      <c r="AC465" s="526"/>
      <c r="AD465" s="527"/>
      <c r="AE465" s="528"/>
      <c r="AF465" s="255" t="s">
        <v>666</v>
      </c>
    </row>
    <row r="466" spans="1:32" s="256" customFormat="1" ht="18" customHeight="1">
      <c r="B466" s="497"/>
      <c r="C466" s="523"/>
      <c r="D466" s="524"/>
      <c r="E466" s="524"/>
      <c r="F466" s="524"/>
      <c r="G466" s="524"/>
      <c r="H466" s="524"/>
      <c r="I466" s="524"/>
      <c r="J466" s="524"/>
      <c r="K466" s="524"/>
      <c r="L466" s="524"/>
      <c r="M466" s="524"/>
      <c r="N466" s="524"/>
      <c r="O466" s="524"/>
      <c r="P466" s="524"/>
      <c r="Q466" s="524"/>
      <c r="R466" s="524"/>
      <c r="S466" s="524"/>
      <c r="T466" s="524"/>
      <c r="U466" s="524"/>
      <c r="V466" s="524"/>
      <c r="W466" s="524"/>
      <c r="X466" s="524"/>
      <c r="Y466" s="524"/>
      <c r="Z466" s="524"/>
      <c r="AA466" s="524"/>
      <c r="AB466" s="525"/>
      <c r="AC466" s="529"/>
      <c r="AD466" s="530"/>
      <c r="AE466" s="531"/>
      <c r="AF466" s="255"/>
    </row>
    <row r="467" spans="1:32" s="256" customFormat="1" ht="37.5" customHeight="1">
      <c r="B467" s="496" t="s">
        <v>603</v>
      </c>
      <c r="C467" s="512" t="s">
        <v>667</v>
      </c>
      <c r="D467" s="513"/>
      <c r="E467" s="513"/>
      <c r="F467" s="513"/>
      <c r="G467" s="513"/>
      <c r="H467" s="513"/>
      <c r="I467" s="513"/>
      <c r="J467" s="513"/>
      <c r="K467" s="513"/>
      <c r="L467" s="513"/>
      <c r="M467" s="513"/>
      <c r="N467" s="513"/>
      <c r="O467" s="513"/>
      <c r="P467" s="513"/>
      <c r="Q467" s="513"/>
      <c r="R467" s="513"/>
      <c r="S467" s="513"/>
      <c r="T467" s="513"/>
      <c r="U467" s="513"/>
      <c r="V467" s="513"/>
      <c r="W467" s="513"/>
      <c r="X467" s="513"/>
      <c r="Y467" s="513"/>
      <c r="Z467" s="513"/>
      <c r="AA467" s="513"/>
      <c r="AB467" s="514"/>
      <c r="AC467" s="526"/>
      <c r="AD467" s="527"/>
      <c r="AE467" s="528"/>
      <c r="AF467" s="255" t="s">
        <v>668</v>
      </c>
    </row>
    <row r="468" spans="1:32" s="256" customFormat="1" ht="37.5" customHeight="1">
      <c r="B468" s="497"/>
      <c r="C468" s="523"/>
      <c r="D468" s="524"/>
      <c r="E468" s="524"/>
      <c r="F468" s="524"/>
      <c r="G468" s="524"/>
      <c r="H468" s="524"/>
      <c r="I468" s="524"/>
      <c r="J468" s="524"/>
      <c r="K468" s="524"/>
      <c r="L468" s="524"/>
      <c r="M468" s="524"/>
      <c r="N468" s="524"/>
      <c r="O468" s="524"/>
      <c r="P468" s="524"/>
      <c r="Q468" s="524"/>
      <c r="R468" s="524"/>
      <c r="S468" s="524"/>
      <c r="T468" s="524"/>
      <c r="U468" s="524"/>
      <c r="V468" s="524"/>
      <c r="W468" s="524"/>
      <c r="X468" s="524"/>
      <c r="Y468" s="524"/>
      <c r="Z468" s="524"/>
      <c r="AA468" s="524"/>
      <c r="AB468" s="525"/>
      <c r="AC468" s="529"/>
      <c r="AD468" s="530"/>
      <c r="AE468" s="531"/>
      <c r="AF468" s="255"/>
    </row>
    <row r="469" spans="1:32" s="256" customFormat="1" ht="18" customHeight="1">
      <c r="B469" s="496" t="s">
        <v>605</v>
      </c>
      <c r="C469" s="512" t="s">
        <v>669</v>
      </c>
      <c r="D469" s="513"/>
      <c r="E469" s="513"/>
      <c r="F469" s="513"/>
      <c r="G469" s="513"/>
      <c r="H469" s="513"/>
      <c r="I469" s="513"/>
      <c r="J469" s="513"/>
      <c r="K469" s="513"/>
      <c r="L469" s="513"/>
      <c r="M469" s="513"/>
      <c r="N469" s="513"/>
      <c r="O469" s="513"/>
      <c r="P469" s="513"/>
      <c r="Q469" s="513"/>
      <c r="R469" s="513"/>
      <c r="S469" s="513"/>
      <c r="T469" s="513"/>
      <c r="U469" s="513"/>
      <c r="V469" s="513"/>
      <c r="W469" s="513"/>
      <c r="X469" s="513"/>
      <c r="Y469" s="513"/>
      <c r="Z469" s="513"/>
      <c r="AA469" s="513"/>
      <c r="AB469" s="514"/>
      <c r="AC469" s="526"/>
      <c r="AD469" s="527"/>
      <c r="AE469" s="528"/>
      <c r="AF469" s="255" t="s">
        <v>670</v>
      </c>
    </row>
    <row r="470" spans="1:32" s="256" customFormat="1" ht="18" customHeight="1">
      <c r="B470" s="497"/>
      <c r="C470" s="523"/>
      <c r="D470" s="524"/>
      <c r="E470" s="524"/>
      <c r="F470" s="524"/>
      <c r="G470" s="524"/>
      <c r="H470" s="524"/>
      <c r="I470" s="524"/>
      <c r="J470" s="524"/>
      <c r="K470" s="524"/>
      <c r="L470" s="524"/>
      <c r="M470" s="524"/>
      <c r="N470" s="524"/>
      <c r="O470" s="524"/>
      <c r="P470" s="524"/>
      <c r="Q470" s="524"/>
      <c r="R470" s="524"/>
      <c r="S470" s="524"/>
      <c r="T470" s="524"/>
      <c r="U470" s="524"/>
      <c r="V470" s="524"/>
      <c r="W470" s="524"/>
      <c r="X470" s="524"/>
      <c r="Y470" s="524"/>
      <c r="Z470" s="524"/>
      <c r="AA470" s="524"/>
      <c r="AB470" s="525"/>
      <c r="AC470" s="529"/>
      <c r="AD470" s="530"/>
      <c r="AE470" s="531"/>
      <c r="AF470" s="255"/>
    </row>
    <row r="471" spans="1:32" s="234" customFormat="1" ht="18" customHeight="1">
      <c r="A471" s="256"/>
      <c r="B471" s="496" t="s">
        <v>671</v>
      </c>
      <c r="C471" s="512" t="s">
        <v>672</v>
      </c>
      <c r="D471" s="513"/>
      <c r="E471" s="513"/>
      <c r="F471" s="513"/>
      <c r="G471" s="513"/>
      <c r="H471" s="513"/>
      <c r="I471" s="513"/>
      <c r="J471" s="513"/>
      <c r="K471" s="513"/>
      <c r="L471" s="513"/>
      <c r="M471" s="513"/>
      <c r="N471" s="513"/>
      <c r="O471" s="513"/>
      <c r="P471" s="513"/>
      <c r="Q471" s="513"/>
      <c r="R471" s="513"/>
      <c r="S471" s="513"/>
      <c r="T471" s="513"/>
      <c r="U471" s="513"/>
      <c r="V471" s="513"/>
      <c r="W471" s="513"/>
      <c r="X471" s="513"/>
      <c r="Y471" s="513"/>
      <c r="Z471" s="513"/>
      <c r="AA471" s="513"/>
      <c r="AB471" s="514"/>
      <c r="AC471" s="526"/>
      <c r="AD471" s="527"/>
      <c r="AE471" s="528"/>
      <c r="AF471" s="224"/>
    </row>
    <row r="472" spans="1:32" s="290" customFormat="1" ht="18" customHeight="1">
      <c r="A472" s="256"/>
      <c r="B472" s="497"/>
      <c r="C472" s="523"/>
      <c r="D472" s="524"/>
      <c r="E472" s="524"/>
      <c r="F472" s="524"/>
      <c r="G472" s="524"/>
      <c r="H472" s="524"/>
      <c r="I472" s="524"/>
      <c r="J472" s="524"/>
      <c r="K472" s="524"/>
      <c r="L472" s="524"/>
      <c r="M472" s="524"/>
      <c r="N472" s="524"/>
      <c r="O472" s="524"/>
      <c r="P472" s="524"/>
      <c r="Q472" s="524"/>
      <c r="R472" s="524"/>
      <c r="S472" s="524"/>
      <c r="T472" s="524"/>
      <c r="U472" s="524"/>
      <c r="V472" s="524"/>
      <c r="W472" s="524"/>
      <c r="X472" s="524"/>
      <c r="Y472" s="524"/>
      <c r="Z472" s="524"/>
      <c r="AA472" s="524"/>
      <c r="AB472" s="525"/>
      <c r="AC472" s="529"/>
      <c r="AD472" s="530"/>
      <c r="AE472" s="531"/>
      <c r="AF472" s="291"/>
    </row>
    <row r="473" spans="1:32" s="256" customFormat="1" ht="18" customHeight="1">
      <c r="B473" s="496" t="s">
        <v>545</v>
      </c>
      <c r="C473" s="512" t="s">
        <v>673</v>
      </c>
      <c r="D473" s="513"/>
      <c r="E473" s="513"/>
      <c r="F473" s="513"/>
      <c r="G473" s="513"/>
      <c r="H473" s="513"/>
      <c r="I473" s="513"/>
      <c r="J473" s="513"/>
      <c r="K473" s="513"/>
      <c r="L473" s="513"/>
      <c r="M473" s="513"/>
      <c r="N473" s="513"/>
      <c r="O473" s="513"/>
      <c r="P473" s="513"/>
      <c r="Q473" s="513"/>
      <c r="R473" s="513"/>
      <c r="S473" s="513"/>
      <c r="T473" s="513"/>
      <c r="U473" s="513"/>
      <c r="V473" s="513"/>
      <c r="W473" s="513"/>
      <c r="X473" s="513"/>
      <c r="Y473" s="513"/>
      <c r="Z473" s="513"/>
      <c r="AA473" s="513"/>
      <c r="AB473" s="514"/>
      <c r="AC473" s="526"/>
      <c r="AD473" s="527"/>
      <c r="AE473" s="528"/>
      <c r="AF473" s="255" t="s">
        <v>670</v>
      </c>
    </row>
    <row r="474" spans="1:32" s="256" customFormat="1" ht="18" customHeight="1">
      <c r="B474" s="497"/>
      <c r="C474" s="523"/>
      <c r="D474" s="524"/>
      <c r="E474" s="524"/>
      <c r="F474" s="524"/>
      <c r="G474" s="524"/>
      <c r="H474" s="524"/>
      <c r="I474" s="524"/>
      <c r="J474" s="524"/>
      <c r="K474" s="524"/>
      <c r="L474" s="524"/>
      <c r="M474" s="524"/>
      <c r="N474" s="524"/>
      <c r="O474" s="524"/>
      <c r="P474" s="524"/>
      <c r="Q474" s="524"/>
      <c r="R474" s="524"/>
      <c r="S474" s="524"/>
      <c r="T474" s="524"/>
      <c r="U474" s="524"/>
      <c r="V474" s="524"/>
      <c r="W474" s="524"/>
      <c r="X474" s="524"/>
      <c r="Y474" s="524"/>
      <c r="Z474" s="524"/>
      <c r="AA474" s="524"/>
      <c r="AB474" s="525"/>
      <c r="AC474" s="529"/>
      <c r="AD474" s="530"/>
      <c r="AE474" s="531"/>
      <c r="AF474" s="255"/>
    </row>
    <row r="475" spans="1:32" s="256" customFormat="1" ht="15" customHeight="1">
      <c r="B475" s="496" t="s">
        <v>547</v>
      </c>
      <c r="C475" s="512" t="s">
        <v>674</v>
      </c>
      <c r="D475" s="513"/>
      <c r="E475" s="513"/>
      <c r="F475" s="513"/>
      <c r="G475" s="513"/>
      <c r="H475" s="513"/>
      <c r="I475" s="513"/>
      <c r="J475" s="513"/>
      <c r="K475" s="513"/>
      <c r="L475" s="513"/>
      <c r="M475" s="513"/>
      <c r="N475" s="513"/>
      <c r="O475" s="513"/>
      <c r="P475" s="513"/>
      <c r="Q475" s="513"/>
      <c r="R475" s="513"/>
      <c r="S475" s="513"/>
      <c r="T475" s="513"/>
      <c r="U475" s="513"/>
      <c r="V475" s="513"/>
      <c r="W475" s="513"/>
      <c r="X475" s="513"/>
      <c r="Y475" s="513"/>
      <c r="Z475" s="513"/>
      <c r="AA475" s="513"/>
      <c r="AB475" s="514"/>
      <c r="AC475" s="526"/>
      <c r="AD475" s="527"/>
      <c r="AE475" s="528"/>
      <c r="AF475" s="255"/>
    </row>
    <row r="476" spans="1:32" s="256" customFormat="1" ht="15" customHeight="1">
      <c r="B476" s="497"/>
      <c r="C476" s="523"/>
      <c r="D476" s="524"/>
      <c r="E476" s="524"/>
      <c r="F476" s="524"/>
      <c r="G476" s="524"/>
      <c r="H476" s="524"/>
      <c r="I476" s="524"/>
      <c r="J476" s="524"/>
      <c r="K476" s="524"/>
      <c r="L476" s="524"/>
      <c r="M476" s="524"/>
      <c r="N476" s="524"/>
      <c r="O476" s="524"/>
      <c r="P476" s="524"/>
      <c r="Q476" s="524"/>
      <c r="R476" s="524"/>
      <c r="S476" s="524"/>
      <c r="T476" s="524"/>
      <c r="U476" s="524"/>
      <c r="V476" s="524"/>
      <c r="W476" s="524"/>
      <c r="X476" s="524"/>
      <c r="Y476" s="524"/>
      <c r="Z476" s="524"/>
      <c r="AA476" s="524"/>
      <c r="AB476" s="525"/>
      <c r="AC476" s="529"/>
      <c r="AD476" s="530"/>
      <c r="AE476" s="531"/>
      <c r="AF476" s="255"/>
    </row>
    <row r="477" spans="1:32" s="256" customFormat="1" ht="18" customHeight="1">
      <c r="B477" s="496" t="s">
        <v>548</v>
      </c>
      <c r="C477" s="512" t="s">
        <v>675</v>
      </c>
      <c r="D477" s="513"/>
      <c r="E477" s="513"/>
      <c r="F477" s="513"/>
      <c r="G477" s="513"/>
      <c r="H477" s="513"/>
      <c r="I477" s="513"/>
      <c r="J477" s="513"/>
      <c r="K477" s="513"/>
      <c r="L477" s="513"/>
      <c r="M477" s="513"/>
      <c r="N477" s="513"/>
      <c r="O477" s="513"/>
      <c r="P477" s="513"/>
      <c r="Q477" s="513"/>
      <c r="R477" s="513"/>
      <c r="S477" s="513"/>
      <c r="T477" s="513"/>
      <c r="U477" s="513"/>
      <c r="V477" s="513"/>
      <c r="W477" s="513"/>
      <c r="X477" s="513"/>
      <c r="Y477" s="513"/>
      <c r="Z477" s="513"/>
      <c r="AA477" s="513"/>
      <c r="AB477" s="514"/>
      <c r="AC477" s="526"/>
      <c r="AD477" s="527"/>
      <c r="AE477" s="528"/>
      <c r="AF477" s="255" t="s">
        <v>670</v>
      </c>
    </row>
    <row r="478" spans="1:32" s="256" customFormat="1" ht="18" customHeight="1">
      <c r="B478" s="497"/>
      <c r="C478" s="523"/>
      <c r="D478" s="524"/>
      <c r="E478" s="524"/>
      <c r="F478" s="524"/>
      <c r="G478" s="524"/>
      <c r="H478" s="524"/>
      <c r="I478" s="524"/>
      <c r="J478" s="524"/>
      <c r="K478" s="524"/>
      <c r="L478" s="524"/>
      <c r="M478" s="524"/>
      <c r="N478" s="524"/>
      <c r="O478" s="524"/>
      <c r="P478" s="524"/>
      <c r="Q478" s="524"/>
      <c r="R478" s="524"/>
      <c r="S478" s="524"/>
      <c r="T478" s="524"/>
      <c r="U478" s="524"/>
      <c r="V478" s="524"/>
      <c r="W478" s="524"/>
      <c r="X478" s="524"/>
      <c r="Y478" s="524"/>
      <c r="Z478" s="524"/>
      <c r="AA478" s="524"/>
      <c r="AB478" s="525"/>
      <c r="AC478" s="529"/>
      <c r="AD478" s="530"/>
      <c r="AE478" s="531"/>
      <c r="AF478" s="255"/>
    </row>
    <row r="479" spans="1:32" s="256" customFormat="1" ht="18" customHeight="1">
      <c r="B479" s="496" t="s">
        <v>492</v>
      </c>
      <c r="C479" s="512" t="s">
        <v>676</v>
      </c>
      <c r="D479" s="513"/>
      <c r="E479" s="513"/>
      <c r="F479" s="513"/>
      <c r="G479" s="513"/>
      <c r="H479" s="513"/>
      <c r="I479" s="513"/>
      <c r="J479" s="513"/>
      <c r="K479" s="513"/>
      <c r="L479" s="513"/>
      <c r="M479" s="513"/>
      <c r="N479" s="513"/>
      <c r="O479" s="513"/>
      <c r="P479" s="513"/>
      <c r="Q479" s="513"/>
      <c r="R479" s="513"/>
      <c r="S479" s="513"/>
      <c r="T479" s="513"/>
      <c r="U479" s="513"/>
      <c r="V479" s="513"/>
      <c r="W479" s="513"/>
      <c r="X479" s="513"/>
      <c r="Y479" s="513"/>
      <c r="Z479" s="513"/>
      <c r="AA479" s="513"/>
      <c r="AB479" s="514"/>
      <c r="AC479" s="526"/>
      <c r="AD479" s="527"/>
      <c r="AE479" s="528"/>
      <c r="AF479" s="255" t="s">
        <v>670</v>
      </c>
    </row>
    <row r="480" spans="1:32" s="256" customFormat="1" ht="18" customHeight="1">
      <c r="B480" s="497"/>
      <c r="C480" s="523"/>
      <c r="D480" s="524"/>
      <c r="E480" s="524"/>
      <c r="F480" s="524"/>
      <c r="G480" s="524"/>
      <c r="H480" s="524"/>
      <c r="I480" s="524"/>
      <c r="J480" s="524"/>
      <c r="K480" s="524"/>
      <c r="L480" s="524"/>
      <c r="M480" s="524"/>
      <c r="N480" s="524"/>
      <c r="O480" s="524"/>
      <c r="P480" s="524"/>
      <c r="Q480" s="524"/>
      <c r="R480" s="524"/>
      <c r="S480" s="524"/>
      <c r="T480" s="524"/>
      <c r="U480" s="524"/>
      <c r="V480" s="524"/>
      <c r="W480" s="524"/>
      <c r="X480" s="524"/>
      <c r="Y480" s="524"/>
      <c r="Z480" s="524"/>
      <c r="AA480" s="524"/>
      <c r="AB480" s="525"/>
      <c r="AC480" s="529"/>
      <c r="AD480" s="530"/>
      <c r="AE480" s="531"/>
      <c r="AF480" s="255"/>
    </row>
    <row r="481" spans="1:32" s="256" customFormat="1" ht="15" customHeight="1">
      <c r="A481" s="234"/>
      <c r="B481" s="234"/>
      <c r="C481" s="234"/>
      <c r="D481" s="234"/>
      <c r="E481" s="234"/>
      <c r="F481" s="234"/>
      <c r="G481" s="234"/>
      <c r="H481" s="234"/>
      <c r="I481" s="234"/>
      <c r="J481" s="234"/>
      <c r="K481" s="234"/>
      <c r="L481" s="234"/>
      <c r="M481" s="234"/>
      <c r="N481" s="234"/>
      <c r="O481" s="234"/>
      <c r="P481" s="234"/>
      <c r="Q481" s="234"/>
      <c r="R481" s="234"/>
      <c r="S481" s="234"/>
      <c r="T481" s="234"/>
      <c r="U481" s="234"/>
      <c r="V481" s="234"/>
      <c r="W481" s="234"/>
      <c r="X481" s="234"/>
      <c r="Y481" s="234"/>
      <c r="Z481" s="234"/>
      <c r="AA481" s="234"/>
      <c r="AB481" s="234"/>
      <c r="AC481" s="252"/>
      <c r="AD481" s="252"/>
      <c r="AE481" s="252"/>
      <c r="AF481" s="255"/>
    </row>
    <row r="482" spans="1:32" s="256" customFormat="1" ht="19.5" customHeight="1">
      <c r="A482" s="253" t="s">
        <v>677</v>
      </c>
      <c r="B482" s="288"/>
      <c r="C482" s="289"/>
      <c r="D482" s="289"/>
      <c r="E482" s="289"/>
      <c r="F482" s="289"/>
      <c r="G482" s="289"/>
      <c r="H482" s="289"/>
      <c r="I482" s="289"/>
      <c r="J482" s="290"/>
      <c r="K482" s="290"/>
      <c r="L482" s="290"/>
      <c r="M482" s="290"/>
      <c r="N482" s="290"/>
      <c r="O482" s="290"/>
      <c r="P482" s="290"/>
      <c r="Q482" s="290"/>
      <c r="R482" s="290"/>
      <c r="S482" s="290"/>
      <c r="T482" s="290"/>
      <c r="U482" s="290"/>
      <c r="V482" s="290"/>
      <c r="W482" s="290"/>
      <c r="X482" s="290"/>
      <c r="Y482" s="290"/>
      <c r="Z482" s="290"/>
      <c r="AA482" s="290"/>
      <c r="AB482" s="290"/>
      <c r="AC482" s="252"/>
      <c r="AD482" s="252"/>
      <c r="AE482" s="252"/>
      <c r="AF482" s="255"/>
    </row>
    <row r="483" spans="1:32" s="256" customFormat="1" ht="18" customHeight="1">
      <c r="B483" s="496" t="s">
        <v>296</v>
      </c>
      <c r="C483" s="512" t="s">
        <v>678</v>
      </c>
      <c r="D483" s="513"/>
      <c r="E483" s="513"/>
      <c r="F483" s="513"/>
      <c r="G483" s="513"/>
      <c r="H483" s="513"/>
      <c r="I483" s="513"/>
      <c r="J483" s="513"/>
      <c r="K483" s="513"/>
      <c r="L483" s="513"/>
      <c r="M483" s="513"/>
      <c r="N483" s="513"/>
      <c r="O483" s="513"/>
      <c r="P483" s="513"/>
      <c r="Q483" s="513"/>
      <c r="R483" s="513"/>
      <c r="S483" s="513"/>
      <c r="T483" s="513"/>
      <c r="U483" s="513"/>
      <c r="V483" s="513"/>
      <c r="W483" s="513"/>
      <c r="X483" s="513"/>
      <c r="Y483" s="513"/>
      <c r="Z483" s="513"/>
      <c r="AA483" s="513"/>
      <c r="AB483" s="514"/>
      <c r="AC483" s="526"/>
      <c r="AD483" s="527"/>
      <c r="AE483" s="528"/>
      <c r="AF483" s="255"/>
    </row>
    <row r="484" spans="1:32" s="256" customFormat="1" ht="18" customHeight="1">
      <c r="B484" s="497"/>
      <c r="C484" s="523"/>
      <c r="D484" s="524"/>
      <c r="E484" s="524"/>
      <c r="F484" s="524"/>
      <c r="G484" s="524"/>
      <c r="H484" s="524"/>
      <c r="I484" s="524"/>
      <c r="J484" s="524"/>
      <c r="K484" s="524"/>
      <c r="L484" s="524"/>
      <c r="M484" s="524"/>
      <c r="N484" s="524"/>
      <c r="O484" s="524"/>
      <c r="P484" s="524"/>
      <c r="Q484" s="524"/>
      <c r="R484" s="524"/>
      <c r="S484" s="524"/>
      <c r="T484" s="524"/>
      <c r="U484" s="524"/>
      <c r="V484" s="524"/>
      <c r="W484" s="524"/>
      <c r="X484" s="524"/>
      <c r="Y484" s="524"/>
      <c r="Z484" s="524"/>
      <c r="AA484" s="524"/>
      <c r="AB484" s="525"/>
      <c r="AC484" s="529"/>
      <c r="AD484" s="530"/>
      <c r="AE484" s="531"/>
      <c r="AF484" s="255"/>
    </row>
    <row r="485" spans="1:32" s="256" customFormat="1" ht="18" customHeight="1">
      <c r="B485" s="496" t="s">
        <v>300</v>
      </c>
      <c r="C485" s="512" t="s">
        <v>679</v>
      </c>
      <c r="D485" s="513"/>
      <c r="E485" s="513"/>
      <c r="F485" s="513"/>
      <c r="G485" s="513"/>
      <c r="H485" s="513"/>
      <c r="I485" s="513"/>
      <c r="J485" s="513"/>
      <c r="K485" s="513"/>
      <c r="L485" s="513"/>
      <c r="M485" s="513"/>
      <c r="N485" s="513"/>
      <c r="O485" s="513"/>
      <c r="P485" s="513"/>
      <c r="Q485" s="513"/>
      <c r="R485" s="513"/>
      <c r="S485" s="513"/>
      <c r="T485" s="513"/>
      <c r="U485" s="513"/>
      <c r="V485" s="513"/>
      <c r="W485" s="513"/>
      <c r="X485" s="513"/>
      <c r="Y485" s="513"/>
      <c r="Z485" s="513"/>
      <c r="AA485" s="513"/>
      <c r="AB485" s="514"/>
      <c r="AC485" s="526"/>
      <c r="AD485" s="527"/>
      <c r="AE485" s="528"/>
      <c r="AF485" s="255"/>
    </row>
    <row r="486" spans="1:32" s="256" customFormat="1" ht="18" customHeight="1">
      <c r="B486" s="497"/>
      <c r="C486" s="523"/>
      <c r="D486" s="524"/>
      <c r="E486" s="524"/>
      <c r="F486" s="524"/>
      <c r="G486" s="524"/>
      <c r="H486" s="524"/>
      <c r="I486" s="524"/>
      <c r="J486" s="524"/>
      <c r="K486" s="524"/>
      <c r="L486" s="524"/>
      <c r="M486" s="524"/>
      <c r="N486" s="524"/>
      <c r="O486" s="524"/>
      <c r="P486" s="524"/>
      <c r="Q486" s="524"/>
      <c r="R486" s="524"/>
      <c r="S486" s="524"/>
      <c r="T486" s="524"/>
      <c r="U486" s="524"/>
      <c r="V486" s="524"/>
      <c r="W486" s="524"/>
      <c r="X486" s="524"/>
      <c r="Y486" s="524"/>
      <c r="Z486" s="524"/>
      <c r="AA486" s="524"/>
      <c r="AB486" s="525"/>
      <c r="AC486" s="529"/>
      <c r="AD486" s="530"/>
      <c r="AE486" s="531"/>
      <c r="AF486" s="255"/>
    </row>
    <row r="487" spans="1:32" s="256" customFormat="1" ht="15" customHeight="1">
      <c r="B487" s="496" t="s">
        <v>302</v>
      </c>
      <c r="C487" s="512" t="s">
        <v>680</v>
      </c>
      <c r="D487" s="513"/>
      <c r="E487" s="513"/>
      <c r="F487" s="513"/>
      <c r="G487" s="513"/>
      <c r="H487" s="513"/>
      <c r="I487" s="513"/>
      <c r="J487" s="513"/>
      <c r="K487" s="513"/>
      <c r="L487" s="513"/>
      <c r="M487" s="513"/>
      <c r="N487" s="513"/>
      <c r="O487" s="513"/>
      <c r="P487" s="513"/>
      <c r="Q487" s="513"/>
      <c r="R487" s="513"/>
      <c r="S487" s="513"/>
      <c r="T487" s="513"/>
      <c r="U487" s="513"/>
      <c r="V487" s="513"/>
      <c r="W487" s="513"/>
      <c r="X487" s="513"/>
      <c r="Y487" s="513"/>
      <c r="Z487" s="513"/>
      <c r="AA487" s="513"/>
      <c r="AB487" s="514"/>
      <c r="AC487" s="526"/>
      <c r="AD487" s="527"/>
      <c r="AE487" s="528"/>
      <c r="AF487" s="255"/>
    </row>
    <row r="488" spans="1:32" s="256" customFormat="1" ht="15" customHeight="1">
      <c r="B488" s="497"/>
      <c r="C488" s="523"/>
      <c r="D488" s="524"/>
      <c r="E488" s="524"/>
      <c r="F488" s="524"/>
      <c r="G488" s="524"/>
      <c r="H488" s="524"/>
      <c r="I488" s="524"/>
      <c r="J488" s="524"/>
      <c r="K488" s="524"/>
      <c r="L488" s="524"/>
      <c r="M488" s="524"/>
      <c r="N488" s="524"/>
      <c r="O488" s="524"/>
      <c r="P488" s="524"/>
      <c r="Q488" s="524"/>
      <c r="R488" s="524"/>
      <c r="S488" s="524"/>
      <c r="T488" s="524"/>
      <c r="U488" s="524"/>
      <c r="V488" s="524"/>
      <c r="W488" s="524"/>
      <c r="X488" s="524"/>
      <c r="Y488" s="524"/>
      <c r="Z488" s="524"/>
      <c r="AA488" s="524"/>
      <c r="AB488" s="525"/>
      <c r="AC488" s="529"/>
      <c r="AD488" s="530"/>
      <c r="AE488" s="531"/>
      <c r="AF488" s="255"/>
    </row>
    <row r="489" spans="1:32" s="256" customFormat="1" ht="15" customHeight="1">
      <c r="B489" s="254"/>
      <c r="C489" s="310"/>
      <c r="D489" s="310"/>
      <c r="E489" s="310"/>
      <c r="F489" s="310"/>
      <c r="G489" s="310"/>
      <c r="H489" s="310"/>
      <c r="I489" s="310"/>
      <c r="J489" s="310"/>
      <c r="K489" s="310"/>
      <c r="L489" s="310"/>
      <c r="M489" s="310"/>
      <c r="N489" s="310"/>
      <c r="O489" s="310"/>
      <c r="P489" s="310"/>
      <c r="Q489" s="310"/>
      <c r="R489" s="310"/>
      <c r="S489" s="310"/>
      <c r="T489" s="310"/>
      <c r="U489" s="310"/>
      <c r="V489" s="310"/>
      <c r="W489" s="310"/>
      <c r="X489" s="310"/>
      <c r="Y489" s="310"/>
      <c r="Z489" s="310"/>
      <c r="AA489" s="310"/>
      <c r="AB489" s="310"/>
      <c r="AC489" s="254"/>
      <c r="AD489" s="254"/>
      <c r="AE489" s="254"/>
      <c r="AF489" s="255"/>
    </row>
    <row r="490" spans="1:32" s="256" customFormat="1" ht="19.5" customHeight="1">
      <c r="A490" s="321" t="s">
        <v>681</v>
      </c>
      <c r="B490" s="254"/>
      <c r="C490" s="310"/>
      <c r="D490" s="310"/>
      <c r="E490" s="310"/>
      <c r="F490" s="310"/>
      <c r="G490" s="310"/>
      <c r="H490" s="310"/>
      <c r="I490" s="310"/>
      <c r="J490" s="310"/>
      <c r="K490" s="310"/>
      <c r="L490" s="310"/>
      <c r="M490" s="310"/>
      <c r="N490" s="310"/>
      <c r="O490" s="310"/>
      <c r="P490" s="310"/>
      <c r="Q490" s="310"/>
      <c r="R490" s="310"/>
      <c r="S490" s="310"/>
      <c r="T490" s="310"/>
      <c r="U490" s="310"/>
      <c r="V490" s="310"/>
      <c r="W490" s="310"/>
      <c r="X490" s="310"/>
      <c r="Y490" s="310"/>
      <c r="Z490" s="310"/>
      <c r="AA490" s="310"/>
      <c r="AB490" s="310"/>
      <c r="AC490" s="254"/>
      <c r="AD490" s="254"/>
      <c r="AE490" s="254"/>
      <c r="AF490" s="255"/>
    </row>
    <row r="491" spans="1:32" s="256" customFormat="1" ht="18" customHeight="1">
      <c r="B491" s="496" t="s">
        <v>595</v>
      </c>
      <c r="C491" s="512" t="s">
        <v>682</v>
      </c>
      <c r="D491" s="513"/>
      <c r="E491" s="513"/>
      <c r="F491" s="513"/>
      <c r="G491" s="513"/>
      <c r="H491" s="513"/>
      <c r="I491" s="513"/>
      <c r="J491" s="513"/>
      <c r="K491" s="513"/>
      <c r="L491" s="513"/>
      <c r="M491" s="513"/>
      <c r="N491" s="513"/>
      <c r="O491" s="513"/>
      <c r="P491" s="513"/>
      <c r="Q491" s="513"/>
      <c r="R491" s="513"/>
      <c r="S491" s="513"/>
      <c r="T491" s="513"/>
      <c r="U491" s="513"/>
      <c r="V491" s="513"/>
      <c r="W491" s="513"/>
      <c r="X491" s="513"/>
      <c r="Y491" s="513"/>
      <c r="Z491" s="513"/>
      <c r="AA491" s="513"/>
      <c r="AB491" s="514"/>
      <c r="AC491" s="526"/>
      <c r="AD491" s="527"/>
      <c r="AE491" s="528"/>
      <c r="AF491" s="255"/>
    </row>
    <row r="492" spans="1:32" s="256" customFormat="1" ht="18" customHeight="1">
      <c r="B492" s="497"/>
      <c r="C492" s="523"/>
      <c r="D492" s="524"/>
      <c r="E492" s="524"/>
      <c r="F492" s="524"/>
      <c r="G492" s="524"/>
      <c r="H492" s="524"/>
      <c r="I492" s="524"/>
      <c r="J492" s="524"/>
      <c r="K492" s="524"/>
      <c r="L492" s="524"/>
      <c r="M492" s="524"/>
      <c r="N492" s="524"/>
      <c r="O492" s="524"/>
      <c r="P492" s="524"/>
      <c r="Q492" s="524"/>
      <c r="R492" s="524"/>
      <c r="S492" s="524"/>
      <c r="T492" s="524"/>
      <c r="U492" s="524"/>
      <c r="V492" s="524"/>
      <c r="W492" s="524"/>
      <c r="X492" s="524"/>
      <c r="Y492" s="524"/>
      <c r="Z492" s="524"/>
      <c r="AA492" s="524"/>
      <c r="AB492" s="525"/>
      <c r="AC492" s="529"/>
      <c r="AD492" s="530"/>
      <c r="AE492" s="531"/>
      <c r="AF492" s="255"/>
    </row>
    <row r="493" spans="1:32" s="256" customFormat="1" ht="15" customHeight="1">
      <c r="B493" s="496" t="s">
        <v>598</v>
      </c>
      <c r="C493" s="512" t="s">
        <v>683</v>
      </c>
      <c r="D493" s="513"/>
      <c r="E493" s="513"/>
      <c r="F493" s="513"/>
      <c r="G493" s="513"/>
      <c r="H493" s="513"/>
      <c r="I493" s="513"/>
      <c r="J493" s="513"/>
      <c r="K493" s="513"/>
      <c r="L493" s="513"/>
      <c r="M493" s="513"/>
      <c r="N493" s="513"/>
      <c r="O493" s="513"/>
      <c r="P493" s="513"/>
      <c r="Q493" s="513"/>
      <c r="R493" s="513"/>
      <c r="S493" s="513"/>
      <c r="T493" s="513"/>
      <c r="U493" s="513"/>
      <c r="V493" s="513"/>
      <c r="W493" s="513"/>
      <c r="X493" s="513"/>
      <c r="Y493" s="513"/>
      <c r="Z493" s="513"/>
      <c r="AA493" s="513"/>
      <c r="AB493" s="514"/>
      <c r="AC493" s="526"/>
      <c r="AD493" s="527"/>
      <c r="AE493" s="528"/>
      <c r="AF493" s="255"/>
    </row>
    <row r="494" spans="1:32" s="256" customFormat="1" ht="15" customHeight="1">
      <c r="B494" s="497"/>
      <c r="C494" s="523"/>
      <c r="D494" s="524"/>
      <c r="E494" s="524"/>
      <c r="F494" s="524"/>
      <c r="G494" s="524"/>
      <c r="H494" s="524"/>
      <c r="I494" s="524"/>
      <c r="J494" s="524"/>
      <c r="K494" s="524"/>
      <c r="L494" s="524"/>
      <c r="M494" s="524"/>
      <c r="N494" s="524"/>
      <c r="O494" s="524"/>
      <c r="P494" s="524"/>
      <c r="Q494" s="524"/>
      <c r="R494" s="524"/>
      <c r="S494" s="524"/>
      <c r="T494" s="524"/>
      <c r="U494" s="524"/>
      <c r="V494" s="524"/>
      <c r="W494" s="524"/>
      <c r="X494" s="524"/>
      <c r="Y494" s="524"/>
      <c r="Z494" s="524"/>
      <c r="AA494" s="524"/>
      <c r="AB494" s="525"/>
      <c r="AC494" s="529"/>
      <c r="AD494" s="530"/>
      <c r="AE494" s="531"/>
      <c r="AF494" s="255"/>
    </row>
    <row r="495" spans="1:32" s="256" customFormat="1" ht="15" customHeight="1">
      <c r="B495" s="496" t="s">
        <v>390</v>
      </c>
      <c r="C495" s="512" t="s">
        <v>684</v>
      </c>
      <c r="D495" s="513"/>
      <c r="E495" s="513"/>
      <c r="F495" s="513"/>
      <c r="G495" s="513"/>
      <c r="H495" s="513"/>
      <c r="I495" s="513"/>
      <c r="J495" s="513"/>
      <c r="K495" s="513"/>
      <c r="L495" s="513"/>
      <c r="M495" s="513"/>
      <c r="N495" s="513"/>
      <c r="O495" s="513"/>
      <c r="P495" s="513"/>
      <c r="Q495" s="513"/>
      <c r="R495" s="513"/>
      <c r="S495" s="513"/>
      <c r="T495" s="513"/>
      <c r="U495" s="513"/>
      <c r="V495" s="513"/>
      <c r="W495" s="513"/>
      <c r="X495" s="513"/>
      <c r="Y495" s="513"/>
      <c r="Z495" s="513"/>
      <c r="AA495" s="513"/>
      <c r="AB495" s="514"/>
      <c r="AC495" s="526"/>
      <c r="AD495" s="527"/>
      <c r="AE495" s="528"/>
      <c r="AF495" s="255"/>
    </row>
    <row r="496" spans="1:32" s="256" customFormat="1" ht="15" customHeight="1">
      <c r="B496" s="497"/>
      <c r="C496" s="523"/>
      <c r="D496" s="524"/>
      <c r="E496" s="524"/>
      <c r="F496" s="524"/>
      <c r="G496" s="524"/>
      <c r="H496" s="524"/>
      <c r="I496" s="524"/>
      <c r="J496" s="524"/>
      <c r="K496" s="524"/>
      <c r="L496" s="524"/>
      <c r="M496" s="524"/>
      <c r="N496" s="524"/>
      <c r="O496" s="524"/>
      <c r="P496" s="524"/>
      <c r="Q496" s="524"/>
      <c r="R496" s="524"/>
      <c r="S496" s="524"/>
      <c r="T496" s="524"/>
      <c r="U496" s="524"/>
      <c r="V496" s="524"/>
      <c r="W496" s="524"/>
      <c r="X496" s="524"/>
      <c r="Y496" s="524"/>
      <c r="Z496" s="524"/>
      <c r="AA496" s="524"/>
      <c r="AB496" s="525"/>
      <c r="AC496" s="529"/>
      <c r="AD496" s="530"/>
      <c r="AE496" s="531"/>
      <c r="AF496" s="255"/>
    </row>
    <row r="497" spans="1:32" s="256" customFormat="1" ht="15" customHeight="1">
      <c r="B497" s="496" t="s">
        <v>603</v>
      </c>
      <c r="C497" s="512" t="s">
        <v>685</v>
      </c>
      <c r="D497" s="513"/>
      <c r="E497" s="513"/>
      <c r="F497" s="513"/>
      <c r="G497" s="513"/>
      <c r="H497" s="513"/>
      <c r="I497" s="513"/>
      <c r="J497" s="513"/>
      <c r="K497" s="513"/>
      <c r="L497" s="513"/>
      <c r="M497" s="513"/>
      <c r="N497" s="513"/>
      <c r="O497" s="513"/>
      <c r="P497" s="513"/>
      <c r="Q497" s="513"/>
      <c r="R497" s="513"/>
      <c r="S497" s="513"/>
      <c r="T497" s="513"/>
      <c r="U497" s="513"/>
      <c r="V497" s="513"/>
      <c r="W497" s="513"/>
      <c r="X497" s="513"/>
      <c r="Y497" s="513"/>
      <c r="Z497" s="513"/>
      <c r="AA497" s="513"/>
      <c r="AB497" s="514"/>
      <c r="AC497" s="526"/>
      <c r="AD497" s="527"/>
      <c r="AE497" s="528"/>
      <c r="AF497" s="255"/>
    </row>
    <row r="498" spans="1:32" s="256" customFormat="1" ht="15" customHeight="1">
      <c r="B498" s="497"/>
      <c r="C498" s="523"/>
      <c r="D498" s="524"/>
      <c r="E498" s="524"/>
      <c r="F498" s="524"/>
      <c r="G498" s="524"/>
      <c r="H498" s="524"/>
      <c r="I498" s="524"/>
      <c r="J498" s="524"/>
      <c r="K498" s="524"/>
      <c r="L498" s="524"/>
      <c r="M498" s="524"/>
      <c r="N498" s="524"/>
      <c r="O498" s="524"/>
      <c r="P498" s="524"/>
      <c r="Q498" s="524"/>
      <c r="R498" s="524"/>
      <c r="S498" s="524"/>
      <c r="T498" s="524"/>
      <c r="U498" s="524"/>
      <c r="V498" s="524"/>
      <c r="W498" s="524"/>
      <c r="X498" s="524"/>
      <c r="Y498" s="524"/>
      <c r="Z498" s="524"/>
      <c r="AA498" s="524"/>
      <c r="AB498" s="525"/>
      <c r="AC498" s="529"/>
      <c r="AD498" s="530"/>
      <c r="AE498" s="531"/>
      <c r="AF498" s="255"/>
    </row>
    <row r="499" spans="1:32" s="256" customFormat="1" ht="15" customHeight="1">
      <c r="B499" s="254"/>
      <c r="C499" s="310"/>
      <c r="D499" s="310"/>
      <c r="E499" s="310"/>
      <c r="F499" s="310"/>
      <c r="G499" s="310"/>
      <c r="H499" s="310"/>
      <c r="I499" s="310"/>
      <c r="J499" s="310"/>
      <c r="K499" s="310"/>
      <c r="L499" s="310"/>
      <c r="M499" s="310"/>
      <c r="N499" s="310"/>
      <c r="O499" s="310"/>
      <c r="P499" s="310"/>
      <c r="Q499" s="310"/>
      <c r="R499" s="310"/>
      <c r="S499" s="310"/>
      <c r="T499" s="310"/>
      <c r="U499" s="310"/>
      <c r="V499" s="310"/>
      <c r="W499" s="310"/>
      <c r="X499" s="310"/>
      <c r="Y499" s="310"/>
      <c r="Z499" s="310"/>
      <c r="AA499" s="310"/>
      <c r="AB499" s="310"/>
      <c r="AC499" s="254"/>
      <c r="AD499" s="254"/>
      <c r="AE499" s="254"/>
      <c r="AF499" s="255"/>
    </row>
    <row r="500" spans="1:32" s="256" customFormat="1" ht="15.75" customHeight="1">
      <c r="A500" s="253" t="s">
        <v>686</v>
      </c>
      <c r="B500" s="254"/>
      <c r="C500" s="310"/>
      <c r="D500" s="310"/>
      <c r="E500" s="310"/>
      <c r="F500" s="310"/>
      <c r="G500" s="310"/>
      <c r="H500" s="310"/>
      <c r="I500" s="310"/>
      <c r="J500" s="310"/>
      <c r="K500" s="310"/>
      <c r="L500" s="310"/>
      <c r="M500" s="310"/>
      <c r="N500" s="310"/>
      <c r="O500" s="310"/>
      <c r="P500" s="310"/>
      <c r="Q500" s="310"/>
      <c r="R500" s="310"/>
      <c r="S500" s="310"/>
      <c r="T500" s="310"/>
      <c r="U500" s="310"/>
      <c r="V500" s="310"/>
      <c r="W500" s="310"/>
      <c r="X500" s="310"/>
      <c r="Y500" s="310"/>
      <c r="Z500" s="310"/>
      <c r="AA500" s="310"/>
      <c r="AB500" s="310"/>
      <c r="AC500" s="254"/>
      <c r="AD500" s="254"/>
      <c r="AE500" s="254"/>
      <c r="AF500" s="255"/>
    </row>
    <row r="501" spans="1:32" s="256" customFormat="1" ht="32.25" customHeight="1">
      <c r="B501" s="496" t="s">
        <v>595</v>
      </c>
      <c r="C501" s="512" t="s">
        <v>687</v>
      </c>
      <c r="D501" s="513"/>
      <c r="E501" s="513"/>
      <c r="F501" s="513"/>
      <c r="G501" s="513"/>
      <c r="H501" s="513"/>
      <c r="I501" s="513"/>
      <c r="J501" s="513"/>
      <c r="K501" s="513"/>
      <c r="L501" s="513"/>
      <c r="M501" s="513"/>
      <c r="N501" s="513"/>
      <c r="O501" s="513"/>
      <c r="P501" s="513"/>
      <c r="Q501" s="513"/>
      <c r="R501" s="513"/>
      <c r="S501" s="513"/>
      <c r="T501" s="513"/>
      <c r="U501" s="513"/>
      <c r="V501" s="513"/>
      <c r="W501" s="513"/>
      <c r="X501" s="513"/>
      <c r="Y501" s="513"/>
      <c r="Z501" s="513"/>
      <c r="AA501" s="513"/>
      <c r="AB501" s="514"/>
      <c r="AC501" s="526"/>
      <c r="AD501" s="527"/>
      <c r="AE501" s="528"/>
      <c r="AF501" s="255"/>
    </row>
    <row r="502" spans="1:32" s="256" customFormat="1" ht="32.25" customHeight="1">
      <c r="B502" s="497"/>
      <c r="C502" s="523"/>
      <c r="D502" s="524"/>
      <c r="E502" s="524"/>
      <c r="F502" s="524"/>
      <c r="G502" s="524"/>
      <c r="H502" s="524"/>
      <c r="I502" s="524"/>
      <c r="J502" s="524"/>
      <c r="K502" s="524"/>
      <c r="L502" s="524"/>
      <c r="M502" s="524"/>
      <c r="N502" s="524"/>
      <c r="O502" s="524"/>
      <c r="P502" s="524"/>
      <c r="Q502" s="524"/>
      <c r="R502" s="524"/>
      <c r="S502" s="524"/>
      <c r="T502" s="524"/>
      <c r="U502" s="524"/>
      <c r="V502" s="524"/>
      <c r="W502" s="524"/>
      <c r="X502" s="524"/>
      <c r="Y502" s="524"/>
      <c r="Z502" s="524"/>
      <c r="AA502" s="524"/>
      <c r="AB502" s="525"/>
      <c r="AC502" s="529"/>
      <c r="AD502" s="530"/>
      <c r="AE502" s="531"/>
      <c r="AF502" s="255"/>
    </row>
    <row r="503" spans="1:32" s="256" customFormat="1" ht="13.5">
      <c r="B503" s="254"/>
      <c r="C503" s="310"/>
      <c r="D503" s="310"/>
      <c r="E503" s="310"/>
      <c r="F503" s="310"/>
      <c r="G503" s="310"/>
      <c r="H503" s="310"/>
      <c r="I503" s="310"/>
      <c r="J503" s="310"/>
      <c r="K503" s="310"/>
      <c r="L503" s="310"/>
      <c r="M503" s="310"/>
      <c r="N503" s="310"/>
      <c r="O503" s="310"/>
      <c r="P503" s="310"/>
      <c r="Q503" s="310"/>
      <c r="R503" s="310"/>
      <c r="S503" s="310"/>
      <c r="T503" s="310"/>
      <c r="U503" s="310"/>
      <c r="V503" s="310"/>
      <c r="W503" s="310"/>
      <c r="X503" s="310"/>
      <c r="Y503" s="310"/>
      <c r="Z503" s="310"/>
      <c r="AA503" s="310"/>
      <c r="AB503" s="310"/>
      <c r="AC503" s="254"/>
      <c r="AD503" s="254"/>
      <c r="AE503" s="254"/>
      <c r="AF503" s="255"/>
    </row>
    <row r="504" spans="1:32" s="256" customFormat="1" ht="19.5" customHeight="1">
      <c r="A504" s="253" t="s">
        <v>688</v>
      </c>
      <c r="B504" s="288"/>
      <c r="C504" s="289"/>
      <c r="D504" s="289"/>
      <c r="E504" s="289"/>
      <c r="F504" s="289"/>
      <c r="G504" s="289"/>
      <c r="H504" s="289"/>
      <c r="I504" s="289"/>
      <c r="J504" s="290"/>
      <c r="K504" s="290"/>
      <c r="L504" s="290"/>
      <c r="M504" s="290"/>
      <c r="N504" s="290"/>
      <c r="O504" s="290"/>
      <c r="P504" s="290"/>
      <c r="Q504" s="290"/>
      <c r="R504" s="290"/>
      <c r="S504" s="290"/>
      <c r="T504" s="290"/>
      <c r="U504" s="290"/>
      <c r="V504" s="290"/>
      <c r="W504" s="290"/>
      <c r="X504" s="290"/>
      <c r="Y504" s="290"/>
      <c r="Z504" s="290"/>
      <c r="AA504" s="290"/>
      <c r="AB504" s="290"/>
      <c r="AC504" s="252"/>
      <c r="AD504" s="252"/>
      <c r="AE504" s="252"/>
      <c r="AF504" s="255"/>
    </row>
    <row r="505" spans="1:32" s="256" customFormat="1" ht="15" customHeight="1">
      <c r="B505" s="496" t="s">
        <v>296</v>
      </c>
      <c r="C505" s="512" t="s">
        <v>689</v>
      </c>
      <c r="D505" s="513"/>
      <c r="E505" s="513"/>
      <c r="F505" s="513"/>
      <c r="G505" s="513"/>
      <c r="H505" s="513"/>
      <c r="I505" s="513"/>
      <c r="J505" s="513"/>
      <c r="K505" s="513"/>
      <c r="L505" s="513"/>
      <c r="M505" s="513"/>
      <c r="N505" s="513"/>
      <c r="O505" s="513"/>
      <c r="P505" s="513"/>
      <c r="Q505" s="513"/>
      <c r="R505" s="513"/>
      <c r="S505" s="513"/>
      <c r="T505" s="513"/>
      <c r="U505" s="513"/>
      <c r="V505" s="513"/>
      <c r="W505" s="513"/>
      <c r="X505" s="513"/>
      <c r="Y505" s="513"/>
      <c r="Z505" s="513"/>
      <c r="AA505" s="513"/>
      <c r="AB505" s="514"/>
      <c r="AC505" s="526"/>
      <c r="AD505" s="527"/>
      <c r="AE505" s="528"/>
      <c r="AF505" s="255"/>
    </row>
    <row r="506" spans="1:32" s="256" customFormat="1" ht="15" customHeight="1">
      <c r="B506" s="497"/>
      <c r="C506" s="523"/>
      <c r="D506" s="524"/>
      <c r="E506" s="524"/>
      <c r="F506" s="524"/>
      <c r="G506" s="524"/>
      <c r="H506" s="524"/>
      <c r="I506" s="524"/>
      <c r="J506" s="524"/>
      <c r="K506" s="524"/>
      <c r="L506" s="524"/>
      <c r="M506" s="524"/>
      <c r="N506" s="524"/>
      <c r="O506" s="524"/>
      <c r="P506" s="524"/>
      <c r="Q506" s="524"/>
      <c r="R506" s="524"/>
      <c r="S506" s="524"/>
      <c r="T506" s="524"/>
      <c r="U506" s="524"/>
      <c r="V506" s="524"/>
      <c r="W506" s="524"/>
      <c r="X506" s="524"/>
      <c r="Y506" s="524"/>
      <c r="Z506" s="524"/>
      <c r="AA506" s="524"/>
      <c r="AB506" s="525"/>
      <c r="AC506" s="529"/>
      <c r="AD506" s="530"/>
      <c r="AE506" s="531"/>
      <c r="AF506" s="255"/>
    </row>
    <row r="507" spans="1:32" s="256" customFormat="1" ht="15" customHeight="1">
      <c r="B507" s="496" t="s">
        <v>598</v>
      </c>
      <c r="C507" s="512" t="s">
        <v>690</v>
      </c>
      <c r="D507" s="513"/>
      <c r="E507" s="513"/>
      <c r="F507" s="513"/>
      <c r="G507" s="513"/>
      <c r="H507" s="513"/>
      <c r="I507" s="513"/>
      <c r="J507" s="513"/>
      <c r="K507" s="513"/>
      <c r="L507" s="513"/>
      <c r="M507" s="513"/>
      <c r="N507" s="513"/>
      <c r="O507" s="513"/>
      <c r="P507" s="513"/>
      <c r="Q507" s="513"/>
      <c r="R507" s="513"/>
      <c r="S507" s="513"/>
      <c r="T507" s="513"/>
      <c r="U507" s="513"/>
      <c r="V507" s="513"/>
      <c r="W507" s="513"/>
      <c r="X507" s="513"/>
      <c r="Y507" s="513"/>
      <c r="Z507" s="513"/>
      <c r="AA507" s="513"/>
      <c r="AB507" s="514"/>
      <c r="AC507" s="322"/>
      <c r="AD507" s="254"/>
      <c r="AE507" s="323"/>
      <c r="AF507" s="255"/>
    </row>
    <row r="508" spans="1:32" s="256" customFormat="1" ht="15" customHeight="1">
      <c r="B508" s="497"/>
      <c r="C508" s="523"/>
      <c r="D508" s="524"/>
      <c r="E508" s="524"/>
      <c r="F508" s="524"/>
      <c r="G508" s="524"/>
      <c r="H508" s="524"/>
      <c r="I508" s="524"/>
      <c r="J508" s="524"/>
      <c r="K508" s="524"/>
      <c r="L508" s="524"/>
      <c r="M508" s="524"/>
      <c r="N508" s="524"/>
      <c r="O508" s="524"/>
      <c r="P508" s="524"/>
      <c r="Q508" s="524"/>
      <c r="R508" s="524"/>
      <c r="S508" s="524"/>
      <c r="T508" s="524"/>
      <c r="U508" s="524"/>
      <c r="V508" s="524"/>
      <c r="W508" s="524"/>
      <c r="X508" s="524"/>
      <c r="Y508" s="524"/>
      <c r="Z508" s="524"/>
      <c r="AA508" s="524"/>
      <c r="AB508" s="525"/>
      <c r="AC508" s="322"/>
      <c r="AD508" s="254"/>
      <c r="AE508" s="323"/>
      <c r="AF508" s="255"/>
    </row>
    <row r="509" spans="1:32" s="256" customFormat="1" ht="18" customHeight="1">
      <c r="B509" s="496" t="s">
        <v>390</v>
      </c>
      <c r="C509" s="512" t="s">
        <v>691</v>
      </c>
      <c r="D509" s="513"/>
      <c r="E509" s="513"/>
      <c r="F509" s="513"/>
      <c r="G509" s="513"/>
      <c r="H509" s="513"/>
      <c r="I509" s="513"/>
      <c r="J509" s="513"/>
      <c r="K509" s="513"/>
      <c r="L509" s="513"/>
      <c r="M509" s="513"/>
      <c r="N509" s="513"/>
      <c r="O509" s="513"/>
      <c r="P509" s="513"/>
      <c r="Q509" s="513"/>
      <c r="R509" s="513"/>
      <c r="S509" s="513"/>
      <c r="T509" s="513"/>
      <c r="U509" s="513"/>
      <c r="V509" s="513"/>
      <c r="W509" s="513"/>
      <c r="X509" s="513"/>
      <c r="Y509" s="513"/>
      <c r="Z509" s="513"/>
      <c r="AA509" s="513"/>
      <c r="AB509" s="514"/>
      <c r="AC509" s="526"/>
      <c r="AD509" s="527"/>
      <c r="AE509" s="528"/>
      <c r="AF509" s="255"/>
    </row>
    <row r="510" spans="1:32" s="256" customFormat="1" ht="18" customHeight="1">
      <c r="B510" s="533"/>
      <c r="C510" s="557"/>
      <c r="D510" s="558"/>
      <c r="E510" s="558"/>
      <c r="F510" s="558"/>
      <c r="G510" s="558"/>
      <c r="H510" s="558"/>
      <c r="I510" s="558"/>
      <c r="J510" s="558"/>
      <c r="K510" s="558"/>
      <c r="L510" s="558"/>
      <c r="M510" s="558"/>
      <c r="N510" s="558"/>
      <c r="O510" s="558"/>
      <c r="P510" s="558"/>
      <c r="Q510" s="558"/>
      <c r="R510" s="558"/>
      <c r="S510" s="558"/>
      <c r="T510" s="558"/>
      <c r="U510" s="558"/>
      <c r="V510" s="558"/>
      <c r="W510" s="558"/>
      <c r="X510" s="558"/>
      <c r="Y510" s="558"/>
      <c r="Z510" s="558"/>
      <c r="AA510" s="558"/>
      <c r="AB510" s="559"/>
      <c r="AC510" s="529"/>
      <c r="AD510" s="530"/>
      <c r="AE510" s="531"/>
      <c r="AF510" s="255"/>
    </row>
    <row r="511" spans="1:32" s="256" customFormat="1" ht="18" customHeight="1">
      <c r="B511" s="533"/>
      <c r="C511" s="259"/>
      <c r="D511" s="512" t="s">
        <v>692</v>
      </c>
      <c r="E511" s="513"/>
      <c r="F511" s="513"/>
      <c r="G511" s="513"/>
      <c r="H511" s="513"/>
      <c r="I511" s="513"/>
      <c r="J511" s="513"/>
      <c r="K511" s="513"/>
      <c r="L511" s="513"/>
      <c r="M511" s="513"/>
      <c r="N511" s="513"/>
      <c r="O511" s="513"/>
      <c r="P511" s="513"/>
      <c r="Q511" s="513"/>
      <c r="R511" s="513"/>
      <c r="S511" s="513"/>
      <c r="T511" s="513"/>
      <c r="U511" s="513"/>
      <c r="V511" s="513"/>
      <c r="W511" s="513"/>
      <c r="X511" s="513"/>
      <c r="Y511" s="513"/>
      <c r="Z511" s="513"/>
      <c r="AA511" s="513"/>
      <c r="AB511" s="514"/>
      <c r="AC511" s="526"/>
      <c r="AD511" s="527"/>
      <c r="AE511" s="528"/>
      <c r="AF511" s="255"/>
    </row>
    <row r="512" spans="1:32" s="256" customFormat="1" ht="18" customHeight="1">
      <c r="B512" s="533"/>
      <c r="C512" s="259"/>
      <c r="D512" s="557"/>
      <c r="E512" s="558"/>
      <c r="F512" s="558"/>
      <c r="G512" s="558"/>
      <c r="H512" s="558"/>
      <c r="I512" s="558"/>
      <c r="J512" s="558"/>
      <c r="K512" s="558"/>
      <c r="L512" s="558"/>
      <c r="M512" s="558"/>
      <c r="N512" s="558"/>
      <c r="O512" s="558"/>
      <c r="P512" s="558"/>
      <c r="Q512" s="558"/>
      <c r="R512" s="558"/>
      <c r="S512" s="558"/>
      <c r="T512" s="558"/>
      <c r="U512" s="558"/>
      <c r="V512" s="558"/>
      <c r="W512" s="558"/>
      <c r="X512" s="558"/>
      <c r="Y512" s="558"/>
      <c r="Z512" s="558"/>
      <c r="AA512" s="558"/>
      <c r="AB512" s="559"/>
      <c r="AC512" s="577"/>
      <c r="AD512" s="578"/>
      <c r="AE512" s="579"/>
      <c r="AF512" s="255"/>
    </row>
    <row r="513" spans="1:32" s="290" customFormat="1" ht="15" customHeight="1">
      <c r="A513" s="256"/>
      <c r="B513" s="533"/>
      <c r="C513" s="259"/>
      <c r="D513" s="557" t="s">
        <v>693</v>
      </c>
      <c r="E513" s="558"/>
      <c r="F513" s="558"/>
      <c r="G513" s="558"/>
      <c r="H513" s="558"/>
      <c r="I513" s="558"/>
      <c r="J513" s="558"/>
      <c r="K513" s="558"/>
      <c r="L513" s="558"/>
      <c r="M513" s="558"/>
      <c r="N513" s="558"/>
      <c r="O513" s="558"/>
      <c r="P513" s="558"/>
      <c r="Q513" s="558"/>
      <c r="R513" s="558"/>
      <c r="S513" s="558"/>
      <c r="T513" s="558"/>
      <c r="U513" s="558"/>
      <c r="V513" s="558"/>
      <c r="W513" s="558"/>
      <c r="X513" s="558"/>
      <c r="Y513" s="558"/>
      <c r="Z513" s="558"/>
      <c r="AA513" s="558"/>
      <c r="AB513" s="559"/>
      <c r="AC513" s="577"/>
      <c r="AD513" s="578"/>
      <c r="AE513" s="579"/>
      <c r="AF513" s="291"/>
    </row>
    <row r="514" spans="1:32" s="256" customFormat="1" ht="15" customHeight="1">
      <c r="B514" s="533"/>
      <c r="C514" s="259"/>
      <c r="D514" s="557" t="s">
        <v>694</v>
      </c>
      <c r="E514" s="558"/>
      <c r="F514" s="558"/>
      <c r="G514" s="558"/>
      <c r="H514" s="558"/>
      <c r="I514" s="558"/>
      <c r="J514" s="558"/>
      <c r="K514" s="558"/>
      <c r="L514" s="558"/>
      <c r="M514" s="558"/>
      <c r="N514" s="558"/>
      <c r="O514" s="558"/>
      <c r="P514" s="558"/>
      <c r="Q514" s="558"/>
      <c r="R514" s="558"/>
      <c r="S514" s="558"/>
      <c r="T514" s="558"/>
      <c r="U514" s="558"/>
      <c r="V514" s="558"/>
      <c r="W514" s="558"/>
      <c r="X514" s="558"/>
      <c r="Y514" s="558"/>
      <c r="Z514" s="558"/>
      <c r="AA514" s="558"/>
      <c r="AB514" s="559"/>
      <c r="AC514" s="577"/>
      <c r="AD514" s="578"/>
      <c r="AE514" s="579"/>
      <c r="AF514" s="255" t="s">
        <v>670</v>
      </c>
    </row>
    <row r="515" spans="1:32" s="256" customFormat="1" ht="15" customHeight="1">
      <c r="B515" s="533"/>
      <c r="C515" s="259"/>
      <c r="D515" s="557" t="s">
        <v>695</v>
      </c>
      <c r="E515" s="671"/>
      <c r="F515" s="671"/>
      <c r="G515" s="671"/>
      <c r="H515" s="671"/>
      <c r="I515" s="671"/>
      <c r="J515" s="671"/>
      <c r="K515" s="671"/>
      <c r="L515" s="671"/>
      <c r="M515" s="671"/>
      <c r="N515" s="671"/>
      <c r="O515" s="671"/>
      <c r="P515" s="671"/>
      <c r="Q515" s="671"/>
      <c r="R515" s="671"/>
      <c r="S515" s="671"/>
      <c r="T515" s="671"/>
      <c r="U515" s="671"/>
      <c r="V515" s="671"/>
      <c r="W515" s="671"/>
      <c r="X515" s="671"/>
      <c r="Y515" s="671"/>
      <c r="Z515" s="671"/>
      <c r="AA515" s="671"/>
      <c r="AB515" s="559"/>
      <c r="AC515" s="577"/>
      <c r="AD515" s="672"/>
      <c r="AE515" s="579"/>
      <c r="AF515" s="255"/>
    </row>
    <row r="516" spans="1:32" s="234" customFormat="1" ht="15" customHeight="1">
      <c r="A516" s="256"/>
      <c r="B516" s="533"/>
      <c r="C516" s="259"/>
      <c r="D516" s="557" t="s">
        <v>696</v>
      </c>
      <c r="E516" s="671"/>
      <c r="F516" s="671"/>
      <c r="G516" s="671"/>
      <c r="H516" s="671"/>
      <c r="I516" s="671"/>
      <c r="J516" s="671"/>
      <c r="K516" s="671"/>
      <c r="L516" s="671"/>
      <c r="M516" s="671"/>
      <c r="N516" s="671"/>
      <c r="O516" s="671"/>
      <c r="P516" s="671"/>
      <c r="Q516" s="671"/>
      <c r="R516" s="671"/>
      <c r="S516" s="671"/>
      <c r="T516" s="671"/>
      <c r="U516" s="671"/>
      <c r="V516" s="671"/>
      <c r="W516" s="671"/>
      <c r="X516" s="671"/>
      <c r="Y516" s="671"/>
      <c r="Z516" s="671"/>
      <c r="AA516" s="671"/>
      <c r="AB516" s="559"/>
      <c r="AC516" s="577"/>
      <c r="AD516" s="672"/>
      <c r="AE516" s="579"/>
      <c r="AF516" s="224"/>
    </row>
    <row r="517" spans="1:32" s="234" customFormat="1" ht="15" customHeight="1">
      <c r="A517" s="256"/>
      <c r="B517" s="533"/>
      <c r="C517" s="259"/>
      <c r="D517" s="557" t="s">
        <v>697</v>
      </c>
      <c r="E517" s="671"/>
      <c r="F517" s="671"/>
      <c r="G517" s="671"/>
      <c r="H517" s="671"/>
      <c r="I517" s="671"/>
      <c r="J517" s="671"/>
      <c r="K517" s="671"/>
      <c r="L517" s="671"/>
      <c r="M517" s="671"/>
      <c r="N517" s="671"/>
      <c r="O517" s="671"/>
      <c r="P517" s="671"/>
      <c r="Q517" s="671"/>
      <c r="R517" s="671"/>
      <c r="S517" s="671"/>
      <c r="T517" s="671"/>
      <c r="U517" s="671"/>
      <c r="V517" s="671"/>
      <c r="W517" s="671"/>
      <c r="X517" s="671"/>
      <c r="Y517" s="671"/>
      <c r="Z517" s="671"/>
      <c r="AA517" s="671"/>
      <c r="AB517" s="559"/>
      <c r="AC517" s="577"/>
      <c r="AD517" s="672"/>
      <c r="AE517" s="579"/>
      <c r="AF517" s="224"/>
    </row>
    <row r="518" spans="1:32" s="234" customFormat="1" ht="15" customHeight="1">
      <c r="A518" s="256"/>
      <c r="B518" s="533"/>
      <c r="C518" s="259"/>
      <c r="D518" s="673" t="s">
        <v>698</v>
      </c>
      <c r="E518" s="674"/>
      <c r="F518" s="674"/>
      <c r="G518" s="674"/>
      <c r="H518" s="674"/>
      <c r="I518" s="674"/>
      <c r="J518" s="674"/>
      <c r="K518" s="674"/>
      <c r="L518" s="674"/>
      <c r="M518" s="674"/>
      <c r="N518" s="674"/>
      <c r="O518" s="674"/>
      <c r="P518" s="674"/>
      <c r="Q518" s="674"/>
      <c r="R518" s="674"/>
      <c r="S518" s="674"/>
      <c r="T518" s="674"/>
      <c r="U518" s="674"/>
      <c r="V518" s="674"/>
      <c r="W518" s="674"/>
      <c r="X518" s="674"/>
      <c r="Y518" s="674"/>
      <c r="Z518" s="674"/>
      <c r="AA518" s="674"/>
      <c r="AB518" s="675"/>
      <c r="AC518" s="577"/>
      <c r="AD518" s="672"/>
      <c r="AE518" s="579"/>
      <c r="AF518" s="224"/>
    </row>
    <row r="519" spans="1:32" s="309" customFormat="1" ht="15" customHeight="1">
      <c r="A519" s="256"/>
      <c r="B519" s="533"/>
      <c r="C519" s="259"/>
      <c r="D519" s="557" t="s">
        <v>699</v>
      </c>
      <c r="E519" s="671"/>
      <c r="F519" s="671"/>
      <c r="G519" s="671"/>
      <c r="H519" s="671"/>
      <c r="I519" s="671"/>
      <c r="J519" s="671"/>
      <c r="K519" s="671"/>
      <c r="L519" s="671"/>
      <c r="M519" s="671"/>
      <c r="N519" s="671"/>
      <c r="O519" s="671"/>
      <c r="P519" s="671"/>
      <c r="Q519" s="671"/>
      <c r="R519" s="671"/>
      <c r="S519" s="671"/>
      <c r="T519" s="671"/>
      <c r="U519" s="671"/>
      <c r="V519" s="671"/>
      <c r="W519" s="671"/>
      <c r="X519" s="671"/>
      <c r="Y519" s="671"/>
      <c r="Z519" s="671"/>
      <c r="AA519" s="671"/>
      <c r="AB519" s="559"/>
      <c r="AC519" s="577"/>
      <c r="AD519" s="672"/>
      <c r="AE519" s="579"/>
      <c r="AF519" s="255"/>
    </row>
    <row r="520" spans="1:32" s="233" customFormat="1" ht="15" customHeight="1">
      <c r="A520" s="256"/>
      <c r="B520" s="533"/>
      <c r="C520" s="259"/>
      <c r="D520" s="557" t="s">
        <v>700</v>
      </c>
      <c r="E520" s="671"/>
      <c r="F520" s="671"/>
      <c r="G520" s="671"/>
      <c r="H520" s="671"/>
      <c r="I520" s="671"/>
      <c r="J520" s="671"/>
      <c r="K520" s="671"/>
      <c r="L520" s="671"/>
      <c r="M520" s="671"/>
      <c r="N520" s="671"/>
      <c r="O520" s="671"/>
      <c r="P520" s="671"/>
      <c r="Q520" s="671"/>
      <c r="R520" s="671"/>
      <c r="S520" s="671"/>
      <c r="T520" s="671"/>
      <c r="U520" s="671"/>
      <c r="V520" s="671"/>
      <c r="W520" s="671"/>
      <c r="X520" s="671"/>
      <c r="Y520" s="671"/>
      <c r="Z520" s="671"/>
      <c r="AA520" s="671"/>
      <c r="AB520" s="559"/>
      <c r="AC520" s="577"/>
      <c r="AD520" s="672"/>
      <c r="AE520" s="579"/>
      <c r="AF520" s="224"/>
    </row>
    <row r="521" spans="1:32" s="290" customFormat="1" ht="15" customHeight="1">
      <c r="A521" s="256"/>
      <c r="B521" s="533"/>
      <c r="C521" s="259"/>
      <c r="D521" s="557" t="s">
        <v>701</v>
      </c>
      <c r="E521" s="671"/>
      <c r="F521" s="671"/>
      <c r="G521" s="671"/>
      <c r="H521" s="671"/>
      <c r="I521" s="671"/>
      <c r="J521" s="671"/>
      <c r="K521" s="671"/>
      <c r="L521" s="671"/>
      <c r="M521" s="671"/>
      <c r="N521" s="671"/>
      <c r="O521" s="671"/>
      <c r="P521" s="671"/>
      <c r="Q521" s="671"/>
      <c r="R521" s="671"/>
      <c r="S521" s="671"/>
      <c r="T521" s="671"/>
      <c r="U521" s="671"/>
      <c r="V521" s="671"/>
      <c r="W521" s="671"/>
      <c r="X521" s="671"/>
      <c r="Y521" s="671"/>
      <c r="Z521" s="671"/>
      <c r="AA521" s="671"/>
      <c r="AB521" s="559"/>
      <c r="AC521" s="577"/>
      <c r="AD521" s="672"/>
      <c r="AE521" s="579"/>
      <c r="AF521" s="291"/>
    </row>
    <row r="522" spans="1:32" s="290" customFormat="1" ht="15" customHeight="1">
      <c r="A522" s="256"/>
      <c r="B522" s="533"/>
      <c r="C522" s="259"/>
      <c r="D522" s="523" t="s">
        <v>702</v>
      </c>
      <c r="E522" s="524"/>
      <c r="F522" s="524"/>
      <c r="G522" s="524"/>
      <c r="H522" s="524"/>
      <c r="I522" s="524"/>
      <c r="J522" s="524"/>
      <c r="K522" s="524"/>
      <c r="L522" s="524"/>
      <c r="M522" s="524"/>
      <c r="N522" s="524"/>
      <c r="O522" s="524"/>
      <c r="P522" s="524"/>
      <c r="Q522" s="524"/>
      <c r="R522" s="524"/>
      <c r="S522" s="524"/>
      <c r="T522" s="524"/>
      <c r="U522" s="524"/>
      <c r="V522" s="524"/>
      <c r="W522" s="524"/>
      <c r="X522" s="524"/>
      <c r="Y522" s="524"/>
      <c r="Z522" s="524"/>
      <c r="AA522" s="524"/>
      <c r="AB522" s="525"/>
      <c r="AC522" s="529"/>
      <c r="AD522" s="530"/>
      <c r="AE522" s="531"/>
      <c r="AF522" s="291"/>
    </row>
    <row r="523" spans="1:32" s="256" customFormat="1" ht="15" customHeight="1">
      <c r="B523" s="533"/>
      <c r="C523" s="259"/>
      <c r="D523" s="512" t="s">
        <v>703</v>
      </c>
      <c r="E523" s="513"/>
      <c r="F523" s="513"/>
      <c r="G523" s="513"/>
      <c r="H523" s="513"/>
      <c r="I523" s="513"/>
      <c r="J523" s="513"/>
      <c r="K523" s="513"/>
      <c r="L523" s="513"/>
      <c r="M523" s="513"/>
      <c r="N523" s="513"/>
      <c r="O523" s="513"/>
      <c r="P523" s="513"/>
      <c r="Q523" s="513"/>
      <c r="R523" s="513"/>
      <c r="S523" s="513"/>
      <c r="T523" s="513"/>
      <c r="U523" s="513"/>
      <c r="V523" s="513"/>
      <c r="W523" s="513"/>
      <c r="X523" s="513"/>
      <c r="Y523" s="513"/>
      <c r="Z523" s="513"/>
      <c r="AA523" s="513"/>
      <c r="AB523" s="514"/>
      <c r="AC523" s="526"/>
      <c r="AD523" s="527"/>
      <c r="AE523" s="528"/>
      <c r="AF523" s="255"/>
    </row>
    <row r="524" spans="1:32" s="256" customFormat="1" ht="15" customHeight="1">
      <c r="B524" s="533"/>
      <c r="C524" s="259"/>
      <c r="D524" s="557" t="s">
        <v>704</v>
      </c>
      <c r="E524" s="558"/>
      <c r="F524" s="558"/>
      <c r="G524" s="558"/>
      <c r="H524" s="558"/>
      <c r="I524" s="558"/>
      <c r="J524" s="558"/>
      <c r="K524" s="558"/>
      <c r="L524" s="558"/>
      <c r="M524" s="558"/>
      <c r="N524" s="558"/>
      <c r="O524" s="558"/>
      <c r="P524" s="558"/>
      <c r="Q524" s="558"/>
      <c r="R524" s="558"/>
      <c r="S524" s="558"/>
      <c r="T524" s="558"/>
      <c r="U524" s="558"/>
      <c r="V524" s="558"/>
      <c r="W524" s="558"/>
      <c r="X524" s="558"/>
      <c r="Y524" s="558"/>
      <c r="Z524" s="558"/>
      <c r="AA524" s="558"/>
      <c r="AB524" s="559"/>
      <c r="AC524" s="577"/>
      <c r="AD524" s="578"/>
      <c r="AE524" s="579"/>
      <c r="AF524" s="255"/>
    </row>
    <row r="525" spans="1:32" s="256" customFormat="1" ht="15" customHeight="1">
      <c r="B525" s="533"/>
      <c r="C525" s="259"/>
      <c r="D525" s="557" t="s">
        <v>705</v>
      </c>
      <c r="E525" s="558"/>
      <c r="F525" s="558"/>
      <c r="G525" s="558"/>
      <c r="H525" s="558"/>
      <c r="I525" s="558"/>
      <c r="J525" s="558"/>
      <c r="K525" s="558"/>
      <c r="L525" s="558"/>
      <c r="M525" s="558"/>
      <c r="N525" s="558"/>
      <c r="O525" s="558"/>
      <c r="P525" s="558"/>
      <c r="Q525" s="558"/>
      <c r="R525" s="558"/>
      <c r="S525" s="558"/>
      <c r="T525" s="558"/>
      <c r="U525" s="558"/>
      <c r="V525" s="558"/>
      <c r="W525" s="558"/>
      <c r="X525" s="558"/>
      <c r="Y525" s="558"/>
      <c r="Z525" s="558"/>
      <c r="AA525" s="558"/>
      <c r="AB525" s="559"/>
      <c r="AC525" s="577"/>
      <c r="AD525" s="578"/>
      <c r="AE525" s="579"/>
      <c r="AF525" s="255"/>
    </row>
    <row r="526" spans="1:32" s="256" customFormat="1" ht="15" customHeight="1">
      <c r="B526" s="533"/>
      <c r="C526" s="259"/>
      <c r="D526" s="557" t="s">
        <v>706</v>
      </c>
      <c r="E526" s="558"/>
      <c r="F526" s="558"/>
      <c r="G526" s="558"/>
      <c r="H526" s="558"/>
      <c r="I526" s="558"/>
      <c r="J526" s="558"/>
      <c r="K526" s="558"/>
      <c r="L526" s="558"/>
      <c r="M526" s="558"/>
      <c r="N526" s="558"/>
      <c r="O526" s="558"/>
      <c r="P526" s="558"/>
      <c r="Q526" s="558"/>
      <c r="R526" s="558"/>
      <c r="S526" s="558"/>
      <c r="T526" s="558"/>
      <c r="U526" s="558"/>
      <c r="V526" s="558"/>
      <c r="W526" s="558"/>
      <c r="X526" s="558"/>
      <c r="Y526" s="558"/>
      <c r="Z526" s="558"/>
      <c r="AA526" s="558"/>
      <c r="AB526" s="559"/>
      <c r="AC526" s="577"/>
      <c r="AD526" s="578"/>
      <c r="AE526" s="579"/>
      <c r="AF526" s="255"/>
    </row>
    <row r="527" spans="1:32" s="256" customFormat="1" ht="15" customHeight="1">
      <c r="B527" s="497"/>
      <c r="C527" s="302"/>
      <c r="D527" s="523" t="s">
        <v>707</v>
      </c>
      <c r="E527" s="524"/>
      <c r="F527" s="524"/>
      <c r="G527" s="524"/>
      <c r="H527" s="524"/>
      <c r="I527" s="524"/>
      <c r="J527" s="524"/>
      <c r="K527" s="524"/>
      <c r="L527" s="524"/>
      <c r="M527" s="524"/>
      <c r="N527" s="524"/>
      <c r="O527" s="524"/>
      <c r="P527" s="524"/>
      <c r="Q527" s="524"/>
      <c r="R527" s="524"/>
      <c r="S527" s="524"/>
      <c r="T527" s="524"/>
      <c r="U527" s="524"/>
      <c r="V527" s="524"/>
      <c r="W527" s="524"/>
      <c r="X527" s="524"/>
      <c r="Y527" s="524"/>
      <c r="Z527" s="524"/>
      <c r="AA527" s="524"/>
      <c r="AB527" s="525"/>
      <c r="AC527" s="529"/>
      <c r="AD527" s="530"/>
      <c r="AE527" s="531"/>
      <c r="AF527" s="255"/>
    </row>
    <row r="528" spans="1:32" s="256" customFormat="1" ht="13.5">
      <c r="B528" s="254"/>
      <c r="C528" s="310"/>
      <c r="D528" s="310"/>
      <c r="E528" s="310"/>
      <c r="F528" s="310"/>
      <c r="G528" s="310"/>
      <c r="H528" s="310"/>
      <c r="I528" s="310"/>
      <c r="J528" s="310"/>
      <c r="K528" s="310"/>
      <c r="L528" s="310"/>
      <c r="M528" s="310"/>
      <c r="N528" s="310"/>
      <c r="O528" s="310"/>
      <c r="P528" s="310"/>
      <c r="Q528" s="310"/>
      <c r="R528" s="310"/>
      <c r="S528" s="310"/>
      <c r="T528" s="310"/>
      <c r="U528" s="310"/>
      <c r="V528" s="310"/>
      <c r="W528" s="310"/>
      <c r="X528" s="310"/>
      <c r="Y528" s="310"/>
      <c r="Z528" s="310"/>
      <c r="AA528" s="310"/>
      <c r="AB528" s="310"/>
      <c r="AC528" s="254"/>
      <c r="AD528" s="254"/>
      <c r="AE528" s="254"/>
      <c r="AF528" s="255"/>
    </row>
    <row r="529" spans="1:32" s="234" customFormat="1" ht="19.5" customHeight="1">
      <c r="A529" s="253" t="s">
        <v>708</v>
      </c>
      <c r="B529" s="288"/>
      <c r="C529" s="289"/>
      <c r="D529" s="289"/>
      <c r="E529" s="289"/>
      <c r="F529" s="289"/>
      <c r="G529" s="289"/>
      <c r="H529" s="289"/>
      <c r="I529" s="289"/>
      <c r="J529" s="290"/>
      <c r="K529" s="290"/>
      <c r="L529" s="290"/>
      <c r="M529" s="290"/>
      <c r="N529" s="290"/>
      <c r="O529" s="290"/>
      <c r="P529" s="290"/>
      <c r="Q529" s="290"/>
      <c r="R529" s="290"/>
      <c r="S529" s="290"/>
      <c r="T529" s="290"/>
      <c r="U529" s="290"/>
      <c r="V529" s="290"/>
      <c r="W529" s="290"/>
      <c r="X529" s="290"/>
      <c r="Y529" s="290"/>
      <c r="Z529" s="290"/>
      <c r="AA529" s="290"/>
      <c r="AB529" s="290"/>
      <c r="AC529" s="252"/>
      <c r="AD529" s="252"/>
      <c r="AE529" s="252"/>
      <c r="AF529" s="224"/>
    </row>
    <row r="530" spans="1:32" s="234" customFormat="1" ht="14.25" customHeight="1">
      <c r="A530" s="256"/>
      <c r="B530" s="496" t="s">
        <v>296</v>
      </c>
      <c r="C530" s="512" t="s">
        <v>709</v>
      </c>
      <c r="D530" s="513"/>
      <c r="E530" s="513"/>
      <c r="F530" s="513"/>
      <c r="G530" s="513"/>
      <c r="H530" s="513"/>
      <c r="I530" s="513"/>
      <c r="J530" s="513"/>
      <c r="K530" s="513"/>
      <c r="L530" s="513"/>
      <c r="M530" s="513"/>
      <c r="N530" s="513"/>
      <c r="O530" s="513"/>
      <c r="P530" s="513"/>
      <c r="Q530" s="513"/>
      <c r="R530" s="513"/>
      <c r="S530" s="513"/>
      <c r="T530" s="513"/>
      <c r="U530" s="513"/>
      <c r="V530" s="513"/>
      <c r="W530" s="513"/>
      <c r="X530" s="513"/>
      <c r="Y530" s="513"/>
      <c r="Z530" s="513"/>
      <c r="AA530" s="513"/>
      <c r="AB530" s="514"/>
      <c r="AC530" s="526"/>
      <c r="AD530" s="527"/>
      <c r="AE530" s="528"/>
      <c r="AF530" s="224"/>
    </row>
    <row r="531" spans="1:32" s="256" customFormat="1" ht="14.25" customHeight="1">
      <c r="B531" s="497"/>
      <c r="C531" s="523"/>
      <c r="D531" s="524"/>
      <c r="E531" s="524"/>
      <c r="F531" s="524"/>
      <c r="G531" s="524"/>
      <c r="H531" s="524"/>
      <c r="I531" s="524"/>
      <c r="J531" s="524"/>
      <c r="K531" s="524"/>
      <c r="L531" s="524"/>
      <c r="M531" s="524"/>
      <c r="N531" s="524"/>
      <c r="O531" s="524"/>
      <c r="P531" s="524"/>
      <c r="Q531" s="524"/>
      <c r="R531" s="524"/>
      <c r="S531" s="524"/>
      <c r="T531" s="524"/>
      <c r="U531" s="524"/>
      <c r="V531" s="524"/>
      <c r="W531" s="524"/>
      <c r="X531" s="524"/>
      <c r="Y531" s="524"/>
      <c r="Z531" s="524"/>
      <c r="AA531" s="524"/>
      <c r="AB531" s="525"/>
      <c r="AC531" s="529"/>
      <c r="AD531" s="530"/>
      <c r="AE531" s="531"/>
      <c r="AF531" s="255"/>
    </row>
    <row r="532" spans="1:32" s="234" customFormat="1" ht="13.5">
      <c r="A532" s="256"/>
      <c r="B532" s="254"/>
      <c r="C532" s="310"/>
      <c r="D532" s="310"/>
      <c r="E532" s="310"/>
      <c r="F532" s="310"/>
      <c r="G532" s="310"/>
      <c r="H532" s="310"/>
      <c r="I532" s="310"/>
      <c r="J532" s="310"/>
      <c r="K532" s="310"/>
      <c r="L532" s="310"/>
      <c r="M532" s="310"/>
      <c r="N532" s="310"/>
      <c r="O532" s="310"/>
      <c r="P532" s="310"/>
      <c r="Q532" s="310"/>
      <c r="R532" s="310"/>
      <c r="S532" s="310"/>
      <c r="T532" s="310"/>
      <c r="U532" s="310"/>
      <c r="V532" s="310"/>
      <c r="W532" s="310"/>
      <c r="X532" s="310"/>
      <c r="Y532" s="310"/>
      <c r="Z532" s="310"/>
      <c r="AA532" s="310"/>
      <c r="AB532" s="310"/>
      <c r="AC532" s="254"/>
      <c r="AD532" s="254"/>
      <c r="AE532" s="254"/>
      <c r="AF532" s="224"/>
    </row>
    <row r="533" spans="1:32" s="234" customFormat="1" ht="20.25" customHeight="1">
      <c r="AC533" s="252"/>
      <c r="AD533" s="252"/>
      <c r="AE533" s="252"/>
      <c r="AF533" s="224"/>
    </row>
    <row r="534" spans="1:32" s="234" customFormat="1" ht="19.5" customHeight="1">
      <c r="AC534" s="252"/>
      <c r="AD534" s="252"/>
      <c r="AE534" s="252"/>
      <c r="AF534" s="224"/>
    </row>
    <row r="535" spans="1:32" s="234" customFormat="1" ht="9.75" customHeight="1">
      <c r="AC535" s="252"/>
      <c r="AD535" s="252"/>
      <c r="AE535" s="252"/>
      <c r="AF535" s="224"/>
    </row>
    <row r="536" spans="1:32" s="234" customFormat="1" ht="19.5" customHeight="1">
      <c r="A536" s="324" t="s">
        <v>710</v>
      </c>
      <c r="B536" s="325"/>
      <c r="C536" s="325"/>
      <c r="D536" s="325"/>
      <c r="E536" s="309"/>
      <c r="F536" s="309"/>
      <c r="G536" s="309"/>
      <c r="H536" s="309"/>
      <c r="I536" s="309"/>
      <c r="J536" s="309"/>
      <c r="K536" s="309"/>
      <c r="L536" s="309"/>
      <c r="M536" s="309"/>
      <c r="N536" s="309"/>
      <c r="O536" s="309"/>
      <c r="P536" s="309"/>
      <c r="Q536" s="309"/>
      <c r="R536" s="309"/>
      <c r="S536" s="309"/>
      <c r="T536" s="309"/>
      <c r="U536" s="309"/>
      <c r="V536" s="309"/>
      <c r="W536" s="309"/>
      <c r="X536" s="309"/>
      <c r="Y536" s="309"/>
      <c r="Z536" s="309"/>
      <c r="AA536" s="309"/>
      <c r="AB536" s="309"/>
      <c r="AC536" s="295"/>
      <c r="AD536" s="295"/>
      <c r="AE536" s="295"/>
      <c r="AF536" s="224"/>
    </row>
    <row r="537" spans="1:32" s="234" customFormat="1" ht="14.25" customHeight="1">
      <c r="A537" s="326"/>
      <c r="B537" s="327"/>
      <c r="C537" s="327"/>
      <c r="D537" s="327"/>
      <c r="E537" s="233"/>
      <c r="F537" s="233"/>
      <c r="G537" s="233"/>
      <c r="H537" s="327" t="s">
        <v>711</v>
      </c>
      <c r="I537" s="327"/>
      <c r="J537" s="327"/>
      <c r="K537" s="327"/>
      <c r="L537" s="327"/>
      <c r="M537" s="327"/>
      <c r="N537" s="327"/>
      <c r="O537" s="327"/>
      <c r="P537" s="327"/>
      <c r="Q537" s="327"/>
      <c r="R537" s="327"/>
      <c r="S537" s="233"/>
      <c r="T537" s="233"/>
      <c r="U537" s="233"/>
      <c r="V537" s="233"/>
      <c r="W537" s="233"/>
      <c r="X537" s="233"/>
      <c r="Y537" s="233"/>
      <c r="Z537" s="233"/>
      <c r="AA537" s="233"/>
      <c r="AB537" s="233"/>
      <c r="AC537" s="252"/>
      <c r="AD537" s="252"/>
      <c r="AE537" s="252"/>
      <c r="AF537" s="224"/>
    </row>
    <row r="538" spans="1:32" s="234" customFormat="1" ht="19.5" customHeight="1">
      <c r="A538" s="253" t="s">
        <v>712</v>
      </c>
      <c r="B538" s="288"/>
      <c r="C538" s="289"/>
      <c r="D538" s="289"/>
      <c r="E538" s="289"/>
      <c r="F538" s="289"/>
      <c r="G538" s="289"/>
      <c r="H538" s="289"/>
      <c r="I538" s="289"/>
      <c r="J538" s="290"/>
      <c r="K538" s="290"/>
      <c r="L538" s="290"/>
      <c r="M538" s="290"/>
      <c r="N538" s="290"/>
      <c r="O538" s="290"/>
      <c r="P538" s="290"/>
      <c r="Q538" s="290"/>
      <c r="R538" s="290"/>
      <c r="S538" s="290"/>
      <c r="T538" s="290"/>
      <c r="U538" s="290"/>
      <c r="V538" s="290"/>
      <c r="W538" s="290"/>
      <c r="X538" s="290"/>
      <c r="Y538" s="290"/>
      <c r="Z538" s="290"/>
      <c r="AA538" s="290"/>
      <c r="AB538" s="290"/>
      <c r="AC538" s="252"/>
      <c r="AD538" s="252"/>
      <c r="AE538" s="252"/>
      <c r="AF538" s="224"/>
    </row>
    <row r="539" spans="1:32" s="234" customFormat="1" ht="36" customHeight="1">
      <c r="A539" s="253"/>
      <c r="B539" s="328" t="s">
        <v>595</v>
      </c>
      <c r="C539" s="506" t="s">
        <v>713</v>
      </c>
      <c r="D539" s="507"/>
      <c r="E539" s="507"/>
      <c r="F539" s="507"/>
      <c r="G539" s="507"/>
      <c r="H539" s="507"/>
      <c r="I539" s="507"/>
      <c r="J539" s="507"/>
      <c r="K539" s="507"/>
      <c r="L539" s="507"/>
      <c r="M539" s="507"/>
      <c r="N539" s="507"/>
      <c r="O539" s="507"/>
      <c r="P539" s="507"/>
      <c r="Q539" s="507"/>
      <c r="R539" s="507"/>
      <c r="S539" s="507"/>
      <c r="T539" s="507"/>
      <c r="U539" s="507"/>
      <c r="V539" s="507"/>
      <c r="W539" s="507"/>
      <c r="X539" s="507"/>
      <c r="Y539" s="507"/>
      <c r="Z539" s="507"/>
      <c r="AA539" s="507"/>
      <c r="AB539" s="508"/>
      <c r="AC539" s="668"/>
      <c r="AD539" s="669"/>
      <c r="AE539" s="670"/>
      <c r="AF539" s="224"/>
    </row>
    <row r="540" spans="1:32" s="290" customFormat="1" ht="45" customHeight="1">
      <c r="A540" s="256"/>
      <c r="B540" s="496" t="s">
        <v>598</v>
      </c>
      <c r="C540" s="512" t="s">
        <v>714</v>
      </c>
      <c r="D540" s="513"/>
      <c r="E540" s="513"/>
      <c r="F540" s="513"/>
      <c r="G540" s="513"/>
      <c r="H540" s="513"/>
      <c r="I540" s="513"/>
      <c r="J540" s="513"/>
      <c r="K540" s="513"/>
      <c r="L540" s="513"/>
      <c r="M540" s="513"/>
      <c r="N540" s="513"/>
      <c r="O540" s="513"/>
      <c r="P540" s="513"/>
      <c r="Q540" s="513"/>
      <c r="R540" s="513"/>
      <c r="S540" s="513"/>
      <c r="T540" s="513"/>
      <c r="U540" s="513"/>
      <c r="V540" s="513"/>
      <c r="W540" s="513"/>
      <c r="X540" s="513"/>
      <c r="Y540" s="513"/>
      <c r="Z540" s="513"/>
      <c r="AA540" s="513"/>
      <c r="AB540" s="514"/>
      <c r="AC540" s="526"/>
      <c r="AD540" s="527"/>
      <c r="AE540" s="528"/>
      <c r="AF540" s="291"/>
    </row>
    <row r="541" spans="1:32" s="256" customFormat="1" ht="45" customHeight="1">
      <c r="B541" s="577"/>
      <c r="C541" s="523"/>
      <c r="D541" s="524"/>
      <c r="E541" s="524"/>
      <c r="F541" s="524"/>
      <c r="G541" s="524"/>
      <c r="H541" s="524"/>
      <c r="I541" s="524"/>
      <c r="J541" s="524"/>
      <c r="K541" s="524"/>
      <c r="L541" s="524"/>
      <c r="M541" s="524"/>
      <c r="N541" s="524"/>
      <c r="O541" s="524"/>
      <c r="P541" s="524"/>
      <c r="Q541" s="524"/>
      <c r="R541" s="524"/>
      <c r="S541" s="524"/>
      <c r="T541" s="524"/>
      <c r="U541" s="524"/>
      <c r="V541" s="524"/>
      <c r="W541" s="524"/>
      <c r="X541" s="524"/>
      <c r="Y541" s="524"/>
      <c r="Z541" s="524"/>
      <c r="AA541" s="524"/>
      <c r="AB541" s="525"/>
      <c r="AC541" s="577"/>
      <c r="AD541" s="578"/>
      <c r="AE541" s="579"/>
      <c r="AF541" s="255"/>
    </row>
    <row r="542" spans="1:32" s="256" customFormat="1" ht="18" customHeight="1">
      <c r="B542" s="499" t="s">
        <v>390</v>
      </c>
      <c r="C542" s="512" t="s">
        <v>715</v>
      </c>
      <c r="D542" s="513"/>
      <c r="E542" s="513"/>
      <c r="F542" s="513"/>
      <c r="G542" s="513"/>
      <c r="H542" s="513"/>
      <c r="I542" s="513"/>
      <c r="J542" s="513"/>
      <c r="K542" s="513"/>
      <c r="L542" s="513"/>
      <c r="M542" s="513"/>
      <c r="N542" s="513"/>
      <c r="O542" s="513"/>
      <c r="P542" s="513"/>
      <c r="Q542" s="513"/>
      <c r="R542" s="513"/>
      <c r="S542" s="513"/>
      <c r="T542" s="513"/>
      <c r="U542" s="513"/>
      <c r="V542" s="513"/>
      <c r="W542" s="513"/>
      <c r="X542" s="513"/>
      <c r="Y542" s="513"/>
      <c r="Z542" s="513"/>
      <c r="AA542" s="513"/>
      <c r="AB542" s="514"/>
      <c r="AC542" s="526"/>
      <c r="AD542" s="527"/>
      <c r="AE542" s="528"/>
      <c r="AF542" s="255"/>
    </row>
    <row r="543" spans="1:32" s="256" customFormat="1" ht="18" customHeight="1">
      <c r="B543" s="499"/>
      <c r="C543" s="523"/>
      <c r="D543" s="524"/>
      <c r="E543" s="524"/>
      <c r="F543" s="524"/>
      <c r="G543" s="524"/>
      <c r="H543" s="524"/>
      <c r="I543" s="524"/>
      <c r="J543" s="524"/>
      <c r="K543" s="524"/>
      <c r="L543" s="524"/>
      <c r="M543" s="524"/>
      <c r="N543" s="524"/>
      <c r="O543" s="524"/>
      <c r="P543" s="524"/>
      <c r="Q543" s="524"/>
      <c r="R543" s="524"/>
      <c r="S543" s="524"/>
      <c r="T543" s="524"/>
      <c r="U543" s="524"/>
      <c r="V543" s="524"/>
      <c r="W543" s="524"/>
      <c r="X543" s="524"/>
      <c r="Y543" s="524"/>
      <c r="Z543" s="524"/>
      <c r="AA543" s="524"/>
      <c r="AB543" s="525"/>
      <c r="AC543" s="529"/>
      <c r="AD543" s="530"/>
      <c r="AE543" s="531"/>
      <c r="AF543" s="255"/>
    </row>
    <row r="544" spans="1:32" s="256" customFormat="1" ht="22.5" customHeight="1">
      <c r="B544" s="499" t="s">
        <v>603</v>
      </c>
      <c r="C544" s="512" t="s">
        <v>716</v>
      </c>
      <c r="D544" s="513"/>
      <c r="E544" s="513"/>
      <c r="F544" s="513"/>
      <c r="G544" s="513"/>
      <c r="H544" s="513"/>
      <c r="I544" s="513"/>
      <c r="J544" s="513"/>
      <c r="K544" s="513"/>
      <c r="L544" s="513"/>
      <c r="M544" s="513"/>
      <c r="N544" s="513"/>
      <c r="O544" s="513"/>
      <c r="P544" s="513"/>
      <c r="Q544" s="513"/>
      <c r="R544" s="513"/>
      <c r="S544" s="513"/>
      <c r="T544" s="513"/>
      <c r="U544" s="513"/>
      <c r="V544" s="513"/>
      <c r="W544" s="513"/>
      <c r="X544" s="513"/>
      <c r="Y544" s="513"/>
      <c r="Z544" s="513"/>
      <c r="AA544" s="513"/>
      <c r="AB544" s="514"/>
      <c r="AC544" s="526"/>
      <c r="AD544" s="527"/>
      <c r="AE544" s="528"/>
      <c r="AF544" s="255"/>
    </row>
    <row r="545" spans="1:32" s="234" customFormat="1" ht="22.5" customHeight="1">
      <c r="A545" s="256"/>
      <c r="B545" s="499"/>
      <c r="C545" s="523"/>
      <c r="D545" s="524"/>
      <c r="E545" s="524"/>
      <c r="F545" s="524"/>
      <c r="G545" s="524"/>
      <c r="H545" s="524"/>
      <c r="I545" s="524"/>
      <c r="J545" s="524"/>
      <c r="K545" s="524"/>
      <c r="L545" s="524"/>
      <c r="M545" s="524"/>
      <c r="N545" s="524"/>
      <c r="O545" s="524"/>
      <c r="P545" s="524"/>
      <c r="Q545" s="524"/>
      <c r="R545" s="524"/>
      <c r="S545" s="524"/>
      <c r="T545" s="524"/>
      <c r="U545" s="524"/>
      <c r="V545" s="524"/>
      <c r="W545" s="524"/>
      <c r="X545" s="524"/>
      <c r="Y545" s="524"/>
      <c r="Z545" s="524"/>
      <c r="AA545" s="524"/>
      <c r="AB545" s="525"/>
      <c r="AC545" s="529"/>
      <c r="AD545" s="530"/>
      <c r="AE545" s="531"/>
      <c r="AF545" s="224"/>
    </row>
    <row r="546" spans="1:32" s="234" customFormat="1" ht="18" customHeight="1">
      <c r="A546" s="296"/>
      <c r="B546" s="664" t="s">
        <v>605</v>
      </c>
      <c r="C546" s="512" t="s">
        <v>717</v>
      </c>
      <c r="D546" s="513"/>
      <c r="E546" s="513"/>
      <c r="F546" s="513"/>
      <c r="G546" s="513"/>
      <c r="H546" s="513"/>
      <c r="I546" s="513"/>
      <c r="J546" s="513"/>
      <c r="K546" s="513"/>
      <c r="L546" s="513"/>
      <c r="M546" s="513"/>
      <c r="N546" s="513"/>
      <c r="O546" s="513"/>
      <c r="P546" s="513"/>
      <c r="Q546" s="513"/>
      <c r="R546" s="513"/>
      <c r="S546" s="513"/>
      <c r="T546" s="513"/>
      <c r="U546" s="513"/>
      <c r="V546" s="513"/>
      <c r="W546" s="513"/>
      <c r="X546" s="513"/>
      <c r="Y546" s="513"/>
      <c r="Z546" s="513"/>
      <c r="AA546" s="513"/>
      <c r="AB546" s="514"/>
      <c r="AC546" s="667"/>
      <c r="AD546" s="667"/>
      <c r="AE546" s="667"/>
      <c r="AF546" s="224"/>
    </row>
    <row r="547" spans="1:32" s="256" customFormat="1" ht="19.5" customHeight="1">
      <c r="A547" s="296"/>
      <c r="B547" s="665"/>
      <c r="C547" s="421"/>
      <c r="D547" s="506" t="s">
        <v>718</v>
      </c>
      <c r="E547" s="507"/>
      <c r="F547" s="507"/>
      <c r="G547" s="507"/>
      <c r="H547" s="507"/>
      <c r="I547" s="507"/>
      <c r="J547" s="507"/>
      <c r="K547" s="507"/>
      <c r="L547" s="507"/>
      <c r="M547" s="507"/>
      <c r="N547" s="507"/>
      <c r="O547" s="507"/>
      <c r="P547" s="507"/>
      <c r="Q547" s="507"/>
      <c r="R547" s="507"/>
      <c r="S547" s="507"/>
      <c r="T547" s="507"/>
      <c r="U547" s="507"/>
      <c r="V547" s="507"/>
      <c r="W547" s="507"/>
      <c r="X547" s="507"/>
      <c r="Y547" s="507"/>
      <c r="Z547" s="507"/>
      <c r="AA547" s="507"/>
      <c r="AB547" s="508"/>
      <c r="AC547" s="509"/>
      <c r="AD547" s="510"/>
      <c r="AE547" s="511"/>
      <c r="AF547" s="255"/>
    </row>
    <row r="548" spans="1:32" s="256" customFormat="1" ht="44.25" customHeight="1">
      <c r="A548" s="296"/>
      <c r="B548" s="665"/>
      <c r="C548" s="421"/>
      <c r="D548" s="506" t="s">
        <v>719</v>
      </c>
      <c r="E548" s="507"/>
      <c r="F548" s="507"/>
      <c r="G548" s="507"/>
      <c r="H548" s="507"/>
      <c r="I548" s="507"/>
      <c r="J548" s="507"/>
      <c r="K548" s="507"/>
      <c r="L548" s="507"/>
      <c r="M548" s="507"/>
      <c r="N548" s="507"/>
      <c r="O548" s="507"/>
      <c r="P548" s="507"/>
      <c r="Q548" s="507"/>
      <c r="R548" s="507"/>
      <c r="S548" s="507"/>
      <c r="T548" s="507"/>
      <c r="U548" s="507"/>
      <c r="V548" s="507"/>
      <c r="W548" s="507"/>
      <c r="X548" s="507"/>
      <c r="Y548" s="507"/>
      <c r="Z548" s="507"/>
      <c r="AA548" s="507"/>
      <c r="AB548" s="508"/>
      <c r="AC548" s="509"/>
      <c r="AD548" s="510"/>
      <c r="AE548" s="511"/>
      <c r="AF548" s="255"/>
    </row>
    <row r="549" spans="1:32" s="256" customFormat="1" ht="36" customHeight="1">
      <c r="A549" s="296"/>
      <c r="B549" s="665"/>
      <c r="C549" s="421"/>
      <c r="D549" s="506" t="s">
        <v>720</v>
      </c>
      <c r="E549" s="507"/>
      <c r="F549" s="507"/>
      <c r="G549" s="507"/>
      <c r="H549" s="507"/>
      <c r="I549" s="507"/>
      <c r="J549" s="507"/>
      <c r="K549" s="507"/>
      <c r="L549" s="507"/>
      <c r="M549" s="507"/>
      <c r="N549" s="507"/>
      <c r="O549" s="507"/>
      <c r="P549" s="507"/>
      <c r="Q549" s="507"/>
      <c r="R549" s="507"/>
      <c r="S549" s="507"/>
      <c r="T549" s="507"/>
      <c r="U549" s="507"/>
      <c r="V549" s="507"/>
      <c r="W549" s="507"/>
      <c r="X549" s="507"/>
      <c r="Y549" s="507"/>
      <c r="Z549" s="507"/>
      <c r="AA549" s="507"/>
      <c r="AB549" s="508"/>
      <c r="AC549" s="509"/>
      <c r="AD549" s="510"/>
      <c r="AE549" s="511"/>
      <c r="AF549" s="255"/>
    </row>
    <row r="550" spans="1:32" s="256" customFormat="1" ht="18.75" customHeight="1">
      <c r="A550" s="296"/>
      <c r="B550" s="665"/>
      <c r="C550" s="421"/>
      <c r="D550" s="506" t="s">
        <v>721</v>
      </c>
      <c r="E550" s="507"/>
      <c r="F550" s="507"/>
      <c r="G550" s="507"/>
      <c r="H550" s="507"/>
      <c r="I550" s="507"/>
      <c r="J550" s="507"/>
      <c r="K550" s="507"/>
      <c r="L550" s="507"/>
      <c r="M550" s="507"/>
      <c r="N550" s="507"/>
      <c r="O550" s="507"/>
      <c r="P550" s="507"/>
      <c r="Q550" s="507"/>
      <c r="R550" s="507"/>
      <c r="S550" s="507"/>
      <c r="T550" s="507"/>
      <c r="U550" s="507"/>
      <c r="V550" s="507"/>
      <c r="W550" s="507"/>
      <c r="X550" s="507"/>
      <c r="Y550" s="507"/>
      <c r="Z550" s="507"/>
      <c r="AA550" s="507"/>
      <c r="AB550" s="508"/>
      <c r="AC550" s="509"/>
      <c r="AD550" s="510"/>
      <c r="AE550" s="511"/>
      <c r="AF550" s="255"/>
    </row>
    <row r="551" spans="1:32" s="256" customFormat="1" ht="18.75" customHeight="1">
      <c r="A551" s="296"/>
      <c r="B551" s="666"/>
      <c r="C551" s="422"/>
      <c r="D551" s="506" t="s">
        <v>722</v>
      </c>
      <c r="E551" s="507"/>
      <c r="F551" s="507"/>
      <c r="G551" s="507"/>
      <c r="H551" s="507"/>
      <c r="I551" s="507"/>
      <c r="J551" s="507"/>
      <c r="K551" s="507"/>
      <c r="L551" s="507"/>
      <c r="M551" s="507"/>
      <c r="N551" s="507"/>
      <c r="O551" s="507"/>
      <c r="P551" s="507"/>
      <c r="Q551" s="507"/>
      <c r="R551" s="507"/>
      <c r="S551" s="507"/>
      <c r="T551" s="507"/>
      <c r="U551" s="507"/>
      <c r="V551" s="507"/>
      <c r="W551" s="507"/>
      <c r="X551" s="507"/>
      <c r="Y551" s="507"/>
      <c r="Z551" s="507"/>
      <c r="AA551" s="507"/>
      <c r="AB551" s="508"/>
      <c r="AC551" s="509"/>
      <c r="AD551" s="510"/>
      <c r="AE551" s="511"/>
      <c r="AF551" s="255"/>
    </row>
    <row r="552" spans="1:32" s="256" customFormat="1" ht="12" customHeight="1">
      <c r="A552" s="296"/>
      <c r="B552" s="329"/>
      <c r="C552" s="330"/>
      <c r="D552" s="331"/>
      <c r="E552" s="331"/>
      <c r="F552" s="331"/>
      <c r="G552" s="331"/>
      <c r="H552" s="331"/>
      <c r="I552" s="331"/>
      <c r="J552" s="331"/>
      <c r="K552" s="331"/>
      <c r="L552" s="331"/>
      <c r="M552" s="331"/>
      <c r="N552" s="331"/>
      <c r="O552" s="331"/>
      <c r="P552" s="331"/>
      <c r="Q552" s="331"/>
      <c r="R552" s="331"/>
      <c r="S552" s="331"/>
      <c r="T552" s="331"/>
      <c r="U552" s="331"/>
      <c r="V552" s="331"/>
      <c r="W552" s="331"/>
      <c r="X552" s="331"/>
      <c r="Y552" s="331"/>
      <c r="Z552" s="331"/>
      <c r="AA552" s="331"/>
      <c r="AB552" s="331"/>
      <c r="AC552" s="329"/>
      <c r="AD552" s="329"/>
      <c r="AE552" s="329"/>
      <c r="AF552" s="255"/>
    </row>
    <row r="553" spans="1:32" s="256" customFormat="1" ht="19.5" customHeight="1">
      <c r="A553" s="253" t="s">
        <v>723</v>
      </c>
      <c r="B553" s="288"/>
      <c r="C553" s="289"/>
      <c r="D553" s="289"/>
      <c r="E553" s="289"/>
      <c r="F553" s="289"/>
      <c r="G553" s="289"/>
      <c r="H553" s="289"/>
      <c r="I553" s="289"/>
      <c r="J553" s="290"/>
      <c r="K553" s="290"/>
      <c r="L553" s="290"/>
      <c r="M553" s="290"/>
      <c r="N553" s="290"/>
      <c r="O553" s="290"/>
      <c r="P553" s="290"/>
      <c r="Q553" s="290"/>
      <c r="R553" s="290"/>
      <c r="S553" s="290"/>
      <c r="T553" s="290"/>
      <c r="U553" s="290"/>
      <c r="V553" s="290"/>
      <c r="W553" s="290"/>
      <c r="X553" s="290"/>
      <c r="Y553" s="290"/>
      <c r="Z553" s="290"/>
      <c r="AA553" s="290"/>
      <c r="AB553" s="290"/>
      <c r="AC553" s="252"/>
      <c r="AD553" s="252"/>
      <c r="AE553" s="252"/>
    </row>
    <row r="554" spans="1:32" s="256" customFormat="1" ht="14.25" customHeight="1">
      <c r="B554" s="496" t="s">
        <v>296</v>
      </c>
      <c r="C554" s="512" t="s">
        <v>724</v>
      </c>
      <c r="D554" s="513"/>
      <c r="E554" s="513"/>
      <c r="F554" s="513"/>
      <c r="G554" s="513"/>
      <c r="H554" s="513"/>
      <c r="I554" s="513"/>
      <c r="J554" s="513"/>
      <c r="K554" s="513"/>
      <c r="L554" s="513"/>
      <c r="M554" s="513"/>
      <c r="N554" s="513"/>
      <c r="O554" s="513"/>
      <c r="P554" s="513"/>
      <c r="Q554" s="513"/>
      <c r="R554" s="513"/>
      <c r="S554" s="513"/>
      <c r="T554" s="513"/>
      <c r="U554" s="513"/>
      <c r="V554" s="513"/>
      <c r="W554" s="513"/>
      <c r="X554" s="513"/>
      <c r="Y554" s="513"/>
      <c r="Z554" s="513"/>
      <c r="AA554" s="513"/>
      <c r="AB554" s="514"/>
      <c r="AC554" s="526"/>
      <c r="AD554" s="527"/>
      <c r="AE554" s="528"/>
    </row>
    <row r="555" spans="1:32" s="256" customFormat="1" ht="14.25" customHeight="1">
      <c r="B555" s="577"/>
      <c r="C555" s="523"/>
      <c r="D555" s="524"/>
      <c r="E555" s="524"/>
      <c r="F555" s="524"/>
      <c r="G555" s="524"/>
      <c r="H555" s="524"/>
      <c r="I555" s="524"/>
      <c r="J555" s="524"/>
      <c r="K555" s="524"/>
      <c r="L555" s="524"/>
      <c r="M555" s="524"/>
      <c r="N555" s="524"/>
      <c r="O555" s="524"/>
      <c r="P555" s="524"/>
      <c r="Q555" s="524"/>
      <c r="R555" s="524"/>
      <c r="S555" s="524"/>
      <c r="T555" s="524"/>
      <c r="U555" s="524"/>
      <c r="V555" s="524"/>
      <c r="W555" s="524"/>
      <c r="X555" s="524"/>
      <c r="Y555" s="524"/>
      <c r="Z555" s="524"/>
      <c r="AA555" s="524"/>
      <c r="AB555" s="525"/>
      <c r="AC555" s="577"/>
      <c r="AD555" s="578"/>
      <c r="AE555" s="579"/>
    </row>
    <row r="556" spans="1:32" s="256" customFormat="1" ht="18" customHeight="1">
      <c r="B556" s="526" t="s">
        <v>300</v>
      </c>
      <c r="C556" s="512" t="s">
        <v>725</v>
      </c>
      <c r="D556" s="513"/>
      <c r="E556" s="513"/>
      <c r="F556" s="513"/>
      <c r="G556" s="513"/>
      <c r="H556" s="513"/>
      <c r="I556" s="513"/>
      <c r="J556" s="513"/>
      <c r="K556" s="513"/>
      <c r="L556" s="513"/>
      <c r="M556" s="513"/>
      <c r="N556" s="513"/>
      <c r="O556" s="513"/>
      <c r="P556" s="513"/>
      <c r="Q556" s="513"/>
      <c r="R556" s="513"/>
      <c r="S556" s="513"/>
      <c r="T556" s="513"/>
      <c r="U556" s="513"/>
      <c r="V556" s="513"/>
      <c r="W556" s="513"/>
      <c r="X556" s="513"/>
      <c r="Y556" s="513"/>
      <c r="Z556" s="513"/>
      <c r="AA556" s="513"/>
      <c r="AB556" s="514"/>
      <c r="AC556" s="526"/>
      <c r="AD556" s="527"/>
      <c r="AE556" s="528"/>
    </row>
    <row r="557" spans="1:32" s="256" customFormat="1" ht="18" customHeight="1">
      <c r="B557" s="529"/>
      <c r="C557" s="523"/>
      <c r="D557" s="524"/>
      <c r="E557" s="524"/>
      <c r="F557" s="524"/>
      <c r="G557" s="524"/>
      <c r="H557" s="524"/>
      <c r="I557" s="524"/>
      <c r="J557" s="524"/>
      <c r="K557" s="524"/>
      <c r="L557" s="524"/>
      <c r="M557" s="524"/>
      <c r="N557" s="524"/>
      <c r="O557" s="524"/>
      <c r="P557" s="524"/>
      <c r="Q557" s="524"/>
      <c r="R557" s="524"/>
      <c r="S557" s="524"/>
      <c r="T557" s="524"/>
      <c r="U557" s="524"/>
      <c r="V557" s="524"/>
      <c r="W557" s="524"/>
      <c r="X557" s="524"/>
      <c r="Y557" s="524"/>
      <c r="Z557" s="524"/>
      <c r="AA557" s="524"/>
      <c r="AB557" s="525"/>
      <c r="AC557" s="529"/>
      <c r="AD557" s="530"/>
      <c r="AE557" s="531"/>
    </row>
    <row r="558" spans="1:32" s="256" customFormat="1" ht="12" customHeight="1">
      <c r="A558" s="296"/>
      <c r="B558" s="246"/>
      <c r="C558" s="258"/>
      <c r="D558" s="258"/>
      <c r="E558" s="258"/>
      <c r="F558" s="258"/>
      <c r="G558" s="258"/>
      <c r="H558" s="258"/>
      <c r="I558" s="258"/>
      <c r="J558" s="258"/>
      <c r="K558" s="258"/>
      <c r="L558" s="258"/>
      <c r="M558" s="258"/>
      <c r="N558" s="258"/>
      <c r="O558" s="258"/>
      <c r="P558" s="258"/>
      <c r="Q558" s="258"/>
      <c r="R558" s="258"/>
      <c r="S558" s="258"/>
      <c r="T558" s="258"/>
      <c r="U558" s="258"/>
      <c r="V558" s="258"/>
      <c r="W558" s="258"/>
      <c r="X558" s="258"/>
      <c r="Y558" s="258"/>
      <c r="Z558" s="258"/>
      <c r="AA558" s="258"/>
      <c r="AB558" s="258"/>
      <c r="AC558" s="250"/>
      <c r="AD558" s="250"/>
      <c r="AE558" s="250"/>
    </row>
    <row r="559" spans="1:32" s="256" customFormat="1" ht="19.5" customHeight="1">
      <c r="A559" s="253" t="s">
        <v>726</v>
      </c>
      <c r="B559" s="288"/>
      <c r="C559" s="289"/>
      <c r="D559" s="289"/>
      <c r="E559" s="289"/>
      <c r="F559" s="289"/>
      <c r="G559" s="289"/>
      <c r="H559" s="289"/>
      <c r="I559" s="289"/>
      <c r="J559" s="290"/>
      <c r="K559" s="290"/>
      <c r="L559" s="290"/>
      <c r="M559" s="290"/>
      <c r="N559" s="290"/>
      <c r="O559" s="290"/>
      <c r="P559" s="290"/>
      <c r="Q559" s="290"/>
      <c r="R559" s="290"/>
      <c r="S559" s="290"/>
      <c r="T559" s="290"/>
      <c r="U559" s="290"/>
      <c r="V559" s="290"/>
      <c r="W559" s="290"/>
      <c r="X559" s="290"/>
      <c r="Y559" s="290"/>
      <c r="Z559" s="290"/>
      <c r="AA559" s="290"/>
      <c r="AB559" s="290"/>
      <c r="AC559" s="252"/>
      <c r="AD559" s="252"/>
      <c r="AE559" s="252"/>
    </row>
    <row r="560" spans="1:32" s="256" customFormat="1" ht="22.5" customHeight="1">
      <c r="B560" s="496" t="s">
        <v>296</v>
      </c>
      <c r="C560" s="498" t="s">
        <v>727</v>
      </c>
      <c r="D560" s="498"/>
      <c r="E560" s="498"/>
      <c r="F560" s="498"/>
      <c r="G560" s="498"/>
      <c r="H560" s="498"/>
      <c r="I560" s="498"/>
      <c r="J560" s="498"/>
      <c r="K560" s="498"/>
      <c r="L560" s="498"/>
      <c r="M560" s="498"/>
      <c r="N560" s="498"/>
      <c r="O560" s="498"/>
      <c r="P560" s="498"/>
      <c r="Q560" s="498"/>
      <c r="R560" s="498"/>
      <c r="S560" s="498"/>
      <c r="T560" s="498"/>
      <c r="U560" s="498"/>
      <c r="V560" s="498"/>
      <c r="W560" s="498"/>
      <c r="X560" s="498"/>
      <c r="Y560" s="498"/>
      <c r="Z560" s="498"/>
      <c r="AA560" s="498"/>
      <c r="AB560" s="498"/>
      <c r="AC560" s="526"/>
      <c r="AD560" s="527"/>
      <c r="AE560" s="528"/>
    </row>
    <row r="561" spans="1:32" s="256" customFormat="1" ht="25.5" customHeight="1">
      <c r="B561" s="497"/>
      <c r="C561" s="498"/>
      <c r="D561" s="498"/>
      <c r="E561" s="498"/>
      <c r="F561" s="498"/>
      <c r="G561" s="498"/>
      <c r="H561" s="498"/>
      <c r="I561" s="498"/>
      <c r="J561" s="498"/>
      <c r="K561" s="498"/>
      <c r="L561" s="498"/>
      <c r="M561" s="498"/>
      <c r="N561" s="498"/>
      <c r="O561" s="498"/>
      <c r="P561" s="498"/>
      <c r="Q561" s="498"/>
      <c r="R561" s="498"/>
      <c r="S561" s="498"/>
      <c r="T561" s="498"/>
      <c r="U561" s="498"/>
      <c r="V561" s="498"/>
      <c r="W561" s="498"/>
      <c r="X561" s="498"/>
      <c r="Y561" s="498"/>
      <c r="Z561" s="498"/>
      <c r="AA561" s="498"/>
      <c r="AB561" s="498"/>
      <c r="AC561" s="529"/>
      <c r="AD561" s="530"/>
      <c r="AE561" s="531"/>
    </row>
    <row r="562" spans="1:32" s="256" customFormat="1" ht="30" customHeight="1">
      <c r="B562" s="496" t="s">
        <v>300</v>
      </c>
      <c r="C562" s="512" t="s">
        <v>728</v>
      </c>
      <c r="D562" s="513"/>
      <c r="E562" s="513"/>
      <c r="F562" s="513"/>
      <c r="G562" s="513"/>
      <c r="H562" s="513"/>
      <c r="I562" s="513"/>
      <c r="J562" s="513"/>
      <c r="K562" s="513"/>
      <c r="L562" s="513"/>
      <c r="M562" s="513"/>
      <c r="N562" s="513"/>
      <c r="O562" s="513"/>
      <c r="P562" s="513"/>
      <c r="Q562" s="513"/>
      <c r="R562" s="513"/>
      <c r="S562" s="513"/>
      <c r="T562" s="513"/>
      <c r="U562" s="513"/>
      <c r="V562" s="513"/>
      <c r="W562" s="513"/>
      <c r="X562" s="513"/>
      <c r="Y562" s="513"/>
      <c r="Z562" s="513"/>
      <c r="AA562" s="513"/>
      <c r="AB562" s="514"/>
      <c r="AC562" s="526"/>
      <c r="AD562" s="527"/>
      <c r="AE562" s="528"/>
    </row>
    <row r="563" spans="1:32" s="234" customFormat="1" ht="30" customHeight="1">
      <c r="A563" s="241"/>
      <c r="B563" s="533"/>
      <c r="C563" s="523"/>
      <c r="D563" s="524"/>
      <c r="E563" s="524"/>
      <c r="F563" s="524"/>
      <c r="G563" s="524"/>
      <c r="H563" s="524"/>
      <c r="I563" s="524"/>
      <c r="J563" s="524"/>
      <c r="K563" s="524"/>
      <c r="L563" s="524"/>
      <c r="M563" s="524"/>
      <c r="N563" s="524"/>
      <c r="O563" s="524"/>
      <c r="P563" s="524"/>
      <c r="Q563" s="524"/>
      <c r="R563" s="524"/>
      <c r="S563" s="524"/>
      <c r="T563" s="524"/>
      <c r="U563" s="524"/>
      <c r="V563" s="524"/>
      <c r="W563" s="524"/>
      <c r="X563" s="524"/>
      <c r="Y563" s="524"/>
      <c r="Z563" s="524"/>
      <c r="AA563" s="524"/>
      <c r="AB563" s="525"/>
      <c r="AC563" s="577"/>
      <c r="AD563" s="578"/>
      <c r="AE563" s="579"/>
      <c r="AF563" s="224"/>
    </row>
    <row r="564" spans="1:32" s="256" customFormat="1" ht="42" customHeight="1">
      <c r="B564" s="496" t="s">
        <v>302</v>
      </c>
      <c r="C564" s="512" t="s">
        <v>729</v>
      </c>
      <c r="D564" s="513"/>
      <c r="E564" s="513"/>
      <c r="F564" s="513"/>
      <c r="G564" s="513"/>
      <c r="H564" s="513"/>
      <c r="I564" s="513"/>
      <c r="J564" s="513"/>
      <c r="K564" s="513"/>
      <c r="L564" s="513"/>
      <c r="M564" s="513"/>
      <c r="N564" s="513"/>
      <c r="O564" s="513"/>
      <c r="P564" s="513"/>
      <c r="Q564" s="513"/>
      <c r="R564" s="513"/>
      <c r="S564" s="513"/>
      <c r="T564" s="513"/>
      <c r="U564" s="513"/>
      <c r="V564" s="513"/>
      <c r="W564" s="513"/>
      <c r="X564" s="513"/>
      <c r="Y564" s="513"/>
      <c r="Z564" s="513"/>
      <c r="AA564" s="513"/>
      <c r="AB564" s="514"/>
      <c r="AC564" s="526"/>
      <c r="AD564" s="527"/>
      <c r="AE564" s="528"/>
      <c r="AF564" s="255"/>
    </row>
    <row r="565" spans="1:32" s="256" customFormat="1" ht="42" customHeight="1">
      <c r="B565" s="497"/>
      <c r="C565" s="523"/>
      <c r="D565" s="524"/>
      <c r="E565" s="524"/>
      <c r="F565" s="524"/>
      <c r="G565" s="524"/>
      <c r="H565" s="524"/>
      <c r="I565" s="524"/>
      <c r="J565" s="524"/>
      <c r="K565" s="524"/>
      <c r="L565" s="524"/>
      <c r="M565" s="524"/>
      <c r="N565" s="524"/>
      <c r="O565" s="524"/>
      <c r="P565" s="524"/>
      <c r="Q565" s="524"/>
      <c r="R565" s="524"/>
      <c r="S565" s="524"/>
      <c r="T565" s="524"/>
      <c r="U565" s="524"/>
      <c r="V565" s="524"/>
      <c r="W565" s="524"/>
      <c r="X565" s="524"/>
      <c r="Y565" s="524"/>
      <c r="Z565" s="524"/>
      <c r="AA565" s="524"/>
      <c r="AB565" s="525"/>
      <c r="AC565" s="529"/>
      <c r="AD565" s="530"/>
      <c r="AE565" s="531"/>
      <c r="AF565" s="255"/>
    </row>
    <row r="566" spans="1:32" s="256" customFormat="1" ht="22.5" customHeight="1">
      <c r="B566" s="496" t="s">
        <v>306</v>
      </c>
      <c r="C566" s="512" t="s">
        <v>730</v>
      </c>
      <c r="D566" s="513"/>
      <c r="E566" s="513"/>
      <c r="F566" s="513"/>
      <c r="G566" s="513"/>
      <c r="H566" s="513"/>
      <c r="I566" s="513"/>
      <c r="J566" s="513"/>
      <c r="K566" s="513"/>
      <c r="L566" s="513"/>
      <c r="M566" s="513"/>
      <c r="N566" s="513"/>
      <c r="O566" s="513"/>
      <c r="P566" s="513"/>
      <c r="Q566" s="513"/>
      <c r="R566" s="513"/>
      <c r="S566" s="513"/>
      <c r="T566" s="513"/>
      <c r="U566" s="513"/>
      <c r="V566" s="513"/>
      <c r="W566" s="513"/>
      <c r="X566" s="513"/>
      <c r="Y566" s="513"/>
      <c r="Z566" s="513"/>
      <c r="AA566" s="513"/>
      <c r="AB566" s="514"/>
      <c r="AC566" s="526"/>
      <c r="AD566" s="527"/>
      <c r="AE566" s="528"/>
      <c r="AF566" s="255"/>
    </row>
    <row r="567" spans="1:32" s="256" customFormat="1" ht="22.5" customHeight="1">
      <c r="B567" s="497"/>
      <c r="C567" s="523"/>
      <c r="D567" s="524"/>
      <c r="E567" s="524"/>
      <c r="F567" s="524"/>
      <c r="G567" s="524"/>
      <c r="H567" s="524"/>
      <c r="I567" s="524"/>
      <c r="J567" s="524"/>
      <c r="K567" s="524"/>
      <c r="L567" s="524"/>
      <c r="M567" s="524"/>
      <c r="N567" s="524"/>
      <c r="O567" s="524"/>
      <c r="P567" s="524"/>
      <c r="Q567" s="524"/>
      <c r="R567" s="524"/>
      <c r="S567" s="524"/>
      <c r="T567" s="524"/>
      <c r="U567" s="524"/>
      <c r="V567" s="524"/>
      <c r="W567" s="524"/>
      <c r="X567" s="524"/>
      <c r="Y567" s="524"/>
      <c r="Z567" s="524"/>
      <c r="AA567" s="524"/>
      <c r="AB567" s="525"/>
      <c r="AC567" s="529"/>
      <c r="AD567" s="530"/>
      <c r="AE567" s="531"/>
      <c r="AF567" s="255"/>
    </row>
    <row r="568" spans="1:32" s="256" customFormat="1" ht="22.5" customHeight="1">
      <c r="B568" s="496" t="s">
        <v>309</v>
      </c>
      <c r="C568" s="512" t="s">
        <v>731</v>
      </c>
      <c r="D568" s="513"/>
      <c r="E568" s="513"/>
      <c r="F568" s="513"/>
      <c r="G568" s="513"/>
      <c r="H568" s="513"/>
      <c r="I568" s="513"/>
      <c r="J568" s="513"/>
      <c r="K568" s="513"/>
      <c r="L568" s="513"/>
      <c r="M568" s="513"/>
      <c r="N568" s="513"/>
      <c r="O568" s="513"/>
      <c r="P568" s="513"/>
      <c r="Q568" s="513"/>
      <c r="R568" s="513"/>
      <c r="S568" s="513"/>
      <c r="T568" s="513"/>
      <c r="U568" s="513"/>
      <c r="V568" s="513"/>
      <c r="W568" s="513"/>
      <c r="X568" s="513"/>
      <c r="Y568" s="513"/>
      <c r="Z568" s="513"/>
      <c r="AA568" s="513"/>
      <c r="AB568" s="514"/>
      <c r="AC568" s="526"/>
      <c r="AD568" s="527"/>
      <c r="AE568" s="528"/>
      <c r="AF568" s="255"/>
    </row>
    <row r="569" spans="1:32" s="256" customFormat="1" ht="22.5" customHeight="1">
      <c r="B569" s="497"/>
      <c r="C569" s="523"/>
      <c r="D569" s="524"/>
      <c r="E569" s="524"/>
      <c r="F569" s="524"/>
      <c r="G569" s="524"/>
      <c r="H569" s="524"/>
      <c r="I569" s="524"/>
      <c r="J569" s="524"/>
      <c r="K569" s="524"/>
      <c r="L569" s="524"/>
      <c r="M569" s="524"/>
      <c r="N569" s="524"/>
      <c r="O569" s="524"/>
      <c r="P569" s="524"/>
      <c r="Q569" s="524"/>
      <c r="R569" s="524"/>
      <c r="S569" s="524"/>
      <c r="T569" s="524"/>
      <c r="U569" s="524"/>
      <c r="V569" s="524"/>
      <c r="W569" s="524"/>
      <c r="X569" s="524"/>
      <c r="Y569" s="524"/>
      <c r="Z569" s="524"/>
      <c r="AA569" s="524"/>
      <c r="AB569" s="525"/>
      <c r="AC569" s="529"/>
      <c r="AD569" s="530"/>
      <c r="AE569" s="531"/>
      <c r="AF569" s="255"/>
    </row>
    <row r="570" spans="1:32" s="256" customFormat="1" ht="22.5" customHeight="1">
      <c r="B570" s="496" t="s">
        <v>326</v>
      </c>
      <c r="C570" s="512" t="s">
        <v>732</v>
      </c>
      <c r="D570" s="513"/>
      <c r="E570" s="513"/>
      <c r="F570" s="513"/>
      <c r="G570" s="513"/>
      <c r="H570" s="513"/>
      <c r="I570" s="513"/>
      <c r="J570" s="513"/>
      <c r="K570" s="513"/>
      <c r="L570" s="513"/>
      <c r="M570" s="513"/>
      <c r="N570" s="513"/>
      <c r="O570" s="513"/>
      <c r="P570" s="513"/>
      <c r="Q570" s="513"/>
      <c r="R570" s="513"/>
      <c r="S570" s="513"/>
      <c r="T570" s="513"/>
      <c r="U570" s="513"/>
      <c r="V570" s="513"/>
      <c r="W570" s="513"/>
      <c r="X570" s="513"/>
      <c r="Y570" s="513"/>
      <c r="Z570" s="513"/>
      <c r="AA570" s="513"/>
      <c r="AB570" s="514"/>
      <c r="AC570" s="526"/>
      <c r="AD570" s="527"/>
      <c r="AE570" s="528"/>
      <c r="AF570" s="255"/>
    </row>
    <row r="571" spans="1:32" s="256" customFormat="1" ht="22.5" customHeight="1">
      <c r="B571" s="497"/>
      <c r="C571" s="523"/>
      <c r="D571" s="524"/>
      <c r="E571" s="524"/>
      <c r="F571" s="524"/>
      <c r="G571" s="524"/>
      <c r="H571" s="524"/>
      <c r="I571" s="524"/>
      <c r="J571" s="524"/>
      <c r="K571" s="524"/>
      <c r="L571" s="524"/>
      <c r="M571" s="524"/>
      <c r="N571" s="524"/>
      <c r="O571" s="524"/>
      <c r="P571" s="524"/>
      <c r="Q571" s="524"/>
      <c r="R571" s="524"/>
      <c r="S571" s="524"/>
      <c r="T571" s="524"/>
      <c r="U571" s="524"/>
      <c r="V571" s="524"/>
      <c r="W571" s="524"/>
      <c r="X571" s="524"/>
      <c r="Y571" s="524"/>
      <c r="Z571" s="524"/>
      <c r="AA571" s="524"/>
      <c r="AB571" s="525"/>
      <c r="AC571" s="529"/>
      <c r="AD571" s="530"/>
      <c r="AE571" s="531"/>
      <c r="AF571" s="255"/>
    </row>
    <row r="572" spans="1:32" s="256" customFormat="1" ht="31.5" customHeight="1">
      <c r="B572" s="496" t="s">
        <v>341</v>
      </c>
      <c r="C572" s="512" t="s">
        <v>733</v>
      </c>
      <c r="D572" s="513"/>
      <c r="E572" s="513"/>
      <c r="F572" s="513"/>
      <c r="G572" s="513"/>
      <c r="H572" s="513"/>
      <c r="I572" s="513"/>
      <c r="J572" s="513"/>
      <c r="K572" s="513"/>
      <c r="L572" s="513"/>
      <c r="M572" s="513"/>
      <c r="N572" s="513"/>
      <c r="O572" s="513"/>
      <c r="P572" s="513"/>
      <c r="Q572" s="513"/>
      <c r="R572" s="513"/>
      <c r="S572" s="513"/>
      <c r="T572" s="513"/>
      <c r="U572" s="513"/>
      <c r="V572" s="513"/>
      <c r="W572" s="513"/>
      <c r="X572" s="513"/>
      <c r="Y572" s="513"/>
      <c r="Z572" s="513"/>
      <c r="AA572" s="513"/>
      <c r="AB572" s="514"/>
      <c r="AC572" s="526"/>
      <c r="AD572" s="527"/>
      <c r="AE572" s="528"/>
      <c r="AF572" s="255"/>
    </row>
    <row r="573" spans="1:32" s="256" customFormat="1" ht="31.5" customHeight="1">
      <c r="B573" s="497"/>
      <c r="C573" s="523"/>
      <c r="D573" s="524"/>
      <c r="E573" s="524"/>
      <c r="F573" s="524"/>
      <c r="G573" s="524"/>
      <c r="H573" s="524"/>
      <c r="I573" s="524"/>
      <c r="J573" s="524"/>
      <c r="K573" s="524"/>
      <c r="L573" s="524"/>
      <c r="M573" s="524"/>
      <c r="N573" s="524"/>
      <c r="O573" s="524"/>
      <c r="P573" s="524"/>
      <c r="Q573" s="524"/>
      <c r="R573" s="524"/>
      <c r="S573" s="524"/>
      <c r="T573" s="524"/>
      <c r="U573" s="524"/>
      <c r="V573" s="524"/>
      <c r="W573" s="524"/>
      <c r="X573" s="524"/>
      <c r="Y573" s="524"/>
      <c r="Z573" s="524"/>
      <c r="AA573" s="524"/>
      <c r="AB573" s="525"/>
      <c r="AC573" s="529"/>
      <c r="AD573" s="530"/>
      <c r="AE573" s="531"/>
      <c r="AF573" s="255"/>
    </row>
    <row r="574" spans="1:32" s="256" customFormat="1" ht="13.5" customHeight="1">
      <c r="B574" s="254"/>
      <c r="C574" s="310"/>
      <c r="D574" s="310"/>
      <c r="E574" s="310"/>
      <c r="F574" s="310"/>
      <c r="G574" s="310"/>
      <c r="H574" s="310"/>
      <c r="I574" s="310"/>
      <c r="J574" s="310"/>
      <c r="K574" s="310"/>
      <c r="L574" s="310"/>
      <c r="M574" s="310"/>
      <c r="N574" s="310"/>
      <c r="O574" s="310"/>
      <c r="P574" s="310"/>
      <c r="Q574" s="310"/>
      <c r="R574" s="310"/>
      <c r="S574" s="310"/>
      <c r="T574" s="310"/>
      <c r="U574" s="310"/>
      <c r="V574" s="310"/>
      <c r="W574" s="310"/>
      <c r="X574" s="310"/>
      <c r="Y574" s="310"/>
      <c r="Z574" s="310"/>
      <c r="AA574" s="310"/>
      <c r="AB574" s="310"/>
      <c r="AC574" s="254"/>
      <c r="AD574" s="254"/>
      <c r="AE574" s="254"/>
      <c r="AF574" s="255"/>
    </row>
    <row r="575" spans="1:32" s="241" customFormat="1" ht="19.5" customHeight="1">
      <c r="A575" s="253" t="s">
        <v>734</v>
      </c>
      <c r="B575" s="254"/>
      <c r="C575" s="310"/>
      <c r="D575" s="310"/>
      <c r="E575" s="310"/>
      <c r="F575" s="310"/>
      <c r="G575" s="310"/>
      <c r="H575" s="310"/>
      <c r="I575" s="310"/>
      <c r="J575" s="310"/>
      <c r="K575" s="310"/>
      <c r="L575" s="310"/>
      <c r="M575" s="310"/>
      <c r="N575" s="310"/>
      <c r="O575" s="310"/>
      <c r="P575" s="310"/>
      <c r="Q575" s="310"/>
      <c r="R575" s="310"/>
      <c r="S575" s="310"/>
      <c r="T575" s="310"/>
      <c r="U575" s="310"/>
      <c r="V575" s="310"/>
      <c r="W575" s="310"/>
      <c r="X575" s="310"/>
      <c r="Y575" s="310"/>
      <c r="Z575" s="310"/>
      <c r="AA575" s="310"/>
      <c r="AB575" s="310"/>
      <c r="AC575" s="254"/>
      <c r="AD575" s="254"/>
      <c r="AE575" s="254"/>
      <c r="AF575" s="309"/>
    </row>
    <row r="576" spans="1:32" s="256" customFormat="1" ht="30.75" customHeight="1">
      <c r="B576" s="496" t="s">
        <v>595</v>
      </c>
      <c r="C576" s="512" t="s">
        <v>735</v>
      </c>
      <c r="D576" s="513"/>
      <c r="E576" s="513"/>
      <c r="F576" s="513"/>
      <c r="G576" s="513"/>
      <c r="H576" s="513"/>
      <c r="I576" s="513"/>
      <c r="J576" s="513"/>
      <c r="K576" s="513"/>
      <c r="L576" s="513"/>
      <c r="M576" s="513"/>
      <c r="N576" s="513"/>
      <c r="O576" s="513"/>
      <c r="P576" s="513"/>
      <c r="Q576" s="513"/>
      <c r="R576" s="513"/>
      <c r="S576" s="513"/>
      <c r="T576" s="513"/>
      <c r="U576" s="513"/>
      <c r="V576" s="513"/>
      <c r="W576" s="513"/>
      <c r="X576" s="513"/>
      <c r="Y576" s="513"/>
      <c r="Z576" s="513"/>
      <c r="AA576" s="513"/>
      <c r="AB576" s="514"/>
      <c r="AC576" s="526"/>
      <c r="AD576" s="527"/>
      <c r="AE576" s="528"/>
      <c r="AF576" s="255"/>
    </row>
    <row r="577" spans="1:32" s="256" customFormat="1" ht="30.75" customHeight="1">
      <c r="B577" s="497"/>
      <c r="C577" s="523"/>
      <c r="D577" s="524"/>
      <c r="E577" s="524"/>
      <c r="F577" s="524"/>
      <c r="G577" s="524"/>
      <c r="H577" s="524"/>
      <c r="I577" s="524"/>
      <c r="J577" s="524"/>
      <c r="K577" s="524"/>
      <c r="L577" s="524"/>
      <c r="M577" s="524"/>
      <c r="N577" s="524"/>
      <c r="O577" s="524"/>
      <c r="P577" s="524"/>
      <c r="Q577" s="524"/>
      <c r="R577" s="524"/>
      <c r="S577" s="524"/>
      <c r="T577" s="524"/>
      <c r="U577" s="524"/>
      <c r="V577" s="524"/>
      <c r="W577" s="524"/>
      <c r="X577" s="524"/>
      <c r="Y577" s="524"/>
      <c r="Z577" s="524"/>
      <c r="AA577" s="524"/>
      <c r="AB577" s="525"/>
      <c r="AC577" s="529"/>
      <c r="AD577" s="530"/>
      <c r="AE577" s="531"/>
      <c r="AF577" s="255"/>
    </row>
    <row r="578" spans="1:32" s="256" customFormat="1" ht="15" customHeight="1">
      <c r="B578" s="496" t="s">
        <v>598</v>
      </c>
      <c r="C578" s="512" t="s">
        <v>736</v>
      </c>
      <c r="D578" s="513"/>
      <c r="E578" s="513"/>
      <c r="F578" s="513"/>
      <c r="G578" s="513"/>
      <c r="H578" s="513"/>
      <c r="I578" s="513"/>
      <c r="J578" s="513"/>
      <c r="K578" s="513"/>
      <c r="L578" s="513"/>
      <c r="M578" s="513"/>
      <c r="N578" s="513"/>
      <c r="O578" s="513"/>
      <c r="P578" s="513"/>
      <c r="Q578" s="513"/>
      <c r="R578" s="513"/>
      <c r="S578" s="513"/>
      <c r="T578" s="513"/>
      <c r="U578" s="513"/>
      <c r="V578" s="513"/>
      <c r="W578" s="513"/>
      <c r="X578" s="513"/>
      <c r="Y578" s="513"/>
      <c r="Z578" s="513"/>
      <c r="AA578" s="513"/>
      <c r="AB578" s="514"/>
      <c r="AC578" s="526"/>
      <c r="AD578" s="527"/>
      <c r="AE578" s="528"/>
      <c r="AF578" s="255"/>
    </row>
    <row r="579" spans="1:32" s="256" customFormat="1" ht="15" customHeight="1">
      <c r="B579" s="497"/>
      <c r="C579" s="523"/>
      <c r="D579" s="524"/>
      <c r="E579" s="524"/>
      <c r="F579" s="524"/>
      <c r="G579" s="524"/>
      <c r="H579" s="524"/>
      <c r="I579" s="524"/>
      <c r="J579" s="524"/>
      <c r="K579" s="524"/>
      <c r="L579" s="524"/>
      <c r="M579" s="524"/>
      <c r="N579" s="524"/>
      <c r="O579" s="524"/>
      <c r="P579" s="524"/>
      <c r="Q579" s="524"/>
      <c r="R579" s="524"/>
      <c r="S579" s="524"/>
      <c r="T579" s="524"/>
      <c r="U579" s="524"/>
      <c r="V579" s="524"/>
      <c r="W579" s="524"/>
      <c r="X579" s="524"/>
      <c r="Y579" s="524"/>
      <c r="Z579" s="524"/>
      <c r="AA579" s="524"/>
      <c r="AB579" s="525"/>
      <c r="AC579" s="529"/>
      <c r="AD579" s="530"/>
      <c r="AE579" s="531"/>
      <c r="AF579" s="255"/>
    </row>
    <row r="580" spans="1:32" s="256" customFormat="1" ht="15" customHeight="1">
      <c r="B580" s="496" t="s">
        <v>302</v>
      </c>
      <c r="C580" s="660" t="s">
        <v>737</v>
      </c>
      <c r="D580" s="661"/>
      <c r="E580" s="661"/>
      <c r="F580" s="661"/>
      <c r="G580" s="661"/>
      <c r="H580" s="661"/>
      <c r="I580" s="661"/>
      <c r="J580" s="661"/>
      <c r="K580" s="661"/>
      <c r="L580" s="661"/>
      <c r="M580" s="661"/>
      <c r="N580" s="661"/>
      <c r="O580" s="661"/>
      <c r="P580" s="661"/>
      <c r="Q580" s="661"/>
      <c r="R580" s="661"/>
      <c r="S580" s="661"/>
      <c r="T580" s="661"/>
      <c r="U580" s="661"/>
      <c r="V580" s="661"/>
      <c r="W580" s="661"/>
      <c r="X580" s="661"/>
      <c r="Y580" s="661"/>
      <c r="Z580" s="661"/>
      <c r="AA580" s="661"/>
      <c r="AB580" s="661"/>
      <c r="AC580" s="570"/>
      <c r="AD580" s="570"/>
      <c r="AE580" s="570"/>
    </row>
    <row r="581" spans="1:32" s="256" customFormat="1" ht="15" customHeight="1">
      <c r="B581" s="497"/>
      <c r="C581" s="662"/>
      <c r="D581" s="663"/>
      <c r="E581" s="663"/>
      <c r="F581" s="663"/>
      <c r="G581" s="663"/>
      <c r="H581" s="663"/>
      <c r="I581" s="663"/>
      <c r="J581" s="663"/>
      <c r="K581" s="663"/>
      <c r="L581" s="663"/>
      <c r="M581" s="663"/>
      <c r="N581" s="663"/>
      <c r="O581" s="663"/>
      <c r="P581" s="663"/>
      <c r="Q581" s="663"/>
      <c r="R581" s="663"/>
      <c r="S581" s="663"/>
      <c r="T581" s="663"/>
      <c r="U581" s="663"/>
      <c r="V581" s="663"/>
      <c r="W581" s="663"/>
      <c r="X581" s="663"/>
      <c r="Y581" s="663"/>
      <c r="Z581" s="663"/>
      <c r="AA581" s="663"/>
      <c r="AB581" s="663"/>
      <c r="AC581" s="570"/>
      <c r="AD581" s="570"/>
      <c r="AE581" s="570"/>
    </row>
    <row r="582" spans="1:32" s="256" customFormat="1" ht="52.5" customHeight="1">
      <c r="B582" s="496" t="s">
        <v>306</v>
      </c>
      <c r="C582" s="569" t="s">
        <v>738</v>
      </c>
      <c r="D582" s="569"/>
      <c r="E582" s="569"/>
      <c r="F582" s="569"/>
      <c r="G582" s="569"/>
      <c r="H582" s="569"/>
      <c r="I582" s="569"/>
      <c r="J582" s="569"/>
      <c r="K582" s="569"/>
      <c r="L582" s="569"/>
      <c r="M582" s="569"/>
      <c r="N582" s="569"/>
      <c r="O582" s="569"/>
      <c r="P582" s="569"/>
      <c r="Q582" s="569"/>
      <c r="R582" s="569"/>
      <c r="S582" s="569"/>
      <c r="T582" s="569"/>
      <c r="U582" s="569"/>
      <c r="V582" s="569"/>
      <c r="W582" s="569"/>
      <c r="X582" s="569"/>
      <c r="Y582" s="569"/>
      <c r="Z582" s="569"/>
      <c r="AA582" s="569"/>
      <c r="AB582" s="569"/>
      <c r="AC582" s="570"/>
      <c r="AD582" s="570"/>
      <c r="AE582" s="570"/>
    </row>
    <row r="583" spans="1:32" s="256" customFormat="1" ht="52.5" customHeight="1">
      <c r="B583" s="497"/>
      <c r="C583" s="569"/>
      <c r="D583" s="569"/>
      <c r="E583" s="569"/>
      <c r="F583" s="569"/>
      <c r="G583" s="569"/>
      <c r="H583" s="569"/>
      <c r="I583" s="569"/>
      <c r="J583" s="569"/>
      <c r="K583" s="569"/>
      <c r="L583" s="569"/>
      <c r="M583" s="569"/>
      <c r="N583" s="569"/>
      <c r="O583" s="569"/>
      <c r="P583" s="569"/>
      <c r="Q583" s="569"/>
      <c r="R583" s="569"/>
      <c r="S583" s="569"/>
      <c r="T583" s="569"/>
      <c r="U583" s="569"/>
      <c r="V583" s="569"/>
      <c r="W583" s="569"/>
      <c r="X583" s="569"/>
      <c r="Y583" s="569"/>
      <c r="Z583" s="569"/>
      <c r="AA583" s="569"/>
      <c r="AB583" s="569"/>
      <c r="AC583" s="570"/>
      <c r="AD583" s="570"/>
      <c r="AE583" s="570"/>
    </row>
    <row r="584" spans="1:32" s="256" customFormat="1" ht="18" customHeight="1">
      <c r="B584" s="496" t="s">
        <v>605</v>
      </c>
      <c r="C584" s="512" t="s">
        <v>739</v>
      </c>
      <c r="D584" s="513"/>
      <c r="E584" s="513"/>
      <c r="F584" s="513"/>
      <c r="G584" s="513"/>
      <c r="H584" s="513"/>
      <c r="I584" s="513"/>
      <c r="J584" s="513"/>
      <c r="K584" s="513"/>
      <c r="L584" s="513"/>
      <c r="M584" s="513"/>
      <c r="N584" s="513"/>
      <c r="O584" s="513"/>
      <c r="P584" s="513"/>
      <c r="Q584" s="513"/>
      <c r="R584" s="513"/>
      <c r="S584" s="513"/>
      <c r="T584" s="513"/>
      <c r="U584" s="513"/>
      <c r="V584" s="513"/>
      <c r="W584" s="513"/>
      <c r="X584" s="513"/>
      <c r="Y584" s="513"/>
      <c r="Z584" s="513"/>
      <c r="AA584" s="513"/>
      <c r="AB584" s="514"/>
      <c r="AC584" s="526"/>
      <c r="AD584" s="527"/>
      <c r="AE584" s="528"/>
      <c r="AF584" s="255"/>
    </row>
    <row r="585" spans="1:32" s="256" customFormat="1" ht="18" customHeight="1">
      <c r="B585" s="497"/>
      <c r="C585" s="523"/>
      <c r="D585" s="524"/>
      <c r="E585" s="524"/>
      <c r="F585" s="524"/>
      <c r="G585" s="524"/>
      <c r="H585" s="524"/>
      <c r="I585" s="524"/>
      <c r="J585" s="524"/>
      <c r="K585" s="524"/>
      <c r="L585" s="524"/>
      <c r="M585" s="524"/>
      <c r="N585" s="524"/>
      <c r="O585" s="524"/>
      <c r="P585" s="524"/>
      <c r="Q585" s="524"/>
      <c r="R585" s="524"/>
      <c r="S585" s="524"/>
      <c r="T585" s="524"/>
      <c r="U585" s="524"/>
      <c r="V585" s="524"/>
      <c r="W585" s="524"/>
      <c r="X585" s="524"/>
      <c r="Y585" s="524"/>
      <c r="Z585" s="524"/>
      <c r="AA585" s="524"/>
      <c r="AB585" s="525"/>
      <c r="AC585" s="529"/>
      <c r="AD585" s="530"/>
      <c r="AE585" s="531"/>
      <c r="AF585" s="255"/>
    </row>
    <row r="586" spans="1:32" s="256" customFormat="1" ht="12.75" customHeight="1">
      <c r="B586" s="254"/>
      <c r="C586" s="310"/>
      <c r="D586" s="310"/>
      <c r="E586" s="310"/>
      <c r="F586" s="310"/>
      <c r="G586" s="310"/>
      <c r="H586" s="310"/>
      <c r="I586" s="310"/>
      <c r="J586" s="310"/>
      <c r="K586" s="310"/>
      <c r="L586" s="310"/>
      <c r="M586" s="310"/>
      <c r="N586" s="310"/>
      <c r="O586" s="310"/>
      <c r="P586" s="310"/>
      <c r="Q586" s="310"/>
      <c r="R586" s="310"/>
      <c r="S586" s="310"/>
      <c r="T586" s="310"/>
      <c r="U586" s="310"/>
      <c r="V586" s="310"/>
      <c r="W586" s="310"/>
      <c r="X586" s="310"/>
      <c r="Y586" s="310"/>
      <c r="Z586" s="310"/>
      <c r="AA586" s="310"/>
      <c r="AB586" s="310"/>
      <c r="AC586" s="254"/>
      <c r="AD586" s="254"/>
      <c r="AE586" s="254"/>
      <c r="AF586" s="255"/>
    </row>
    <row r="587" spans="1:32" s="256" customFormat="1" ht="19.5" customHeight="1">
      <c r="A587" s="253" t="s">
        <v>740</v>
      </c>
      <c r="B587" s="288"/>
      <c r="C587" s="289"/>
      <c r="D587" s="289"/>
      <c r="E587" s="289"/>
      <c r="F587" s="289"/>
      <c r="G587" s="289"/>
      <c r="H587" s="289"/>
      <c r="I587" s="289"/>
      <c r="J587" s="290"/>
      <c r="K587" s="290"/>
      <c r="L587" s="290"/>
      <c r="M587" s="290"/>
      <c r="N587" s="290"/>
      <c r="O587" s="290"/>
      <c r="P587" s="290"/>
      <c r="Q587" s="290"/>
      <c r="R587" s="290"/>
      <c r="S587" s="290"/>
      <c r="T587" s="290"/>
      <c r="U587" s="290"/>
      <c r="V587" s="290"/>
      <c r="W587" s="290"/>
      <c r="X587" s="290"/>
      <c r="Y587" s="252"/>
      <c r="Z587" s="252"/>
      <c r="AA587" s="252"/>
      <c r="AB587" s="332"/>
      <c r="AC587" s="332"/>
      <c r="AD587" s="332"/>
      <c r="AE587" s="332"/>
      <c r="AF587" s="255"/>
    </row>
    <row r="588" spans="1:32" s="256" customFormat="1" ht="15" customHeight="1">
      <c r="A588" s="241"/>
      <c r="B588" s="526" t="s">
        <v>296</v>
      </c>
      <c r="C588" s="512" t="s">
        <v>741</v>
      </c>
      <c r="D588" s="513"/>
      <c r="E588" s="513"/>
      <c r="F588" s="513"/>
      <c r="G588" s="513"/>
      <c r="H588" s="513"/>
      <c r="I588" s="513"/>
      <c r="J588" s="513"/>
      <c r="K588" s="513"/>
      <c r="L588" s="513"/>
      <c r="M588" s="513"/>
      <c r="N588" s="513"/>
      <c r="O588" s="513"/>
      <c r="P588" s="513"/>
      <c r="Q588" s="513"/>
      <c r="R588" s="513"/>
      <c r="S588" s="513"/>
      <c r="T588" s="513"/>
      <c r="U588" s="513"/>
      <c r="V588" s="513"/>
      <c r="W588" s="513"/>
      <c r="X588" s="513"/>
      <c r="Y588" s="513"/>
      <c r="Z588" s="513"/>
      <c r="AA588" s="513"/>
      <c r="AB588" s="514"/>
      <c r="AC588" s="600"/>
      <c r="AD588" s="601"/>
      <c r="AE588" s="602"/>
    </row>
    <row r="589" spans="1:32" s="234" customFormat="1" ht="15" customHeight="1">
      <c r="A589" s="241"/>
      <c r="B589" s="529"/>
      <c r="C589" s="557"/>
      <c r="D589" s="558"/>
      <c r="E589" s="558"/>
      <c r="F589" s="558"/>
      <c r="G589" s="558"/>
      <c r="H589" s="558"/>
      <c r="I589" s="558"/>
      <c r="J589" s="558"/>
      <c r="K589" s="558"/>
      <c r="L589" s="558"/>
      <c r="M589" s="558"/>
      <c r="N589" s="558"/>
      <c r="O589" s="558"/>
      <c r="P589" s="558"/>
      <c r="Q589" s="558"/>
      <c r="R589" s="558"/>
      <c r="S589" s="558"/>
      <c r="T589" s="558"/>
      <c r="U589" s="558"/>
      <c r="V589" s="558"/>
      <c r="W589" s="558"/>
      <c r="X589" s="558"/>
      <c r="Y589" s="558"/>
      <c r="Z589" s="558"/>
      <c r="AA589" s="558"/>
      <c r="AB589" s="559"/>
      <c r="AC589" s="603"/>
      <c r="AD589" s="604"/>
      <c r="AE589" s="605"/>
      <c r="AF589" s="224"/>
    </row>
    <row r="590" spans="1:32" s="256" customFormat="1" ht="15" customHeight="1">
      <c r="A590" s="241"/>
      <c r="B590" s="496" t="s">
        <v>300</v>
      </c>
      <c r="C590" s="512" t="s">
        <v>742</v>
      </c>
      <c r="D590" s="513"/>
      <c r="E590" s="513"/>
      <c r="F590" s="513"/>
      <c r="G590" s="513"/>
      <c r="H590" s="513"/>
      <c r="I590" s="513"/>
      <c r="J590" s="513"/>
      <c r="K590" s="513"/>
      <c r="L590" s="513"/>
      <c r="M590" s="513"/>
      <c r="N590" s="513"/>
      <c r="O590" s="513"/>
      <c r="P590" s="513"/>
      <c r="Q590" s="513"/>
      <c r="R590" s="513"/>
      <c r="S590" s="513"/>
      <c r="T590" s="513"/>
      <c r="U590" s="513"/>
      <c r="V590" s="513"/>
      <c r="W590" s="513"/>
      <c r="X590" s="513"/>
      <c r="Y590" s="513"/>
      <c r="Z590" s="513"/>
      <c r="AA590" s="513"/>
      <c r="AB590" s="514"/>
      <c r="AC590" s="600"/>
      <c r="AD590" s="601"/>
      <c r="AE590" s="602"/>
      <c r="AF590" s="255"/>
    </row>
    <row r="591" spans="1:32" s="256" customFormat="1" ht="15" customHeight="1">
      <c r="A591" s="241"/>
      <c r="B591" s="497"/>
      <c r="C591" s="523"/>
      <c r="D591" s="524"/>
      <c r="E591" s="524"/>
      <c r="F591" s="524"/>
      <c r="G591" s="524"/>
      <c r="H591" s="524"/>
      <c r="I591" s="524"/>
      <c r="J591" s="524"/>
      <c r="K591" s="524"/>
      <c r="L591" s="524"/>
      <c r="M591" s="524"/>
      <c r="N591" s="524"/>
      <c r="O591" s="524"/>
      <c r="P591" s="524"/>
      <c r="Q591" s="524"/>
      <c r="R591" s="524"/>
      <c r="S591" s="524"/>
      <c r="T591" s="524"/>
      <c r="U591" s="524"/>
      <c r="V591" s="524"/>
      <c r="W591" s="524"/>
      <c r="X591" s="524"/>
      <c r="Y591" s="524"/>
      <c r="Z591" s="524"/>
      <c r="AA591" s="524"/>
      <c r="AB591" s="525"/>
      <c r="AC591" s="603"/>
      <c r="AD591" s="604"/>
      <c r="AE591" s="605"/>
      <c r="AF591" s="255"/>
    </row>
    <row r="592" spans="1:32" s="256" customFormat="1" ht="13.5" customHeight="1">
      <c r="A592" s="241"/>
      <c r="B592" s="254"/>
      <c r="C592" s="310"/>
      <c r="D592" s="310"/>
      <c r="E592" s="310"/>
      <c r="F592" s="310"/>
      <c r="G592" s="310"/>
      <c r="H592" s="310"/>
      <c r="I592" s="310"/>
      <c r="J592" s="310"/>
      <c r="K592" s="310"/>
      <c r="L592" s="310"/>
      <c r="M592" s="310"/>
      <c r="N592" s="310"/>
      <c r="O592" s="310"/>
      <c r="P592" s="310"/>
      <c r="Q592" s="310"/>
      <c r="R592" s="310"/>
      <c r="S592" s="310"/>
      <c r="T592" s="310"/>
      <c r="U592" s="310"/>
      <c r="V592" s="310"/>
      <c r="W592" s="310"/>
      <c r="X592" s="310"/>
      <c r="Y592" s="310"/>
      <c r="Z592" s="310"/>
      <c r="AA592" s="310"/>
      <c r="AB592" s="310"/>
      <c r="AC592" s="262"/>
      <c r="AD592" s="262"/>
      <c r="AE592" s="262"/>
      <c r="AF592" s="255"/>
    </row>
    <row r="593" spans="1:32" s="256" customFormat="1" ht="20.25" customHeight="1">
      <c r="A593" s="253" t="s">
        <v>743</v>
      </c>
      <c r="B593" s="254"/>
      <c r="C593" s="310"/>
      <c r="D593" s="310"/>
      <c r="E593" s="310"/>
      <c r="F593" s="310"/>
      <c r="G593" s="310"/>
      <c r="H593" s="310"/>
      <c r="I593" s="310"/>
      <c r="J593" s="310"/>
      <c r="K593" s="310"/>
      <c r="L593" s="310"/>
      <c r="M593" s="310"/>
      <c r="N593" s="310"/>
      <c r="O593" s="310"/>
      <c r="P593" s="310"/>
      <c r="Q593" s="310"/>
      <c r="R593" s="310"/>
      <c r="S593" s="310"/>
      <c r="T593" s="310"/>
      <c r="U593" s="310"/>
      <c r="V593" s="310"/>
      <c r="W593" s="310"/>
      <c r="X593" s="310"/>
      <c r="Y593" s="310"/>
      <c r="Z593" s="310"/>
      <c r="AA593" s="310"/>
      <c r="AB593" s="310"/>
      <c r="AC593" s="262"/>
      <c r="AD593" s="262"/>
      <c r="AE593" s="262"/>
      <c r="AF593" s="255"/>
    </row>
    <row r="594" spans="1:32" s="256" customFormat="1" ht="15" customHeight="1">
      <c r="A594" s="241"/>
      <c r="B594" s="496" t="s">
        <v>595</v>
      </c>
      <c r="C594" s="512" t="s">
        <v>744</v>
      </c>
      <c r="D594" s="513"/>
      <c r="E594" s="513"/>
      <c r="F594" s="513"/>
      <c r="G594" s="513"/>
      <c r="H594" s="513"/>
      <c r="I594" s="513"/>
      <c r="J594" s="513"/>
      <c r="K594" s="513"/>
      <c r="L594" s="513"/>
      <c r="M594" s="513"/>
      <c r="N594" s="513"/>
      <c r="O594" s="513"/>
      <c r="P594" s="513"/>
      <c r="Q594" s="513"/>
      <c r="R594" s="513"/>
      <c r="S594" s="513"/>
      <c r="T594" s="513"/>
      <c r="U594" s="513"/>
      <c r="V594" s="513"/>
      <c r="W594" s="513"/>
      <c r="X594" s="513"/>
      <c r="Y594" s="513"/>
      <c r="Z594" s="513"/>
      <c r="AA594" s="513"/>
      <c r="AB594" s="514"/>
      <c r="AC594" s="600"/>
      <c r="AD594" s="601"/>
      <c r="AE594" s="602"/>
      <c r="AF594" s="255"/>
    </row>
    <row r="595" spans="1:32" s="256" customFormat="1" ht="15" customHeight="1">
      <c r="A595" s="241"/>
      <c r="B595" s="497"/>
      <c r="C595" s="523"/>
      <c r="D595" s="524"/>
      <c r="E595" s="524"/>
      <c r="F595" s="524"/>
      <c r="G595" s="524"/>
      <c r="H595" s="524"/>
      <c r="I595" s="524"/>
      <c r="J595" s="524"/>
      <c r="K595" s="524"/>
      <c r="L595" s="524"/>
      <c r="M595" s="524"/>
      <c r="N595" s="524"/>
      <c r="O595" s="524"/>
      <c r="P595" s="524"/>
      <c r="Q595" s="524"/>
      <c r="R595" s="524"/>
      <c r="S595" s="524"/>
      <c r="T595" s="524"/>
      <c r="U595" s="524"/>
      <c r="V595" s="524"/>
      <c r="W595" s="524"/>
      <c r="X595" s="524"/>
      <c r="Y595" s="524"/>
      <c r="Z595" s="524"/>
      <c r="AA595" s="524"/>
      <c r="AB595" s="525"/>
      <c r="AC595" s="603"/>
      <c r="AD595" s="604"/>
      <c r="AE595" s="605"/>
      <c r="AF595" s="255"/>
    </row>
    <row r="596" spans="1:32" s="256" customFormat="1" ht="30" customHeight="1">
      <c r="A596" s="241"/>
      <c r="B596" s="496" t="s">
        <v>598</v>
      </c>
      <c r="C596" s="512" t="s">
        <v>745</v>
      </c>
      <c r="D596" s="513"/>
      <c r="E596" s="513"/>
      <c r="F596" s="513"/>
      <c r="G596" s="513"/>
      <c r="H596" s="513"/>
      <c r="I596" s="513"/>
      <c r="J596" s="513"/>
      <c r="K596" s="513"/>
      <c r="L596" s="513"/>
      <c r="M596" s="513"/>
      <c r="N596" s="513"/>
      <c r="O596" s="513"/>
      <c r="P596" s="513"/>
      <c r="Q596" s="513"/>
      <c r="R596" s="513"/>
      <c r="S596" s="513"/>
      <c r="T596" s="513"/>
      <c r="U596" s="513"/>
      <c r="V596" s="513"/>
      <c r="W596" s="513"/>
      <c r="X596" s="513"/>
      <c r="Y596" s="513"/>
      <c r="Z596" s="513"/>
      <c r="AA596" s="513"/>
      <c r="AB596" s="514"/>
      <c r="AC596" s="600"/>
      <c r="AD596" s="601"/>
      <c r="AE596" s="602"/>
      <c r="AF596" s="255"/>
    </row>
    <row r="597" spans="1:32" s="256" customFormat="1" ht="30" customHeight="1">
      <c r="A597" s="241"/>
      <c r="B597" s="497"/>
      <c r="C597" s="523"/>
      <c r="D597" s="524"/>
      <c r="E597" s="524"/>
      <c r="F597" s="524"/>
      <c r="G597" s="524"/>
      <c r="H597" s="524"/>
      <c r="I597" s="524"/>
      <c r="J597" s="524"/>
      <c r="K597" s="524"/>
      <c r="L597" s="524"/>
      <c r="M597" s="524"/>
      <c r="N597" s="524"/>
      <c r="O597" s="524"/>
      <c r="P597" s="524"/>
      <c r="Q597" s="524"/>
      <c r="R597" s="524"/>
      <c r="S597" s="524"/>
      <c r="T597" s="524"/>
      <c r="U597" s="524"/>
      <c r="V597" s="524"/>
      <c r="W597" s="524"/>
      <c r="X597" s="524"/>
      <c r="Y597" s="524"/>
      <c r="Z597" s="524"/>
      <c r="AA597" s="524"/>
      <c r="AB597" s="525"/>
      <c r="AC597" s="603"/>
      <c r="AD597" s="604"/>
      <c r="AE597" s="605"/>
      <c r="AF597" s="255"/>
    </row>
    <row r="598" spans="1:32" s="256" customFormat="1" ht="15" customHeight="1">
      <c r="A598" s="321"/>
      <c r="B598" s="526" t="s">
        <v>390</v>
      </c>
      <c r="C598" s="512" t="s">
        <v>746</v>
      </c>
      <c r="D598" s="513"/>
      <c r="E598" s="513"/>
      <c r="F598" s="513"/>
      <c r="G598" s="513"/>
      <c r="H598" s="513"/>
      <c r="I598" s="513"/>
      <c r="J598" s="513"/>
      <c r="K598" s="513"/>
      <c r="L598" s="513"/>
      <c r="M598" s="513"/>
      <c r="N598" s="513"/>
      <c r="O598" s="513"/>
      <c r="P598" s="513"/>
      <c r="Q598" s="513"/>
      <c r="R598" s="513"/>
      <c r="S598" s="513"/>
      <c r="T598" s="513"/>
      <c r="U598" s="513"/>
      <c r="V598" s="513"/>
      <c r="W598" s="513"/>
      <c r="X598" s="513"/>
      <c r="Y598" s="513"/>
      <c r="Z598" s="513"/>
      <c r="AA598" s="513"/>
      <c r="AB598" s="514"/>
      <c r="AC598" s="637"/>
      <c r="AD598" s="638"/>
      <c r="AE598" s="639"/>
    </row>
    <row r="599" spans="1:32" s="256" customFormat="1" ht="15" customHeight="1">
      <c r="A599" s="321"/>
      <c r="B599" s="529"/>
      <c r="C599" s="523"/>
      <c r="D599" s="524"/>
      <c r="E599" s="524"/>
      <c r="F599" s="524"/>
      <c r="G599" s="524"/>
      <c r="H599" s="524"/>
      <c r="I599" s="524"/>
      <c r="J599" s="524"/>
      <c r="K599" s="524"/>
      <c r="L599" s="524"/>
      <c r="M599" s="524"/>
      <c r="N599" s="524"/>
      <c r="O599" s="524"/>
      <c r="P599" s="524"/>
      <c r="Q599" s="524"/>
      <c r="R599" s="524"/>
      <c r="S599" s="524"/>
      <c r="T599" s="524"/>
      <c r="U599" s="524"/>
      <c r="V599" s="524"/>
      <c r="W599" s="524"/>
      <c r="X599" s="524"/>
      <c r="Y599" s="524"/>
      <c r="Z599" s="524"/>
      <c r="AA599" s="524"/>
      <c r="AB599" s="525"/>
      <c r="AC599" s="640"/>
      <c r="AD599" s="641"/>
      <c r="AE599" s="642"/>
    </row>
    <row r="600" spans="1:32" s="256" customFormat="1" ht="60" customHeight="1">
      <c r="A600" s="321"/>
      <c r="B600" s="526" t="s">
        <v>747</v>
      </c>
      <c r="C600" s="512" t="s">
        <v>748</v>
      </c>
      <c r="D600" s="513"/>
      <c r="E600" s="513"/>
      <c r="F600" s="513"/>
      <c r="G600" s="513"/>
      <c r="H600" s="513"/>
      <c r="I600" s="513"/>
      <c r="J600" s="513"/>
      <c r="K600" s="513"/>
      <c r="L600" s="513"/>
      <c r="M600" s="513"/>
      <c r="N600" s="513"/>
      <c r="O600" s="513"/>
      <c r="P600" s="513"/>
      <c r="Q600" s="513"/>
      <c r="R600" s="513"/>
      <c r="S600" s="513"/>
      <c r="T600" s="513"/>
      <c r="U600" s="513"/>
      <c r="V600" s="513"/>
      <c r="W600" s="513"/>
      <c r="X600" s="513"/>
      <c r="Y600" s="513"/>
      <c r="Z600" s="513"/>
      <c r="AA600" s="513"/>
      <c r="AB600" s="514"/>
      <c r="AC600" s="637"/>
      <c r="AD600" s="638"/>
      <c r="AE600" s="639"/>
    </row>
    <row r="601" spans="1:32" s="256" customFormat="1" ht="60" customHeight="1">
      <c r="A601" s="321"/>
      <c r="B601" s="529"/>
      <c r="C601" s="523"/>
      <c r="D601" s="524"/>
      <c r="E601" s="524"/>
      <c r="F601" s="524"/>
      <c r="G601" s="524"/>
      <c r="H601" s="524"/>
      <c r="I601" s="524"/>
      <c r="J601" s="524"/>
      <c r="K601" s="524"/>
      <c r="L601" s="524"/>
      <c r="M601" s="524"/>
      <c r="N601" s="524"/>
      <c r="O601" s="524"/>
      <c r="P601" s="524"/>
      <c r="Q601" s="524"/>
      <c r="R601" s="524"/>
      <c r="S601" s="524"/>
      <c r="T601" s="524"/>
      <c r="U601" s="524"/>
      <c r="V601" s="524"/>
      <c r="W601" s="524"/>
      <c r="X601" s="524"/>
      <c r="Y601" s="524"/>
      <c r="Z601" s="524"/>
      <c r="AA601" s="524"/>
      <c r="AB601" s="525"/>
      <c r="AC601" s="640"/>
      <c r="AD601" s="641"/>
      <c r="AE601" s="642"/>
    </row>
    <row r="602" spans="1:32" s="256" customFormat="1" ht="15" customHeight="1">
      <c r="A602" s="321"/>
      <c r="B602" s="526" t="s">
        <v>749</v>
      </c>
      <c r="C602" s="512" t="s">
        <v>750</v>
      </c>
      <c r="D602" s="513"/>
      <c r="E602" s="513"/>
      <c r="F602" s="513"/>
      <c r="G602" s="513"/>
      <c r="H602" s="513"/>
      <c r="I602" s="513"/>
      <c r="J602" s="513"/>
      <c r="K602" s="513"/>
      <c r="L602" s="513"/>
      <c r="M602" s="513"/>
      <c r="N602" s="513"/>
      <c r="O602" s="513"/>
      <c r="P602" s="513"/>
      <c r="Q602" s="513"/>
      <c r="R602" s="513"/>
      <c r="S602" s="513"/>
      <c r="T602" s="513"/>
      <c r="U602" s="513"/>
      <c r="V602" s="513"/>
      <c r="W602" s="513"/>
      <c r="X602" s="513"/>
      <c r="Y602" s="513"/>
      <c r="Z602" s="513"/>
      <c r="AA602" s="513"/>
      <c r="AB602" s="514"/>
      <c r="AC602" s="637"/>
      <c r="AD602" s="638"/>
      <c r="AE602" s="639"/>
    </row>
    <row r="603" spans="1:32" s="256" customFormat="1" ht="15" customHeight="1">
      <c r="A603" s="321"/>
      <c r="B603" s="529"/>
      <c r="C603" s="523"/>
      <c r="D603" s="524"/>
      <c r="E603" s="524"/>
      <c r="F603" s="524"/>
      <c r="G603" s="524"/>
      <c r="H603" s="524"/>
      <c r="I603" s="524"/>
      <c r="J603" s="524"/>
      <c r="K603" s="524"/>
      <c r="L603" s="524"/>
      <c r="M603" s="524"/>
      <c r="N603" s="524"/>
      <c r="O603" s="524"/>
      <c r="P603" s="524"/>
      <c r="Q603" s="524"/>
      <c r="R603" s="524"/>
      <c r="S603" s="524"/>
      <c r="T603" s="524"/>
      <c r="U603" s="524"/>
      <c r="V603" s="524"/>
      <c r="W603" s="524"/>
      <c r="X603" s="524"/>
      <c r="Y603" s="524"/>
      <c r="Z603" s="524"/>
      <c r="AA603" s="524"/>
      <c r="AB603" s="525"/>
      <c r="AC603" s="640"/>
      <c r="AD603" s="641"/>
      <c r="AE603" s="642"/>
    </row>
    <row r="604" spans="1:32" s="256" customFormat="1" ht="18" customHeight="1">
      <c r="A604" s="241"/>
      <c r="B604" s="496" t="s">
        <v>671</v>
      </c>
      <c r="C604" s="512" t="s">
        <v>751</v>
      </c>
      <c r="D604" s="513"/>
      <c r="E604" s="513"/>
      <c r="F604" s="513"/>
      <c r="G604" s="513"/>
      <c r="H604" s="513"/>
      <c r="I604" s="513"/>
      <c r="J604" s="513"/>
      <c r="K604" s="513"/>
      <c r="L604" s="513"/>
      <c r="M604" s="513"/>
      <c r="N604" s="513"/>
      <c r="O604" s="513"/>
      <c r="P604" s="513"/>
      <c r="Q604" s="513"/>
      <c r="R604" s="513"/>
      <c r="S604" s="513"/>
      <c r="T604" s="513"/>
      <c r="U604" s="513"/>
      <c r="V604" s="513"/>
      <c r="W604" s="513"/>
      <c r="X604" s="513"/>
      <c r="Y604" s="513"/>
      <c r="Z604" s="513"/>
      <c r="AA604" s="513"/>
      <c r="AB604" s="514"/>
      <c r="AC604" s="600"/>
      <c r="AD604" s="601"/>
      <c r="AE604" s="602"/>
      <c r="AF604" s="255"/>
    </row>
    <row r="605" spans="1:32" s="256" customFormat="1" ht="18" customHeight="1">
      <c r="A605" s="241"/>
      <c r="B605" s="497"/>
      <c r="C605" s="523"/>
      <c r="D605" s="524"/>
      <c r="E605" s="524"/>
      <c r="F605" s="524"/>
      <c r="G605" s="524"/>
      <c r="H605" s="524"/>
      <c r="I605" s="524"/>
      <c r="J605" s="524"/>
      <c r="K605" s="524"/>
      <c r="L605" s="524"/>
      <c r="M605" s="524"/>
      <c r="N605" s="524"/>
      <c r="O605" s="524"/>
      <c r="P605" s="524"/>
      <c r="Q605" s="524"/>
      <c r="R605" s="524"/>
      <c r="S605" s="524"/>
      <c r="T605" s="524"/>
      <c r="U605" s="524"/>
      <c r="V605" s="524"/>
      <c r="W605" s="524"/>
      <c r="X605" s="524"/>
      <c r="Y605" s="524"/>
      <c r="Z605" s="524"/>
      <c r="AA605" s="524"/>
      <c r="AB605" s="525"/>
      <c r="AC605" s="603"/>
      <c r="AD605" s="604"/>
      <c r="AE605" s="605"/>
      <c r="AF605" s="255"/>
    </row>
    <row r="606" spans="1:32" s="256" customFormat="1" ht="18" customHeight="1">
      <c r="A606" s="241"/>
      <c r="B606" s="496" t="s">
        <v>545</v>
      </c>
      <c r="C606" s="512" t="s">
        <v>752</v>
      </c>
      <c r="D606" s="513"/>
      <c r="E606" s="513"/>
      <c r="F606" s="513"/>
      <c r="G606" s="513"/>
      <c r="H606" s="513"/>
      <c r="I606" s="513"/>
      <c r="J606" s="513"/>
      <c r="K606" s="513"/>
      <c r="L606" s="513"/>
      <c r="M606" s="513"/>
      <c r="N606" s="513"/>
      <c r="O606" s="513"/>
      <c r="P606" s="513"/>
      <c r="Q606" s="513"/>
      <c r="R606" s="513"/>
      <c r="S606" s="513"/>
      <c r="T606" s="513"/>
      <c r="U606" s="513"/>
      <c r="V606" s="513"/>
      <c r="W606" s="513"/>
      <c r="X606" s="513"/>
      <c r="Y606" s="513"/>
      <c r="Z606" s="513"/>
      <c r="AA606" s="513"/>
      <c r="AB606" s="514"/>
      <c r="AC606" s="600"/>
      <c r="AD606" s="601"/>
      <c r="AE606" s="602"/>
      <c r="AF606" s="255"/>
    </row>
    <row r="607" spans="1:32" s="256" customFormat="1" ht="18" customHeight="1">
      <c r="A607" s="241"/>
      <c r="B607" s="497"/>
      <c r="C607" s="523"/>
      <c r="D607" s="524"/>
      <c r="E607" s="524"/>
      <c r="F607" s="524"/>
      <c r="G607" s="524"/>
      <c r="H607" s="524"/>
      <c r="I607" s="524"/>
      <c r="J607" s="524"/>
      <c r="K607" s="524"/>
      <c r="L607" s="524"/>
      <c r="M607" s="524"/>
      <c r="N607" s="524"/>
      <c r="O607" s="524"/>
      <c r="P607" s="524"/>
      <c r="Q607" s="524"/>
      <c r="R607" s="524"/>
      <c r="S607" s="524"/>
      <c r="T607" s="524"/>
      <c r="U607" s="524"/>
      <c r="V607" s="524"/>
      <c r="W607" s="524"/>
      <c r="X607" s="524"/>
      <c r="Y607" s="524"/>
      <c r="Z607" s="524"/>
      <c r="AA607" s="524"/>
      <c r="AB607" s="525"/>
      <c r="AC607" s="603"/>
      <c r="AD607" s="604"/>
      <c r="AE607" s="605"/>
      <c r="AF607" s="255"/>
    </row>
    <row r="608" spans="1:32" s="256" customFormat="1" ht="15" customHeight="1">
      <c r="A608" s="321"/>
      <c r="B608" s="496" t="s">
        <v>547</v>
      </c>
      <c r="C608" s="512" t="s">
        <v>753</v>
      </c>
      <c r="D608" s="513"/>
      <c r="E608" s="513"/>
      <c r="F608" s="513"/>
      <c r="G608" s="513"/>
      <c r="H608" s="513"/>
      <c r="I608" s="513"/>
      <c r="J608" s="513"/>
      <c r="K608" s="513"/>
      <c r="L608" s="513"/>
      <c r="M608" s="513"/>
      <c r="N608" s="513"/>
      <c r="O608" s="513"/>
      <c r="P608" s="513"/>
      <c r="Q608" s="513"/>
      <c r="R608" s="513"/>
      <c r="S608" s="513"/>
      <c r="T608" s="513"/>
      <c r="U608" s="513"/>
      <c r="V608" s="513"/>
      <c r="W608" s="513"/>
      <c r="X608" s="513"/>
      <c r="Y608" s="513"/>
      <c r="Z608" s="513"/>
      <c r="AA608" s="513"/>
      <c r="AB608" s="514"/>
      <c r="AC608" s="600"/>
      <c r="AD608" s="601"/>
      <c r="AE608" s="602"/>
    </row>
    <row r="609" spans="1:32" s="256" customFormat="1" ht="15" customHeight="1">
      <c r="A609" s="321"/>
      <c r="B609" s="497"/>
      <c r="C609" s="523"/>
      <c r="D609" s="524"/>
      <c r="E609" s="524"/>
      <c r="F609" s="524"/>
      <c r="G609" s="524"/>
      <c r="H609" s="524"/>
      <c r="I609" s="524"/>
      <c r="J609" s="524"/>
      <c r="K609" s="524"/>
      <c r="L609" s="524"/>
      <c r="M609" s="524"/>
      <c r="N609" s="524"/>
      <c r="O609" s="524"/>
      <c r="P609" s="524"/>
      <c r="Q609" s="524"/>
      <c r="R609" s="524"/>
      <c r="S609" s="524"/>
      <c r="T609" s="524"/>
      <c r="U609" s="524"/>
      <c r="V609" s="524"/>
      <c r="W609" s="524"/>
      <c r="X609" s="524"/>
      <c r="Y609" s="524"/>
      <c r="Z609" s="524"/>
      <c r="AA609" s="524"/>
      <c r="AB609" s="525"/>
      <c r="AC609" s="603"/>
      <c r="AD609" s="604"/>
      <c r="AE609" s="605"/>
    </row>
    <row r="610" spans="1:32" s="256" customFormat="1" ht="12.75" customHeight="1">
      <c r="A610" s="241"/>
      <c r="B610" s="254"/>
      <c r="C610" s="310"/>
      <c r="D610" s="310"/>
      <c r="E610" s="310"/>
      <c r="F610" s="310"/>
      <c r="G610" s="310"/>
      <c r="H610" s="310"/>
      <c r="I610" s="310"/>
      <c r="J610" s="310"/>
      <c r="K610" s="310"/>
      <c r="L610" s="310"/>
      <c r="M610" s="310"/>
      <c r="N610" s="310"/>
      <c r="O610" s="310"/>
      <c r="P610" s="310"/>
      <c r="Q610" s="310"/>
      <c r="R610" s="310"/>
      <c r="S610" s="310"/>
      <c r="T610" s="310"/>
      <c r="U610" s="310"/>
      <c r="V610" s="310"/>
      <c r="W610" s="310"/>
      <c r="X610" s="310"/>
      <c r="Y610" s="310"/>
      <c r="Z610" s="310"/>
      <c r="AA610" s="310"/>
      <c r="AB610" s="310"/>
      <c r="AC610" s="262"/>
      <c r="AD610" s="262"/>
      <c r="AE610" s="262"/>
      <c r="AF610" s="255"/>
    </row>
    <row r="611" spans="1:32" s="256" customFormat="1" ht="19.5" customHeight="1">
      <c r="A611" s="253" t="s">
        <v>754</v>
      </c>
      <c r="B611" s="254"/>
      <c r="C611" s="310"/>
      <c r="D611" s="310"/>
      <c r="E611" s="310"/>
      <c r="F611" s="310"/>
      <c r="G611" s="310"/>
      <c r="H611" s="310"/>
      <c r="I611" s="310"/>
      <c r="J611" s="310"/>
      <c r="K611" s="310"/>
      <c r="L611" s="310"/>
      <c r="M611" s="310"/>
      <c r="N611" s="310"/>
      <c r="O611" s="310"/>
      <c r="P611" s="310"/>
      <c r="Q611" s="310"/>
      <c r="R611" s="310"/>
      <c r="S611" s="310"/>
      <c r="T611" s="310"/>
      <c r="U611" s="310"/>
      <c r="V611" s="310"/>
      <c r="W611" s="310"/>
      <c r="X611" s="310"/>
      <c r="Y611" s="310"/>
      <c r="Z611" s="310"/>
      <c r="AA611" s="310"/>
      <c r="AB611" s="310"/>
      <c r="AC611" s="262"/>
      <c r="AD611" s="262"/>
      <c r="AE611" s="262"/>
      <c r="AF611" s="255"/>
    </row>
    <row r="612" spans="1:32" s="256" customFormat="1" ht="15" customHeight="1">
      <c r="A612" s="241"/>
      <c r="B612" s="496" t="s">
        <v>595</v>
      </c>
      <c r="C612" s="512" t="s">
        <v>744</v>
      </c>
      <c r="D612" s="513"/>
      <c r="E612" s="513"/>
      <c r="F612" s="513"/>
      <c r="G612" s="513"/>
      <c r="H612" s="513"/>
      <c r="I612" s="513"/>
      <c r="J612" s="513"/>
      <c r="K612" s="513"/>
      <c r="L612" s="513"/>
      <c r="M612" s="513"/>
      <c r="N612" s="513"/>
      <c r="O612" s="513"/>
      <c r="P612" s="513"/>
      <c r="Q612" s="513"/>
      <c r="R612" s="513"/>
      <c r="S612" s="513"/>
      <c r="T612" s="513"/>
      <c r="U612" s="513"/>
      <c r="V612" s="513"/>
      <c r="W612" s="513"/>
      <c r="X612" s="513"/>
      <c r="Y612" s="513"/>
      <c r="Z612" s="513"/>
      <c r="AA612" s="513"/>
      <c r="AB612" s="514"/>
      <c r="AC612" s="600"/>
      <c r="AD612" s="601"/>
      <c r="AE612" s="602"/>
      <c r="AF612" s="255"/>
    </row>
    <row r="613" spans="1:32" s="256" customFormat="1" ht="15" customHeight="1">
      <c r="A613" s="241"/>
      <c r="B613" s="497"/>
      <c r="C613" s="523"/>
      <c r="D613" s="524"/>
      <c r="E613" s="524"/>
      <c r="F613" s="524"/>
      <c r="G613" s="524"/>
      <c r="H613" s="524"/>
      <c r="I613" s="524"/>
      <c r="J613" s="524"/>
      <c r="K613" s="524"/>
      <c r="L613" s="524"/>
      <c r="M613" s="524"/>
      <c r="N613" s="524"/>
      <c r="O613" s="524"/>
      <c r="P613" s="524"/>
      <c r="Q613" s="524"/>
      <c r="R613" s="524"/>
      <c r="S613" s="524"/>
      <c r="T613" s="524"/>
      <c r="U613" s="524"/>
      <c r="V613" s="524"/>
      <c r="W613" s="524"/>
      <c r="X613" s="524"/>
      <c r="Y613" s="524"/>
      <c r="Z613" s="524"/>
      <c r="AA613" s="524"/>
      <c r="AB613" s="525"/>
      <c r="AC613" s="603"/>
      <c r="AD613" s="604"/>
      <c r="AE613" s="605"/>
      <c r="AF613" s="255"/>
    </row>
    <row r="614" spans="1:32" s="256" customFormat="1" ht="22.5" customHeight="1">
      <c r="A614" s="241"/>
      <c r="B614" s="496" t="s">
        <v>598</v>
      </c>
      <c r="C614" s="512" t="s">
        <v>755</v>
      </c>
      <c r="D614" s="513"/>
      <c r="E614" s="513"/>
      <c r="F614" s="513"/>
      <c r="G614" s="513"/>
      <c r="H614" s="513"/>
      <c r="I614" s="513"/>
      <c r="J614" s="513"/>
      <c r="K614" s="513"/>
      <c r="L614" s="513"/>
      <c r="M614" s="513"/>
      <c r="N614" s="513"/>
      <c r="O614" s="513"/>
      <c r="P614" s="513"/>
      <c r="Q614" s="513"/>
      <c r="R614" s="513"/>
      <c r="S614" s="513"/>
      <c r="T614" s="513"/>
      <c r="U614" s="513"/>
      <c r="V614" s="513"/>
      <c r="W614" s="513"/>
      <c r="X614" s="513"/>
      <c r="Y614" s="513"/>
      <c r="Z614" s="513"/>
      <c r="AA614" s="513"/>
      <c r="AB614" s="514"/>
      <c r="AC614" s="600"/>
      <c r="AD614" s="601"/>
      <c r="AE614" s="602"/>
      <c r="AF614" s="255"/>
    </row>
    <row r="615" spans="1:32" s="256" customFormat="1" ht="22.5" customHeight="1">
      <c r="A615" s="241"/>
      <c r="B615" s="497"/>
      <c r="C615" s="523"/>
      <c r="D615" s="524"/>
      <c r="E615" s="524"/>
      <c r="F615" s="524"/>
      <c r="G615" s="524"/>
      <c r="H615" s="524"/>
      <c r="I615" s="524"/>
      <c r="J615" s="524"/>
      <c r="K615" s="524"/>
      <c r="L615" s="524"/>
      <c r="M615" s="524"/>
      <c r="N615" s="524"/>
      <c r="O615" s="524"/>
      <c r="P615" s="524"/>
      <c r="Q615" s="524"/>
      <c r="R615" s="524"/>
      <c r="S615" s="524"/>
      <c r="T615" s="524"/>
      <c r="U615" s="524"/>
      <c r="V615" s="524"/>
      <c r="W615" s="524"/>
      <c r="X615" s="524"/>
      <c r="Y615" s="524"/>
      <c r="Z615" s="524"/>
      <c r="AA615" s="524"/>
      <c r="AB615" s="525"/>
      <c r="AC615" s="603"/>
      <c r="AD615" s="604"/>
      <c r="AE615" s="605"/>
      <c r="AF615" s="255"/>
    </row>
    <row r="616" spans="1:32" s="256" customFormat="1" ht="18" customHeight="1">
      <c r="A616" s="241"/>
      <c r="B616" s="496" t="s">
        <v>390</v>
      </c>
      <c r="C616" s="512" t="s">
        <v>756</v>
      </c>
      <c r="D616" s="513"/>
      <c r="E616" s="513"/>
      <c r="F616" s="513"/>
      <c r="G616" s="513"/>
      <c r="H616" s="513"/>
      <c r="I616" s="513"/>
      <c r="J616" s="513"/>
      <c r="K616" s="513"/>
      <c r="L616" s="513"/>
      <c r="M616" s="513"/>
      <c r="N616" s="513"/>
      <c r="O616" s="513"/>
      <c r="P616" s="513"/>
      <c r="Q616" s="513"/>
      <c r="R616" s="513"/>
      <c r="S616" s="513"/>
      <c r="T616" s="513"/>
      <c r="U616" s="513"/>
      <c r="V616" s="513"/>
      <c r="W616" s="513"/>
      <c r="X616" s="513"/>
      <c r="Y616" s="513"/>
      <c r="Z616" s="513"/>
      <c r="AA616" s="513"/>
      <c r="AB616" s="514"/>
      <c r="AC616" s="600"/>
      <c r="AD616" s="601"/>
      <c r="AE616" s="602"/>
      <c r="AF616" s="255"/>
    </row>
    <row r="617" spans="1:32" s="256" customFormat="1" ht="18" customHeight="1">
      <c r="A617" s="241"/>
      <c r="B617" s="497"/>
      <c r="C617" s="523"/>
      <c r="D617" s="524"/>
      <c r="E617" s="524"/>
      <c r="F617" s="524"/>
      <c r="G617" s="524"/>
      <c r="H617" s="524"/>
      <c r="I617" s="524"/>
      <c r="J617" s="524"/>
      <c r="K617" s="524"/>
      <c r="L617" s="524"/>
      <c r="M617" s="524"/>
      <c r="N617" s="524"/>
      <c r="O617" s="524"/>
      <c r="P617" s="524"/>
      <c r="Q617" s="524"/>
      <c r="R617" s="524"/>
      <c r="S617" s="524"/>
      <c r="T617" s="524"/>
      <c r="U617" s="524"/>
      <c r="V617" s="524"/>
      <c r="W617" s="524"/>
      <c r="X617" s="524"/>
      <c r="Y617" s="524"/>
      <c r="Z617" s="524"/>
      <c r="AA617" s="524"/>
      <c r="AB617" s="525"/>
      <c r="AC617" s="603"/>
      <c r="AD617" s="604"/>
      <c r="AE617" s="605"/>
      <c r="AF617" s="255"/>
    </row>
    <row r="618" spans="1:32" s="256" customFormat="1" ht="15" customHeight="1">
      <c r="A618" s="241"/>
      <c r="B618" s="333" t="s">
        <v>603</v>
      </c>
      <c r="C618" s="512" t="s">
        <v>757</v>
      </c>
      <c r="D618" s="513"/>
      <c r="E618" s="513"/>
      <c r="F618" s="513"/>
      <c r="G618" s="513"/>
      <c r="H618" s="513"/>
      <c r="I618" s="513"/>
      <c r="J618" s="513"/>
      <c r="K618" s="513"/>
      <c r="L618" s="513"/>
      <c r="M618" s="513"/>
      <c r="N618" s="513"/>
      <c r="O618" s="513"/>
      <c r="P618" s="513"/>
      <c r="Q618" s="513"/>
      <c r="R618" s="513"/>
      <c r="S618" s="513"/>
      <c r="T618" s="513"/>
      <c r="U618" s="513"/>
      <c r="V618" s="513"/>
      <c r="W618" s="513"/>
      <c r="X618" s="513"/>
      <c r="Y618" s="513"/>
      <c r="Z618" s="513"/>
      <c r="AA618" s="513"/>
      <c r="AB618" s="514"/>
      <c r="AC618" s="600"/>
      <c r="AD618" s="601"/>
      <c r="AE618" s="602"/>
      <c r="AF618" s="255"/>
    </row>
    <row r="619" spans="1:32" s="256" customFormat="1" ht="15" customHeight="1">
      <c r="A619" s="241"/>
      <c r="B619" s="496" t="s">
        <v>605</v>
      </c>
      <c r="C619" s="512" t="s">
        <v>758</v>
      </c>
      <c r="D619" s="513"/>
      <c r="E619" s="513"/>
      <c r="F619" s="513"/>
      <c r="G619" s="513"/>
      <c r="H619" s="513"/>
      <c r="I619" s="513"/>
      <c r="J619" s="513"/>
      <c r="K619" s="513"/>
      <c r="L619" s="513"/>
      <c r="M619" s="513"/>
      <c r="N619" s="513"/>
      <c r="O619" s="513"/>
      <c r="P619" s="513"/>
      <c r="Q619" s="513"/>
      <c r="R619" s="513"/>
      <c r="S619" s="513"/>
      <c r="T619" s="513"/>
      <c r="U619" s="513"/>
      <c r="V619" s="513"/>
      <c r="W619" s="513"/>
      <c r="X619" s="513"/>
      <c r="Y619" s="513"/>
      <c r="Z619" s="513"/>
      <c r="AA619" s="513"/>
      <c r="AB619" s="514"/>
      <c r="AC619" s="600"/>
      <c r="AD619" s="601"/>
      <c r="AE619" s="602"/>
      <c r="AF619" s="255"/>
    </row>
    <row r="620" spans="1:32" s="256" customFormat="1" ht="15" customHeight="1">
      <c r="A620" s="241"/>
      <c r="B620" s="497"/>
      <c r="C620" s="523"/>
      <c r="D620" s="524"/>
      <c r="E620" s="524"/>
      <c r="F620" s="524"/>
      <c r="G620" s="524"/>
      <c r="H620" s="524"/>
      <c r="I620" s="524"/>
      <c r="J620" s="524"/>
      <c r="K620" s="524"/>
      <c r="L620" s="524"/>
      <c r="M620" s="524"/>
      <c r="N620" s="524"/>
      <c r="O620" s="524"/>
      <c r="P620" s="524"/>
      <c r="Q620" s="524"/>
      <c r="R620" s="524"/>
      <c r="S620" s="524"/>
      <c r="T620" s="524"/>
      <c r="U620" s="524"/>
      <c r="V620" s="524"/>
      <c r="W620" s="524"/>
      <c r="X620" s="524"/>
      <c r="Y620" s="524"/>
      <c r="Z620" s="524"/>
      <c r="AA620" s="524"/>
      <c r="AB620" s="525"/>
      <c r="AC620" s="603"/>
      <c r="AD620" s="604"/>
      <c r="AE620" s="605"/>
      <c r="AF620" s="255"/>
    </row>
    <row r="621" spans="1:32" s="256" customFormat="1" ht="15" customHeight="1">
      <c r="A621" s="321"/>
      <c r="B621" s="526" t="s">
        <v>671</v>
      </c>
      <c r="C621" s="512" t="s">
        <v>759</v>
      </c>
      <c r="D621" s="513"/>
      <c r="E621" s="513"/>
      <c r="F621" s="513"/>
      <c r="G621" s="513"/>
      <c r="H621" s="513"/>
      <c r="I621" s="513"/>
      <c r="J621" s="513"/>
      <c r="K621" s="513"/>
      <c r="L621" s="513"/>
      <c r="M621" s="513"/>
      <c r="N621" s="513"/>
      <c r="O621" s="513"/>
      <c r="P621" s="513"/>
      <c r="Q621" s="513"/>
      <c r="R621" s="513"/>
      <c r="S621" s="513"/>
      <c r="T621" s="513"/>
      <c r="U621" s="513"/>
      <c r="V621" s="513"/>
      <c r="W621" s="513"/>
      <c r="X621" s="513"/>
      <c r="Y621" s="513"/>
      <c r="Z621" s="513"/>
      <c r="AA621" s="513"/>
      <c r="AB621" s="514"/>
      <c r="AC621" s="637"/>
      <c r="AD621" s="638"/>
      <c r="AE621" s="639"/>
    </row>
    <row r="622" spans="1:32" s="256" customFormat="1" ht="15" customHeight="1">
      <c r="A622" s="321"/>
      <c r="B622" s="529"/>
      <c r="C622" s="523"/>
      <c r="D622" s="524"/>
      <c r="E622" s="524"/>
      <c r="F622" s="524"/>
      <c r="G622" s="524"/>
      <c r="H622" s="524"/>
      <c r="I622" s="524"/>
      <c r="J622" s="524"/>
      <c r="K622" s="524"/>
      <c r="L622" s="524"/>
      <c r="M622" s="524"/>
      <c r="N622" s="524"/>
      <c r="O622" s="524"/>
      <c r="P622" s="524"/>
      <c r="Q622" s="524"/>
      <c r="R622" s="524"/>
      <c r="S622" s="524"/>
      <c r="T622" s="524"/>
      <c r="U622" s="524"/>
      <c r="V622" s="524"/>
      <c r="W622" s="524"/>
      <c r="X622" s="524"/>
      <c r="Y622" s="524"/>
      <c r="Z622" s="524"/>
      <c r="AA622" s="524"/>
      <c r="AB622" s="525"/>
      <c r="AC622" s="640"/>
      <c r="AD622" s="641"/>
      <c r="AE622" s="642"/>
    </row>
    <row r="623" spans="1:32" s="256" customFormat="1" ht="120.75" customHeight="1">
      <c r="A623" s="321"/>
      <c r="B623" s="526" t="s">
        <v>545</v>
      </c>
      <c r="C623" s="512" t="s">
        <v>760</v>
      </c>
      <c r="D623" s="513"/>
      <c r="E623" s="513"/>
      <c r="F623" s="513"/>
      <c r="G623" s="513"/>
      <c r="H623" s="513"/>
      <c r="I623" s="513"/>
      <c r="J623" s="513"/>
      <c r="K623" s="513"/>
      <c r="L623" s="513"/>
      <c r="M623" s="513"/>
      <c r="N623" s="513"/>
      <c r="O623" s="513"/>
      <c r="P623" s="513"/>
      <c r="Q623" s="513"/>
      <c r="R623" s="513"/>
      <c r="S623" s="513"/>
      <c r="T623" s="513"/>
      <c r="U623" s="513"/>
      <c r="V623" s="513"/>
      <c r="W623" s="513"/>
      <c r="X623" s="513"/>
      <c r="Y623" s="513"/>
      <c r="Z623" s="513"/>
      <c r="AA623" s="513"/>
      <c r="AB623" s="514"/>
      <c r="AC623" s="637"/>
      <c r="AD623" s="638"/>
      <c r="AE623" s="639"/>
    </row>
    <row r="624" spans="1:32" s="256" customFormat="1" ht="120.75" customHeight="1">
      <c r="A624" s="321"/>
      <c r="B624" s="529"/>
      <c r="C624" s="523"/>
      <c r="D624" s="524"/>
      <c r="E624" s="524"/>
      <c r="F624" s="524"/>
      <c r="G624" s="524"/>
      <c r="H624" s="524"/>
      <c r="I624" s="524"/>
      <c r="J624" s="524"/>
      <c r="K624" s="524"/>
      <c r="L624" s="524"/>
      <c r="M624" s="524"/>
      <c r="N624" s="524"/>
      <c r="O624" s="524"/>
      <c r="P624" s="524"/>
      <c r="Q624" s="524"/>
      <c r="R624" s="524"/>
      <c r="S624" s="524"/>
      <c r="T624" s="524"/>
      <c r="U624" s="524"/>
      <c r="V624" s="524"/>
      <c r="W624" s="524"/>
      <c r="X624" s="524"/>
      <c r="Y624" s="524"/>
      <c r="Z624" s="524"/>
      <c r="AA624" s="524"/>
      <c r="AB624" s="525"/>
      <c r="AC624" s="640"/>
      <c r="AD624" s="641"/>
      <c r="AE624" s="642"/>
    </row>
    <row r="625" spans="1:32" s="256" customFormat="1" ht="67.5" customHeight="1">
      <c r="A625" s="321"/>
      <c r="B625" s="526" t="s">
        <v>761</v>
      </c>
      <c r="C625" s="512" t="s">
        <v>762</v>
      </c>
      <c r="D625" s="513"/>
      <c r="E625" s="513"/>
      <c r="F625" s="513"/>
      <c r="G625" s="513"/>
      <c r="H625" s="513"/>
      <c r="I625" s="513"/>
      <c r="J625" s="513"/>
      <c r="K625" s="513"/>
      <c r="L625" s="513"/>
      <c r="M625" s="513"/>
      <c r="N625" s="513"/>
      <c r="O625" s="513"/>
      <c r="P625" s="513"/>
      <c r="Q625" s="513"/>
      <c r="R625" s="513"/>
      <c r="S625" s="513"/>
      <c r="T625" s="513"/>
      <c r="U625" s="513"/>
      <c r="V625" s="513"/>
      <c r="W625" s="513"/>
      <c r="X625" s="513"/>
      <c r="Y625" s="513"/>
      <c r="Z625" s="513"/>
      <c r="AA625" s="513"/>
      <c r="AB625" s="514"/>
      <c r="AC625" s="600"/>
      <c r="AD625" s="601"/>
      <c r="AE625" s="602"/>
    </row>
    <row r="626" spans="1:32" s="256" customFormat="1" ht="60" customHeight="1">
      <c r="A626" s="321"/>
      <c r="B626" s="529"/>
      <c r="C626" s="523"/>
      <c r="D626" s="524"/>
      <c r="E626" s="524"/>
      <c r="F626" s="524"/>
      <c r="G626" s="524"/>
      <c r="H626" s="524"/>
      <c r="I626" s="524"/>
      <c r="J626" s="524"/>
      <c r="K626" s="524"/>
      <c r="L626" s="524"/>
      <c r="M626" s="524"/>
      <c r="N626" s="524"/>
      <c r="O626" s="524"/>
      <c r="P626" s="524"/>
      <c r="Q626" s="524"/>
      <c r="R626" s="524"/>
      <c r="S626" s="524"/>
      <c r="T626" s="524"/>
      <c r="U626" s="524"/>
      <c r="V626" s="524"/>
      <c r="W626" s="524"/>
      <c r="X626" s="524"/>
      <c r="Y626" s="524"/>
      <c r="Z626" s="524"/>
      <c r="AA626" s="524"/>
      <c r="AB626" s="525"/>
      <c r="AC626" s="603"/>
      <c r="AD626" s="604"/>
      <c r="AE626" s="605"/>
    </row>
    <row r="627" spans="1:32" s="256" customFormat="1" ht="30.75" customHeight="1">
      <c r="A627" s="321"/>
      <c r="B627" s="496" t="s">
        <v>548</v>
      </c>
      <c r="C627" s="512" t="s">
        <v>763</v>
      </c>
      <c r="D627" s="513"/>
      <c r="E627" s="513"/>
      <c r="F627" s="513"/>
      <c r="G627" s="513"/>
      <c r="H627" s="513"/>
      <c r="I627" s="513"/>
      <c r="J627" s="513"/>
      <c r="K627" s="513"/>
      <c r="L627" s="513"/>
      <c r="M627" s="513"/>
      <c r="N627" s="513"/>
      <c r="O627" s="513"/>
      <c r="P627" s="513"/>
      <c r="Q627" s="513"/>
      <c r="R627" s="513"/>
      <c r="S627" s="513"/>
      <c r="T627" s="513"/>
      <c r="U627" s="513"/>
      <c r="V627" s="513"/>
      <c r="W627" s="513"/>
      <c r="X627" s="513"/>
      <c r="Y627" s="513"/>
      <c r="Z627" s="513"/>
      <c r="AA627" s="513"/>
      <c r="AB627" s="514"/>
      <c r="AC627" s="600"/>
      <c r="AD627" s="601"/>
      <c r="AE627" s="602"/>
    </row>
    <row r="628" spans="1:32" s="256" customFormat="1" ht="31.5" customHeight="1">
      <c r="A628" s="321"/>
      <c r="B628" s="497"/>
      <c r="C628" s="523"/>
      <c r="D628" s="524"/>
      <c r="E628" s="524"/>
      <c r="F628" s="524"/>
      <c r="G628" s="524"/>
      <c r="H628" s="524"/>
      <c r="I628" s="524"/>
      <c r="J628" s="524"/>
      <c r="K628" s="524"/>
      <c r="L628" s="524"/>
      <c r="M628" s="524"/>
      <c r="N628" s="524"/>
      <c r="O628" s="524"/>
      <c r="P628" s="524"/>
      <c r="Q628" s="524"/>
      <c r="R628" s="524"/>
      <c r="S628" s="524"/>
      <c r="T628" s="524"/>
      <c r="U628" s="524"/>
      <c r="V628" s="524"/>
      <c r="W628" s="524"/>
      <c r="X628" s="524"/>
      <c r="Y628" s="524"/>
      <c r="Z628" s="524"/>
      <c r="AA628" s="524"/>
      <c r="AB628" s="525"/>
      <c r="AC628" s="603"/>
      <c r="AD628" s="604"/>
      <c r="AE628" s="605"/>
    </row>
    <row r="629" spans="1:32" s="256" customFormat="1" ht="22.5" customHeight="1">
      <c r="A629" s="321"/>
      <c r="B629" s="496" t="s">
        <v>492</v>
      </c>
      <c r="C629" s="512" t="s">
        <v>764</v>
      </c>
      <c r="D629" s="513"/>
      <c r="E629" s="513"/>
      <c r="F629" s="513"/>
      <c r="G629" s="513"/>
      <c r="H629" s="513"/>
      <c r="I629" s="513"/>
      <c r="J629" s="513"/>
      <c r="K629" s="513"/>
      <c r="L629" s="513"/>
      <c r="M629" s="513"/>
      <c r="N629" s="513"/>
      <c r="O629" s="513"/>
      <c r="P629" s="513"/>
      <c r="Q629" s="513"/>
      <c r="R629" s="513"/>
      <c r="S629" s="513"/>
      <c r="T629" s="513"/>
      <c r="U629" s="513"/>
      <c r="V629" s="513"/>
      <c r="W629" s="513"/>
      <c r="X629" s="513"/>
      <c r="Y629" s="513"/>
      <c r="Z629" s="513"/>
      <c r="AA629" s="513"/>
      <c r="AB629" s="514"/>
      <c r="AC629" s="600"/>
      <c r="AD629" s="601"/>
      <c r="AE629" s="602"/>
    </row>
    <row r="630" spans="1:32" s="256" customFormat="1" ht="22.5" customHeight="1">
      <c r="A630" s="321"/>
      <c r="B630" s="497"/>
      <c r="C630" s="523"/>
      <c r="D630" s="524"/>
      <c r="E630" s="524"/>
      <c r="F630" s="524"/>
      <c r="G630" s="524"/>
      <c r="H630" s="524"/>
      <c r="I630" s="524"/>
      <c r="J630" s="524"/>
      <c r="K630" s="524"/>
      <c r="L630" s="524"/>
      <c r="M630" s="524"/>
      <c r="N630" s="524"/>
      <c r="O630" s="524"/>
      <c r="P630" s="524"/>
      <c r="Q630" s="524"/>
      <c r="R630" s="524"/>
      <c r="S630" s="524"/>
      <c r="T630" s="524"/>
      <c r="U630" s="524"/>
      <c r="V630" s="524"/>
      <c r="W630" s="524"/>
      <c r="X630" s="524"/>
      <c r="Y630" s="524"/>
      <c r="Z630" s="524"/>
      <c r="AA630" s="524"/>
      <c r="AB630" s="525"/>
      <c r="AC630" s="603"/>
      <c r="AD630" s="604"/>
      <c r="AE630" s="605"/>
    </row>
    <row r="631" spans="1:32" s="256" customFormat="1" ht="15" customHeight="1">
      <c r="A631" s="321"/>
      <c r="B631" s="544" t="s">
        <v>494</v>
      </c>
      <c r="C631" s="512" t="s">
        <v>753</v>
      </c>
      <c r="D631" s="513"/>
      <c r="E631" s="513"/>
      <c r="F631" s="513"/>
      <c r="G631" s="513"/>
      <c r="H631" s="513"/>
      <c r="I631" s="513"/>
      <c r="J631" s="513"/>
      <c r="K631" s="513"/>
      <c r="L631" s="513"/>
      <c r="M631" s="513"/>
      <c r="N631" s="513"/>
      <c r="O631" s="513"/>
      <c r="P631" s="513"/>
      <c r="Q631" s="513"/>
      <c r="R631" s="513"/>
      <c r="S631" s="513"/>
      <c r="T631" s="513"/>
      <c r="U631" s="513"/>
      <c r="V631" s="513"/>
      <c r="W631" s="513"/>
      <c r="X631" s="513"/>
      <c r="Y631" s="513"/>
      <c r="Z631" s="513"/>
      <c r="AA631" s="513"/>
      <c r="AB631" s="514"/>
      <c r="AC631" s="600"/>
      <c r="AD631" s="601"/>
      <c r="AE631" s="602"/>
    </row>
    <row r="632" spans="1:32" s="256" customFormat="1" ht="15" customHeight="1">
      <c r="A632" s="321"/>
      <c r="B632" s="545"/>
      <c r="C632" s="523"/>
      <c r="D632" s="524"/>
      <c r="E632" s="524"/>
      <c r="F632" s="524"/>
      <c r="G632" s="524"/>
      <c r="H632" s="524"/>
      <c r="I632" s="524"/>
      <c r="J632" s="524"/>
      <c r="K632" s="524"/>
      <c r="L632" s="524"/>
      <c r="M632" s="524"/>
      <c r="N632" s="524"/>
      <c r="O632" s="524"/>
      <c r="P632" s="524"/>
      <c r="Q632" s="524"/>
      <c r="R632" s="524"/>
      <c r="S632" s="524"/>
      <c r="T632" s="524"/>
      <c r="U632" s="524"/>
      <c r="V632" s="524"/>
      <c r="W632" s="524"/>
      <c r="X632" s="524"/>
      <c r="Y632" s="524"/>
      <c r="Z632" s="524"/>
      <c r="AA632" s="524"/>
      <c r="AB632" s="525"/>
      <c r="AC632" s="603"/>
      <c r="AD632" s="604"/>
      <c r="AE632" s="605"/>
    </row>
    <row r="633" spans="1:32" s="256" customFormat="1" ht="11.25" customHeight="1">
      <c r="B633" s="254"/>
      <c r="C633" s="310"/>
      <c r="D633" s="310"/>
      <c r="E633" s="310"/>
      <c r="F633" s="310"/>
      <c r="G633" s="310"/>
      <c r="H633" s="310"/>
      <c r="I633" s="310"/>
      <c r="J633" s="310"/>
      <c r="K633" s="310"/>
      <c r="L633" s="310"/>
      <c r="M633" s="310"/>
      <c r="N633" s="310"/>
      <c r="O633" s="310"/>
      <c r="P633" s="310"/>
      <c r="Q633" s="310"/>
      <c r="R633" s="310"/>
      <c r="S633" s="310"/>
      <c r="T633" s="310"/>
      <c r="U633" s="310"/>
      <c r="V633" s="310"/>
      <c r="W633" s="310"/>
      <c r="X633" s="310"/>
      <c r="Y633" s="310"/>
      <c r="Z633" s="310"/>
      <c r="AA633" s="310"/>
      <c r="AB633" s="310"/>
      <c r="AC633" s="262"/>
      <c r="AD633" s="262"/>
      <c r="AE633" s="262"/>
      <c r="AF633" s="255"/>
    </row>
    <row r="634" spans="1:32" s="256" customFormat="1" ht="18.75" customHeight="1">
      <c r="A634" s="321" t="s">
        <v>765</v>
      </c>
      <c r="B634" s="254"/>
      <c r="C634" s="310"/>
      <c r="D634" s="310"/>
      <c r="E634" s="310"/>
      <c r="F634" s="310"/>
      <c r="G634" s="310"/>
      <c r="H634" s="310"/>
      <c r="I634" s="310"/>
      <c r="J634" s="310"/>
      <c r="K634" s="310"/>
      <c r="L634" s="310"/>
      <c r="M634" s="310"/>
      <c r="N634" s="310"/>
      <c r="O634" s="310"/>
      <c r="P634" s="310"/>
      <c r="Q634" s="310"/>
      <c r="R634" s="310"/>
      <c r="S634" s="310"/>
      <c r="T634" s="310"/>
      <c r="U634" s="310"/>
      <c r="V634" s="310"/>
      <c r="W634" s="310"/>
      <c r="X634" s="310"/>
      <c r="Y634" s="254"/>
      <c r="Z634" s="254"/>
      <c r="AA634" s="254"/>
      <c r="AF634" s="255"/>
    </row>
    <row r="635" spans="1:32" s="256" customFormat="1" ht="30" customHeight="1">
      <c r="A635" s="321"/>
      <c r="B635" s="496" t="s">
        <v>286</v>
      </c>
      <c r="C635" s="512" t="s">
        <v>766</v>
      </c>
      <c r="D635" s="513"/>
      <c r="E635" s="513"/>
      <c r="F635" s="513"/>
      <c r="G635" s="513"/>
      <c r="H635" s="513"/>
      <c r="I635" s="513"/>
      <c r="J635" s="513"/>
      <c r="K635" s="513"/>
      <c r="L635" s="513"/>
      <c r="M635" s="513"/>
      <c r="N635" s="513"/>
      <c r="O635" s="513"/>
      <c r="P635" s="513"/>
      <c r="Q635" s="513"/>
      <c r="R635" s="513"/>
      <c r="S635" s="513"/>
      <c r="T635" s="513"/>
      <c r="U635" s="513"/>
      <c r="V635" s="513"/>
      <c r="W635" s="513"/>
      <c r="X635" s="513"/>
      <c r="Y635" s="513"/>
      <c r="Z635" s="513"/>
      <c r="AA635" s="513"/>
      <c r="AB635" s="514"/>
      <c r="AC635" s="600"/>
      <c r="AD635" s="601"/>
      <c r="AE635" s="602"/>
      <c r="AF635" s="255"/>
    </row>
    <row r="636" spans="1:32" s="256" customFormat="1" ht="30" customHeight="1">
      <c r="A636" s="321"/>
      <c r="B636" s="497"/>
      <c r="C636" s="523"/>
      <c r="D636" s="524"/>
      <c r="E636" s="524"/>
      <c r="F636" s="524"/>
      <c r="G636" s="524"/>
      <c r="H636" s="524"/>
      <c r="I636" s="524"/>
      <c r="J636" s="524"/>
      <c r="K636" s="524"/>
      <c r="L636" s="524"/>
      <c r="M636" s="524"/>
      <c r="N636" s="524"/>
      <c r="O636" s="524"/>
      <c r="P636" s="524"/>
      <c r="Q636" s="524"/>
      <c r="R636" s="524"/>
      <c r="S636" s="524"/>
      <c r="T636" s="524"/>
      <c r="U636" s="524"/>
      <c r="V636" s="524"/>
      <c r="W636" s="524"/>
      <c r="X636" s="524"/>
      <c r="Y636" s="524"/>
      <c r="Z636" s="524"/>
      <c r="AA636" s="524"/>
      <c r="AB636" s="525"/>
      <c r="AC636" s="603"/>
      <c r="AD636" s="604"/>
      <c r="AE636" s="605"/>
      <c r="AF636" s="255"/>
    </row>
    <row r="637" spans="1:32" s="256" customFormat="1" ht="30" customHeight="1">
      <c r="A637" s="321"/>
      <c r="B637" s="526" t="s">
        <v>767</v>
      </c>
      <c r="C637" s="512" t="s">
        <v>768</v>
      </c>
      <c r="D637" s="513"/>
      <c r="E637" s="513"/>
      <c r="F637" s="513"/>
      <c r="G637" s="513"/>
      <c r="H637" s="513"/>
      <c r="I637" s="513"/>
      <c r="J637" s="513"/>
      <c r="K637" s="513"/>
      <c r="L637" s="513"/>
      <c r="M637" s="513"/>
      <c r="N637" s="513"/>
      <c r="O637" s="513"/>
      <c r="P637" s="513"/>
      <c r="Q637" s="513"/>
      <c r="R637" s="513"/>
      <c r="S637" s="513"/>
      <c r="T637" s="513"/>
      <c r="U637" s="513"/>
      <c r="V637" s="513"/>
      <c r="W637" s="513"/>
      <c r="X637" s="513"/>
      <c r="Y637" s="513"/>
      <c r="Z637" s="513"/>
      <c r="AA637" s="513"/>
      <c r="AB637" s="514"/>
      <c r="AC637" s="601"/>
      <c r="AD637" s="601"/>
      <c r="AE637" s="602"/>
      <c r="AF637" s="255"/>
    </row>
    <row r="638" spans="1:32" s="256" customFormat="1" ht="30" customHeight="1">
      <c r="A638" s="321"/>
      <c r="B638" s="529"/>
      <c r="C638" s="523"/>
      <c r="D638" s="524"/>
      <c r="E638" s="524"/>
      <c r="F638" s="524"/>
      <c r="G638" s="524"/>
      <c r="H638" s="524"/>
      <c r="I638" s="524"/>
      <c r="J638" s="524"/>
      <c r="K638" s="524"/>
      <c r="L638" s="524"/>
      <c r="M638" s="524"/>
      <c r="N638" s="524"/>
      <c r="O638" s="524"/>
      <c r="P638" s="524"/>
      <c r="Q638" s="524"/>
      <c r="R638" s="524"/>
      <c r="S638" s="524"/>
      <c r="T638" s="524"/>
      <c r="U638" s="524"/>
      <c r="V638" s="524"/>
      <c r="W638" s="524"/>
      <c r="X638" s="524"/>
      <c r="Y638" s="524"/>
      <c r="Z638" s="524"/>
      <c r="AA638" s="524"/>
      <c r="AB638" s="525"/>
      <c r="AC638" s="604"/>
      <c r="AD638" s="604"/>
      <c r="AE638" s="605"/>
    </row>
    <row r="639" spans="1:32" s="256" customFormat="1" ht="15" customHeight="1">
      <c r="A639" s="321"/>
      <c r="B639" s="496" t="s">
        <v>390</v>
      </c>
      <c r="C639" s="512" t="s">
        <v>769</v>
      </c>
      <c r="D639" s="513"/>
      <c r="E639" s="513"/>
      <c r="F639" s="513"/>
      <c r="G639" s="513"/>
      <c r="H639" s="513"/>
      <c r="I639" s="513"/>
      <c r="J639" s="513"/>
      <c r="K639" s="513"/>
      <c r="L639" s="513"/>
      <c r="M639" s="513"/>
      <c r="N639" s="513"/>
      <c r="O639" s="513"/>
      <c r="P639" s="513"/>
      <c r="Q639" s="513"/>
      <c r="R639" s="513"/>
      <c r="S639" s="513"/>
      <c r="T639" s="513"/>
      <c r="U639" s="513"/>
      <c r="V639" s="513"/>
      <c r="W639" s="513"/>
      <c r="X639" s="513"/>
      <c r="Y639" s="513"/>
      <c r="Z639" s="513"/>
      <c r="AA639" s="513"/>
      <c r="AB639" s="514"/>
      <c r="AC639" s="600"/>
      <c r="AD639" s="601"/>
      <c r="AE639" s="602"/>
    </row>
    <row r="640" spans="1:32" s="256" customFormat="1" ht="15" customHeight="1">
      <c r="A640" s="321"/>
      <c r="B640" s="497"/>
      <c r="C640" s="523"/>
      <c r="D640" s="524"/>
      <c r="E640" s="524"/>
      <c r="F640" s="524"/>
      <c r="G640" s="524"/>
      <c r="H640" s="524"/>
      <c r="I640" s="524"/>
      <c r="J640" s="524"/>
      <c r="K640" s="524"/>
      <c r="L640" s="524"/>
      <c r="M640" s="524"/>
      <c r="N640" s="524"/>
      <c r="O640" s="524"/>
      <c r="P640" s="524"/>
      <c r="Q640" s="524"/>
      <c r="R640" s="524"/>
      <c r="S640" s="524"/>
      <c r="T640" s="524"/>
      <c r="U640" s="524"/>
      <c r="V640" s="524"/>
      <c r="W640" s="524"/>
      <c r="X640" s="524"/>
      <c r="Y640" s="524"/>
      <c r="Z640" s="524"/>
      <c r="AA640" s="524"/>
      <c r="AB640" s="525"/>
      <c r="AC640" s="603"/>
      <c r="AD640" s="604"/>
      <c r="AE640" s="605"/>
    </row>
    <row r="641" spans="1:31" s="256" customFormat="1" ht="15" customHeight="1">
      <c r="A641" s="321"/>
      <c r="B641" s="496" t="s">
        <v>603</v>
      </c>
      <c r="C641" s="512" t="s">
        <v>770</v>
      </c>
      <c r="D641" s="513"/>
      <c r="E641" s="513"/>
      <c r="F641" s="513"/>
      <c r="G641" s="513"/>
      <c r="H641" s="513"/>
      <c r="I641" s="513"/>
      <c r="J641" s="513"/>
      <c r="K641" s="513"/>
      <c r="L641" s="513"/>
      <c r="M641" s="513"/>
      <c r="N641" s="513"/>
      <c r="O641" s="513"/>
      <c r="P641" s="513"/>
      <c r="Q641" s="513"/>
      <c r="R641" s="513"/>
      <c r="S641" s="513"/>
      <c r="T641" s="513"/>
      <c r="U641" s="513"/>
      <c r="V641" s="513"/>
      <c r="W641" s="513"/>
      <c r="X641" s="513"/>
      <c r="Y641" s="513"/>
      <c r="Z641" s="513"/>
      <c r="AA641" s="513"/>
      <c r="AB641" s="514"/>
      <c r="AC641" s="600"/>
      <c r="AD641" s="601"/>
      <c r="AE641" s="602"/>
    </row>
    <row r="642" spans="1:31" s="256" customFormat="1" ht="15" customHeight="1">
      <c r="A642" s="321"/>
      <c r="B642" s="533"/>
      <c r="C642" s="557"/>
      <c r="D642" s="558"/>
      <c r="E642" s="558"/>
      <c r="F642" s="558"/>
      <c r="G642" s="558"/>
      <c r="H642" s="558"/>
      <c r="I642" s="558"/>
      <c r="J642" s="558"/>
      <c r="K642" s="558"/>
      <c r="L642" s="558"/>
      <c r="M642" s="558"/>
      <c r="N642" s="558"/>
      <c r="O642" s="558"/>
      <c r="P642" s="558"/>
      <c r="Q642" s="558"/>
      <c r="R642" s="558"/>
      <c r="S642" s="558"/>
      <c r="T642" s="558"/>
      <c r="U642" s="558"/>
      <c r="V642" s="558"/>
      <c r="W642" s="558"/>
      <c r="X642" s="558"/>
      <c r="Y642" s="558"/>
      <c r="Z642" s="558"/>
      <c r="AA642" s="558"/>
      <c r="AB642" s="559"/>
      <c r="AC642" s="609"/>
      <c r="AD642" s="610"/>
      <c r="AE642" s="611"/>
    </row>
    <row r="643" spans="1:31" s="256" customFormat="1" ht="22.5" customHeight="1">
      <c r="A643" s="321"/>
      <c r="B643" s="533"/>
      <c r="C643" s="334" t="s">
        <v>771</v>
      </c>
      <c r="D643" s="561" t="s">
        <v>772</v>
      </c>
      <c r="E643" s="561"/>
      <c r="F643" s="561"/>
      <c r="G643" s="561"/>
      <c r="H643" s="561"/>
      <c r="I643" s="561"/>
      <c r="J643" s="561"/>
      <c r="K643" s="561"/>
      <c r="L643" s="561"/>
      <c r="M643" s="561"/>
      <c r="N643" s="561"/>
      <c r="O643" s="561"/>
      <c r="P643" s="561"/>
      <c r="Q643" s="561"/>
      <c r="R643" s="561"/>
      <c r="S643" s="561"/>
      <c r="T643" s="561"/>
      <c r="U643" s="561"/>
      <c r="V643" s="561"/>
      <c r="W643" s="561"/>
      <c r="X643" s="561"/>
      <c r="Y643" s="561"/>
      <c r="Z643" s="561"/>
      <c r="AA643" s="561"/>
      <c r="AB643" s="562"/>
      <c r="AC643" s="609"/>
      <c r="AD643" s="610"/>
      <c r="AE643" s="611"/>
    </row>
    <row r="644" spans="1:31" s="256" customFormat="1" ht="40.5" customHeight="1">
      <c r="A644" s="321"/>
      <c r="B644" s="533"/>
      <c r="C644" s="335"/>
      <c r="D644" s="561"/>
      <c r="E644" s="561"/>
      <c r="F644" s="561"/>
      <c r="G644" s="561"/>
      <c r="H644" s="561"/>
      <c r="I644" s="561"/>
      <c r="J644" s="561"/>
      <c r="K644" s="561"/>
      <c r="L644" s="561"/>
      <c r="M644" s="561"/>
      <c r="N644" s="561"/>
      <c r="O644" s="561"/>
      <c r="P644" s="561"/>
      <c r="Q644" s="561"/>
      <c r="R644" s="561"/>
      <c r="S644" s="561"/>
      <c r="T644" s="561"/>
      <c r="U644" s="561"/>
      <c r="V644" s="561"/>
      <c r="W644" s="561"/>
      <c r="X644" s="561"/>
      <c r="Y644" s="561"/>
      <c r="Z644" s="561"/>
      <c r="AA644" s="561"/>
      <c r="AB644" s="562"/>
      <c r="AC644" s="609"/>
      <c r="AD644" s="610"/>
      <c r="AE644" s="611"/>
    </row>
    <row r="645" spans="1:31" s="256" customFormat="1" ht="21" customHeight="1">
      <c r="A645" s="321"/>
      <c r="B645" s="533"/>
      <c r="C645" s="334" t="s">
        <v>773</v>
      </c>
      <c r="D645" s="561" t="s">
        <v>774</v>
      </c>
      <c r="E645" s="561"/>
      <c r="F645" s="561"/>
      <c r="G645" s="561"/>
      <c r="H645" s="561"/>
      <c r="I645" s="561"/>
      <c r="J645" s="561"/>
      <c r="K645" s="561"/>
      <c r="L645" s="561"/>
      <c r="M645" s="561"/>
      <c r="N645" s="561"/>
      <c r="O645" s="561"/>
      <c r="P645" s="561"/>
      <c r="Q645" s="561"/>
      <c r="R645" s="561"/>
      <c r="S645" s="561"/>
      <c r="T645" s="561"/>
      <c r="U645" s="561"/>
      <c r="V645" s="561"/>
      <c r="W645" s="561"/>
      <c r="X645" s="561"/>
      <c r="Y645" s="561"/>
      <c r="Z645" s="561"/>
      <c r="AA645" s="561"/>
      <c r="AB645" s="562"/>
      <c r="AC645" s="609"/>
      <c r="AD645" s="610"/>
      <c r="AE645" s="611"/>
    </row>
    <row r="646" spans="1:31" s="256" customFormat="1" ht="30.75" customHeight="1">
      <c r="A646" s="321"/>
      <c r="B646" s="497"/>
      <c r="C646" s="336"/>
      <c r="D646" s="564"/>
      <c r="E646" s="564"/>
      <c r="F646" s="564"/>
      <c r="G646" s="564"/>
      <c r="H646" s="564"/>
      <c r="I646" s="564"/>
      <c r="J646" s="564"/>
      <c r="K646" s="564"/>
      <c r="L646" s="564"/>
      <c r="M646" s="564"/>
      <c r="N646" s="564"/>
      <c r="O646" s="564"/>
      <c r="P646" s="564"/>
      <c r="Q646" s="564"/>
      <c r="R646" s="564"/>
      <c r="S646" s="564"/>
      <c r="T646" s="564"/>
      <c r="U646" s="564"/>
      <c r="V646" s="564"/>
      <c r="W646" s="564"/>
      <c r="X646" s="564"/>
      <c r="Y646" s="564"/>
      <c r="Z646" s="564"/>
      <c r="AA646" s="564"/>
      <c r="AB646" s="565"/>
      <c r="AC646" s="603"/>
      <c r="AD646" s="604"/>
      <c r="AE646" s="605"/>
    </row>
    <row r="647" spans="1:31" s="256" customFormat="1" ht="24" customHeight="1">
      <c r="A647" s="321"/>
      <c r="B647" s="337" t="s">
        <v>605</v>
      </c>
      <c r="C647" s="506" t="s">
        <v>775</v>
      </c>
      <c r="D647" s="507"/>
      <c r="E647" s="507"/>
      <c r="F647" s="507"/>
      <c r="G647" s="507"/>
      <c r="H647" s="507"/>
      <c r="I647" s="507"/>
      <c r="J647" s="507"/>
      <c r="K647" s="507"/>
      <c r="L647" s="507"/>
      <c r="M647" s="507"/>
      <c r="N647" s="507"/>
      <c r="O647" s="507"/>
      <c r="P647" s="507"/>
      <c r="Q647" s="507"/>
      <c r="R647" s="507"/>
      <c r="S647" s="507"/>
      <c r="T647" s="507"/>
      <c r="U647" s="507"/>
      <c r="V647" s="507"/>
      <c r="W647" s="507"/>
      <c r="X647" s="507"/>
      <c r="Y647" s="507"/>
      <c r="Z647" s="507"/>
      <c r="AA647" s="507"/>
      <c r="AB647" s="508"/>
      <c r="AC647" s="657"/>
      <c r="AD647" s="658"/>
      <c r="AE647" s="659"/>
    </row>
    <row r="648" spans="1:31" s="256" customFormat="1" ht="30" customHeight="1">
      <c r="A648" s="321"/>
      <c r="B648" s="496" t="s">
        <v>671</v>
      </c>
      <c r="C648" s="654" t="s">
        <v>776</v>
      </c>
      <c r="D648" s="655"/>
      <c r="E648" s="655"/>
      <c r="F648" s="655"/>
      <c r="G648" s="655"/>
      <c r="H648" s="655"/>
      <c r="I648" s="655"/>
      <c r="J648" s="655"/>
      <c r="K648" s="655"/>
      <c r="L648" s="655"/>
      <c r="M648" s="655"/>
      <c r="N648" s="655"/>
      <c r="O648" s="655"/>
      <c r="P648" s="655"/>
      <c r="Q648" s="655"/>
      <c r="R648" s="655"/>
      <c r="S648" s="655"/>
      <c r="T648" s="655"/>
      <c r="U648" s="655"/>
      <c r="V648" s="655"/>
      <c r="W648" s="655"/>
      <c r="X648" s="655"/>
      <c r="Y648" s="655"/>
      <c r="Z648" s="655"/>
      <c r="AA648" s="655"/>
      <c r="AB648" s="656"/>
      <c r="AC648" s="657"/>
      <c r="AD648" s="658"/>
      <c r="AE648" s="659"/>
    </row>
    <row r="649" spans="1:31" s="256" customFormat="1" ht="17.25" customHeight="1">
      <c r="A649" s="321"/>
      <c r="B649" s="533"/>
      <c r="C649" s="338" t="s">
        <v>771</v>
      </c>
      <c r="D649" s="558" t="s">
        <v>777</v>
      </c>
      <c r="E649" s="558"/>
      <c r="F649" s="558"/>
      <c r="G649" s="558"/>
      <c r="H649" s="558"/>
      <c r="I649" s="558"/>
      <c r="J649" s="558"/>
      <c r="K649" s="558"/>
      <c r="L649" s="558"/>
      <c r="M649" s="558"/>
      <c r="N649" s="558"/>
      <c r="O649" s="339"/>
      <c r="P649" s="339"/>
      <c r="Q649" s="339"/>
      <c r="R649" s="339"/>
      <c r="S649" s="339"/>
      <c r="T649" s="339"/>
      <c r="U649" s="339"/>
      <c r="V649" s="339"/>
      <c r="W649" s="339"/>
      <c r="X649" s="339"/>
      <c r="Y649" s="339"/>
      <c r="Z649" s="339"/>
      <c r="AA649" s="339"/>
      <c r="AB649" s="340"/>
      <c r="AC649" s="600"/>
      <c r="AD649" s="601"/>
      <c r="AE649" s="602"/>
    </row>
    <row r="650" spans="1:31" s="256" customFormat="1" ht="18" customHeight="1">
      <c r="A650" s="321"/>
      <c r="B650" s="533"/>
      <c r="C650" s="341"/>
      <c r="D650" s="342" t="s">
        <v>778</v>
      </c>
      <c r="E650" s="561" t="s">
        <v>779</v>
      </c>
      <c r="F650" s="561"/>
      <c r="G650" s="561"/>
      <c r="H650" s="561"/>
      <c r="I650" s="561"/>
      <c r="J650" s="561"/>
      <c r="K650" s="561"/>
      <c r="L650" s="561"/>
      <c r="M650" s="561"/>
      <c r="N650" s="561"/>
      <c r="O650" s="561"/>
      <c r="P650" s="561"/>
      <c r="Q650" s="561"/>
      <c r="R650" s="561"/>
      <c r="S650" s="561"/>
      <c r="T650" s="561"/>
      <c r="U650" s="561"/>
      <c r="V650" s="561"/>
      <c r="W650" s="561"/>
      <c r="X650" s="561"/>
      <c r="Y650" s="561"/>
      <c r="Z650" s="561"/>
      <c r="AA650" s="561"/>
      <c r="AB650" s="562"/>
      <c r="AC650" s="609"/>
      <c r="AD650" s="610"/>
      <c r="AE650" s="611"/>
    </row>
    <row r="651" spans="1:31" s="256" customFormat="1" ht="22.5" customHeight="1">
      <c r="A651" s="321"/>
      <c r="B651" s="533"/>
      <c r="C651" s="259"/>
      <c r="D651" s="597" t="s">
        <v>780</v>
      </c>
      <c r="E651" s="558" t="s">
        <v>781</v>
      </c>
      <c r="F651" s="558"/>
      <c r="G651" s="558"/>
      <c r="H651" s="558"/>
      <c r="I651" s="558"/>
      <c r="J651" s="558"/>
      <c r="K651" s="558"/>
      <c r="L651" s="558"/>
      <c r="M651" s="558"/>
      <c r="N651" s="558"/>
      <c r="O651" s="558"/>
      <c r="P651" s="558"/>
      <c r="Q651" s="558"/>
      <c r="R651" s="558"/>
      <c r="S651" s="558"/>
      <c r="T651" s="558"/>
      <c r="U651" s="558"/>
      <c r="V651" s="558"/>
      <c r="W651" s="558"/>
      <c r="X651" s="558"/>
      <c r="Y651" s="558"/>
      <c r="Z651" s="558"/>
      <c r="AA651" s="558"/>
      <c r="AB651" s="559"/>
      <c r="AC651" s="609"/>
      <c r="AD651" s="610"/>
      <c r="AE651" s="611"/>
    </row>
    <row r="652" spans="1:31" s="256" customFormat="1" ht="38.25" customHeight="1">
      <c r="A652" s="321"/>
      <c r="B652" s="533"/>
      <c r="C652" s="259"/>
      <c r="D652" s="597"/>
      <c r="E652" s="558"/>
      <c r="F652" s="558"/>
      <c r="G652" s="558"/>
      <c r="H652" s="558"/>
      <c r="I652" s="558"/>
      <c r="J652" s="558"/>
      <c r="K652" s="558"/>
      <c r="L652" s="558"/>
      <c r="M652" s="558"/>
      <c r="N652" s="558"/>
      <c r="O652" s="558"/>
      <c r="P652" s="558"/>
      <c r="Q652" s="558"/>
      <c r="R652" s="558"/>
      <c r="S652" s="558"/>
      <c r="T652" s="558"/>
      <c r="U652" s="558"/>
      <c r="V652" s="558"/>
      <c r="W652" s="558"/>
      <c r="X652" s="558"/>
      <c r="Y652" s="558"/>
      <c r="Z652" s="558"/>
      <c r="AA652" s="558"/>
      <c r="AB652" s="559"/>
      <c r="AC652" s="609"/>
      <c r="AD652" s="610"/>
      <c r="AE652" s="611"/>
    </row>
    <row r="653" spans="1:31" s="256" customFormat="1" ht="37.5" customHeight="1">
      <c r="A653" s="321"/>
      <c r="B653" s="533"/>
      <c r="C653" s="302"/>
      <c r="D653" s="343" t="s">
        <v>782</v>
      </c>
      <c r="E653" s="564" t="s">
        <v>783</v>
      </c>
      <c r="F653" s="564"/>
      <c r="G653" s="564"/>
      <c r="H653" s="564"/>
      <c r="I653" s="564"/>
      <c r="J653" s="564"/>
      <c r="K653" s="564"/>
      <c r="L653" s="564"/>
      <c r="M653" s="564"/>
      <c r="N653" s="564"/>
      <c r="O653" s="564"/>
      <c r="P653" s="564"/>
      <c r="Q653" s="564"/>
      <c r="R653" s="564"/>
      <c r="S653" s="564"/>
      <c r="T653" s="564"/>
      <c r="U653" s="564"/>
      <c r="V653" s="564"/>
      <c r="W653" s="564"/>
      <c r="X653" s="564"/>
      <c r="Y653" s="564"/>
      <c r="Z653" s="564"/>
      <c r="AA653" s="564"/>
      <c r="AB653" s="565"/>
      <c r="AC653" s="609"/>
      <c r="AD653" s="610"/>
      <c r="AE653" s="611"/>
    </row>
    <row r="654" spans="1:31" s="256" customFormat="1" ht="15" customHeight="1">
      <c r="A654" s="321"/>
      <c r="B654" s="533"/>
      <c r="C654" s="338" t="s">
        <v>773</v>
      </c>
      <c r="D654" s="558" t="s">
        <v>777</v>
      </c>
      <c r="E654" s="558"/>
      <c r="F654" s="558"/>
      <c r="G654" s="558"/>
      <c r="H654" s="558"/>
      <c r="I654" s="558"/>
      <c r="J654" s="558"/>
      <c r="K654" s="558"/>
      <c r="L654" s="558"/>
      <c r="M654" s="558"/>
      <c r="N654" s="558"/>
      <c r="O654" s="260"/>
      <c r="P654" s="260"/>
      <c r="Q654" s="260"/>
      <c r="R654" s="260"/>
      <c r="S654" s="260"/>
      <c r="T654" s="260"/>
      <c r="U654" s="260"/>
      <c r="V654" s="260"/>
      <c r="W654" s="260"/>
      <c r="X654" s="260"/>
      <c r="Y654" s="260"/>
      <c r="Z654" s="260"/>
      <c r="AA654" s="260"/>
      <c r="AB654" s="264"/>
      <c r="AC654" s="600"/>
      <c r="AD654" s="601"/>
      <c r="AE654" s="602"/>
    </row>
    <row r="655" spans="1:31" s="256" customFormat="1" ht="18" customHeight="1">
      <c r="A655" s="321"/>
      <c r="B655" s="533"/>
      <c r="C655" s="338"/>
      <c r="D655" s="342" t="s">
        <v>778</v>
      </c>
      <c r="E655" s="561" t="s">
        <v>784</v>
      </c>
      <c r="F655" s="561"/>
      <c r="G655" s="561"/>
      <c r="H655" s="561"/>
      <c r="I655" s="561"/>
      <c r="J655" s="561"/>
      <c r="K655" s="561"/>
      <c r="L655" s="561"/>
      <c r="M655" s="561"/>
      <c r="N655" s="561"/>
      <c r="O655" s="561"/>
      <c r="P655" s="561"/>
      <c r="Q655" s="561"/>
      <c r="R655" s="561"/>
      <c r="S655" s="561"/>
      <c r="T655" s="561"/>
      <c r="U655" s="561"/>
      <c r="V655" s="561"/>
      <c r="W655" s="561"/>
      <c r="X655" s="561"/>
      <c r="Y655" s="561"/>
      <c r="Z655" s="561"/>
      <c r="AA655" s="561"/>
      <c r="AB655" s="562"/>
      <c r="AC655" s="609"/>
      <c r="AD655" s="610"/>
      <c r="AE655" s="611"/>
    </row>
    <row r="656" spans="1:31" s="256" customFormat="1" ht="22.5" customHeight="1">
      <c r="A656" s="321"/>
      <c r="B656" s="533"/>
      <c r="C656" s="338"/>
      <c r="D656" s="342" t="s">
        <v>780</v>
      </c>
      <c r="E656" s="561" t="s">
        <v>785</v>
      </c>
      <c r="F656" s="561"/>
      <c r="G656" s="561"/>
      <c r="H656" s="561"/>
      <c r="I656" s="561"/>
      <c r="J656" s="561"/>
      <c r="K656" s="561"/>
      <c r="L656" s="561"/>
      <c r="M656" s="561"/>
      <c r="N656" s="561"/>
      <c r="O656" s="561"/>
      <c r="P656" s="561"/>
      <c r="Q656" s="561"/>
      <c r="R656" s="561"/>
      <c r="S656" s="561"/>
      <c r="T656" s="561"/>
      <c r="U656" s="561"/>
      <c r="V656" s="561"/>
      <c r="W656" s="561"/>
      <c r="X656" s="561"/>
      <c r="Y656" s="561"/>
      <c r="Z656" s="561"/>
      <c r="AA656" s="561"/>
      <c r="AB656" s="562"/>
      <c r="AC656" s="609"/>
      <c r="AD656" s="610"/>
      <c r="AE656" s="611"/>
    </row>
    <row r="657" spans="1:31" s="256" customFormat="1" ht="22.5" customHeight="1">
      <c r="A657" s="321"/>
      <c r="B657" s="533"/>
      <c r="C657" s="338"/>
      <c r="D657" s="342"/>
      <c r="E657" s="561"/>
      <c r="F657" s="561"/>
      <c r="G657" s="561"/>
      <c r="H657" s="561"/>
      <c r="I657" s="561"/>
      <c r="J657" s="561"/>
      <c r="K657" s="561"/>
      <c r="L657" s="561"/>
      <c r="M657" s="561"/>
      <c r="N657" s="561"/>
      <c r="O657" s="561"/>
      <c r="P657" s="561"/>
      <c r="Q657" s="561"/>
      <c r="R657" s="561"/>
      <c r="S657" s="561"/>
      <c r="T657" s="561"/>
      <c r="U657" s="561"/>
      <c r="V657" s="561"/>
      <c r="W657" s="561"/>
      <c r="X657" s="561"/>
      <c r="Y657" s="561"/>
      <c r="Z657" s="561"/>
      <c r="AA657" s="561"/>
      <c r="AB657" s="562"/>
      <c r="AC657" s="609"/>
      <c r="AD657" s="610"/>
      <c r="AE657" s="611"/>
    </row>
    <row r="658" spans="1:31" s="256" customFormat="1" ht="57.75" customHeight="1">
      <c r="A658" s="321"/>
      <c r="B658" s="533"/>
      <c r="C658" s="338"/>
      <c r="D658" s="342" t="s">
        <v>782</v>
      </c>
      <c r="E658" s="561" t="s">
        <v>786</v>
      </c>
      <c r="F658" s="561"/>
      <c r="G658" s="561"/>
      <c r="H658" s="561"/>
      <c r="I658" s="561"/>
      <c r="J658" s="561"/>
      <c r="K658" s="561"/>
      <c r="L658" s="561"/>
      <c r="M658" s="561"/>
      <c r="N658" s="561"/>
      <c r="O658" s="561"/>
      <c r="P658" s="561"/>
      <c r="Q658" s="561"/>
      <c r="R658" s="561"/>
      <c r="S658" s="561"/>
      <c r="T658" s="561"/>
      <c r="U658" s="561"/>
      <c r="V658" s="561"/>
      <c r="W658" s="561"/>
      <c r="X658" s="561"/>
      <c r="Y658" s="561"/>
      <c r="Z658" s="561"/>
      <c r="AA658" s="561"/>
      <c r="AB658" s="562"/>
      <c r="AC658" s="609"/>
      <c r="AD658" s="610"/>
      <c r="AE658" s="611"/>
    </row>
    <row r="659" spans="1:31" s="256" customFormat="1" ht="27" customHeight="1">
      <c r="A659" s="321"/>
      <c r="B659" s="533"/>
      <c r="C659" s="338"/>
      <c r="D659" s="342" t="s">
        <v>787</v>
      </c>
      <c r="E659" s="564" t="s">
        <v>788</v>
      </c>
      <c r="F659" s="564"/>
      <c r="G659" s="564"/>
      <c r="H659" s="564"/>
      <c r="I659" s="564"/>
      <c r="J659" s="564"/>
      <c r="K659" s="564"/>
      <c r="L659" s="564"/>
      <c r="M659" s="564"/>
      <c r="N659" s="564"/>
      <c r="O659" s="564"/>
      <c r="P659" s="564"/>
      <c r="Q659" s="564"/>
      <c r="R659" s="564"/>
      <c r="S659" s="564"/>
      <c r="T659" s="564"/>
      <c r="U659" s="564"/>
      <c r="V659" s="564"/>
      <c r="W659" s="564"/>
      <c r="X659" s="564"/>
      <c r="Y659" s="564"/>
      <c r="Z659" s="564"/>
      <c r="AA659" s="564"/>
      <c r="AB659" s="565"/>
      <c r="AC659" s="609"/>
      <c r="AD659" s="610"/>
      <c r="AE659" s="611"/>
    </row>
    <row r="660" spans="1:31" s="256" customFormat="1" ht="22.5" customHeight="1">
      <c r="A660" s="321"/>
      <c r="B660" s="526" t="s">
        <v>789</v>
      </c>
      <c r="C660" s="512" t="s">
        <v>790</v>
      </c>
      <c r="D660" s="513"/>
      <c r="E660" s="513"/>
      <c r="F660" s="513"/>
      <c r="G660" s="513"/>
      <c r="H660" s="513"/>
      <c r="I660" s="513"/>
      <c r="J660" s="513"/>
      <c r="K660" s="513"/>
      <c r="L660" s="513"/>
      <c r="M660" s="513"/>
      <c r="N660" s="513"/>
      <c r="O660" s="513"/>
      <c r="P660" s="513"/>
      <c r="Q660" s="513"/>
      <c r="R660" s="513"/>
      <c r="S660" s="513"/>
      <c r="T660" s="513"/>
      <c r="U660" s="513"/>
      <c r="V660" s="513"/>
      <c r="W660" s="513"/>
      <c r="X660" s="513"/>
      <c r="Y660" s="513"/>
      <c r="Z660" s="513"/>
      <c r="AA660" s="513"/>
      <c r="AB660" s="514"/>
      <c r="AC660" s="637"/>
      <c r="AD660" s="638"/>
      <c r="AE660" s="639"/>
    </row>
    <row r="661" spans="1:31" s="256" customFormat="1" ht="38.25" customHeight="1">
      <c r="A661" s="321"/>
      <c r="B661" s="529"/>
      <c r="C661" s="523"/>
      <c r="D661" s="524"/>
      <c r="E661" s="524"/>
      <c r="F661" s="524"/>
      <c r="G661" s="524"/>
      <c r="H661" s="524"/>
      <c r="I661" s="524"/>
      <c r="J661" s="524"/>
      <c r="K661" s="524"/>
      <c r="L661" s="524"/>
      <c r="M661" s="524"/>
      <c r="N661" s="524"/>
      <c r="O661" s="524"/>
      <c r="P661" s="524"/>
      <c r="Q661" s="524"/>
      <c r="R661" s="524"/>
      <c r="S661" s="524"/>
      <c r="T661" s="524"/>
      <c r="U661" s="524"/>
      <c r="V661" s="524"/>
      <c r="W661" s="524"/>
      <c r="X661" s="524"/>
      <c r="Y661" s="524"/>
      <c r="Z661" s="524"/>
      <c r="AA661" s="524"/>
      <c r="AB661" s="525"/>
      <c r="AC661" s="640"/>
      <c r="AD661" s="641"/>
      <c r="AE661" s="642"/>
    </row>
    <row r="662" spans="1:31" s="256" customFormat="1" ht="97.5" customHeight="1">
      <c r="A662" s="321"/>
      <c r="B662" s="526" t="s">
        <v>761</v>
      </c>
      <c r="C662" s="512" t="s">
        <v>791</v>
      </c>
      <c r="D662" s="513"/>
      <c r="E662" s="513"/>
      <c r="F662" s="513"/>
      <c r="G662" s="513"/>
      <c r="H662" s="513"/>
      <c r="I662" s="513"/>
      <c r="J662" s="513"/>
      <c r="K662" s="513"/>
      <c r="L662" s="513"/>
      <c r="M662" s="513"/>
      <c r="N662" s="513"/>
      <c r="O662" s="513"/>
      <c r="P662" s="513"/>
      <c r="Q662" s="513"/>
      <c r="R662" s="513"/>
      <c r="S662" s="513"/>
      <c r="T662" s="513"/>
      <c r="U662" s="513"/>
      <c r="V662" s="513"/>
      <c r="W662" s="513"/>
      <c r="X662" s="513"/>
      <c r="Y662" s="513"/>
      <c r="Z662" s="513"/>
      <c r="AA662" s="513"/>
      <c r="AB662" s="514"/>
      <c r="AC662" s="600"/>
      <c r="AD662" s="601"/>
      <c r="AE662" s="602"/>
    </row>
    <row r="663" spans="1:31" s="256" customFormat="1" ht="97.5" customHeight="1">
      <c r="A663" s="321"/>
      <c r="B663" s="529"/>
      <c r="C663" s="523"/>
      <c r="D663" s="524"/>
      <c r="E663" s="524"/>
      <c r="F663" s="524"/>
      <c r="G663" s="524"/>
      <c r="H663" s="524"/>
      <c r="I663" s="524"/>
      <c r="J663" s="524"/>
      <c r="K663" s="524"/>
      <c r="L663" s="524"/>
      <c r="M663" s="524"/>
      <c r="N663" s="524"/>
      <c r="O663" s="524"/>
      <c r="P663" s="524"/>
      <c r="Q663" s="524"/>
      <c r="R663" s="524"/>
      <c r="S663" s="524"/>
      <c r="T663" s="524"/>
      <c r="U663" s="524"/>
      <c r="V663" s="524"/>
      <c r="W663" s="524"/>
      <c r="X663" s="524"/>
      <c r="Y663" s="524"/>
      <c r="Z663" s="524"/>
      <c r="AA663" s="524"/>
      <c r="AB663" s="525"/>
      <c r="AC663" s="603"/>
      <c r="AD663" s="604"/>
      <c r="AE663" s="605"/>
    </row>
    <row r="664" spans="1:31" s="256" customFormat="1" ht="60" customHeight="1">
      <c r="A664" s="321"/>
      <c r="B664" s="344" t="s">
        <v>792</v>
      </c>
      <c r="C664" s="506" t="s">
        <v>793</v>
      </c>
      <c r="D664" s="507"/>
      <c r="E664" s="507"/>
      <c r="F664" s="507"/>
      <c r="G664" s="507"/>
      <c r="H664" s="507"/>
      <c r="I664" s="507"/>
      <c r="J664" s="507"/>
      <c r="K664" s="507"/>
      <c r="L664" s="507"/>
      <c r="M664" s="507"/>
      <c r="N664" s="507"/>
      <c r="O664" s="507"/>
      <c r="P664" s="507"/>
      <c r="Q664" s="507"/>
      <c r="R664" s="507"/>
      <c r="S664" s="507"/>
      <c r="T664" s="507"/>
      <c r="U664" s="507"/>
      <c r="V664" s="507"/>
      <c r="W664" s="507"/>
      <c r="X664" s="507"/>
      <c r="Y664" s="507"/>
      <c r="Z664" s="507"/>
      <c r="AA664" s="507"/>
      <c r="AB664" s="508"/>
      <c r="AC664" s="651"/>
      <c r="AD664" s="652"/>
      <c r="AE664" s="653"/>
    </row>
    <row r="665" spans="1:31" s="256" customFormat="1" ht="12.75" customHeight="1">
      <c r="A665" s="321"/>
      <c r="B665" s="254"/>
      <c r="C665" s="310"/>
      <c r="D665" s="310"/>
      <c r="E665" s="310"/>
      <c r="F665" s="310"/>
      <c r="G665" s="310"/>
      <c r="H665" s="310"/>
      <c r="I665" s="310"/>
      <c r="J665" s="310"/>
      <c r="K665" s="310"/>
      <c r="L665" s="310"/>
      <c r="M665" s="310"/>
      <c r="N665" s="310"/>
      <c r="O665" s="310"/>
      <c r="P665" s="310"/>
      <c r="Q665" s="310"/>
      <c r="R665" s="310"/>
      <c r="S665" s="310"/>
      <c r="T665" s="310"/>
      <c r="U665" s="310"/>
      <c r="V665" s="310"/>
      <c r="W665" s="310"/>
      <c r="X665" s="310"/>
      <c r="Y665" s="310"/>
      <c r="Z665" s="310"/>
      <c r="AA665" s="310"/>
      <c r="AB665" s="310"/>
      <c r="AC665" s="345"/>
      <c r="AD665" s="345"/>
      <c r="AE665" s="345"/>
    </row>
    <row r="666" spans="1:31" s="256" customFormat="1" ht="19.5" customHeight="1">
      <c r="A666" s="321" t="s">
        <v>794</v>
      </c>
      <c r="B666" s="254"/>
      <c r="C666" s="310"/>
      <c r="D666" s="310"/>
      <c r="E666" s="310"/>
      <c r="F666" s="310"/>
      <c r="G666" s="310"/>
      <c r="H666" s="310"/>
      <c r="I666" s="310"/>
      <c r="J666" s="310"/>
      <c r="K666" s="310"/>
      <c r="L666" s="310"/>
      <c r="M666" s="310"/>
      <c r="N666" s="310"/>
      <c r="O666" s="310"/>
      <c r="P666" s="310"/>
      <c r="Q666" s="310"/>
      <c r="R666" s="310"/>
      <c r="S666" s="310"/>
      <c r="T666" s="310"/>
      <c r="U666" s="310"/>
      <c r="V666" s="310"/>
      <c r="W666" s="310"/>
      <c r="X666" s="310"/>
      <c r="Y666" s="310"/>
      <c r="Z666" s="310"/>
      <c r="AA666" s="310"/>
      <c r="AB666" s="310"/>
      <c r="AC666" s="345"/>
      <c r="AD666" s="345"/>
      <c r="AE666" s="345"/>
    </row>
    <row r="667" spans="1:31" s="256" customFormat="1" ht="18" customHeight="1">
      <c r="A667" s="321"/>
      <c r="B667" s="496" t="s">
        <v>595</v>
      </c>
      <c r="C667" s="512" t="s">
        <v>795</v>
      </c>
      <c r="D667" s="513"/>
      <c r="E667" s="513"/>
      <c r="F667" s="513"/>
      <c r="G667" s="513"/>
      <c r="H667" s="513"/>
      <c r="I667" s="513"/>
      <c r="J667" s="513"/>
      <c r="K667" s="513"/>
      <c r="L667" s="513"/>
      <c r="M667" s="513"/>
      <c r="N667" s="513"/>
      <c r="O667" s="513"/>
      <c r="P667" s="513"/>
      <c r="Q667" s="513"/>
      <c r="R667" s="513"/>
      <c r="S667" s="513"/>
      <c r="T667" s="513"/>
      <c r="U667" s="513"/>
      <c r="V667" s="513"/>
      <c r="W667" s="513"/>
      <c r="X667" s="513"/>
      <c r="Y667" s="513"/>
      <c r="Z667" s="513"/>
      <c r="AA667" s="513"/>
      <c r="AB667" s="514"/>
      <c r="AC667" s="643"/>
      <c r="AD667" s="644"/>
      <c r="AE667" s="645"/>
    </row>
    <row r="668" spans="1:31" s="256" customFormat="1" ht="18" customHeight="1">
      <c r="A668" s="321"/>
      <c r="B668" s="497"/>
      <c r="C668" s="523"/>
      <c r="D668" s="524"/>
      <c r="E668" s="524"/>
      <c r="F668" s="524"/>
      <c r="G668" s="524"/>
      <c r="H668" s="524"/>
      <c r="I668" s="524"/>
      <c r="J668" s="524"/>
      <c r="K668" s="524"/>
      <c r="L668" s="524"/>
      <c r="M668" s="524"/>
      <c r="N668" s="524"/>
      <c r="O668" s="524"/>
      <c r="P668" s="524"/>
      <c r="Q668" s="524"/>
      <c r="R668" s="524"/>
      <c r="S668" s="524"/>
      <c r="T668" s="524"/>
      <c r="U668" s="524"/>
      <c r="V668" s="524"/>
      <c r="W668" s="524"/>
      <c r="X668" s="524"/>
      <c r="Y668" s="524"/>
      <c r="Z668" s="524"/>
      <c r="AA668" s="524"/>
      <c r="AB668" s="525"/>
      <c r="AC668" s="646"/>
      <c r="AD668" s="647"/>
      <c r="AE668" s="648"/>
    </row>
    <row r="669" spans="1:31" s="256" customFormat="1" ht="22.5" customHeight="1">
      <c r="A669" s="321"/>
      <c r="B669" s="496" t="s">
        <v>598</v>
      </c>
      <c r="C669" s="512" t="s">
        <v>796</v>
      </c>
      <c r="D669" s="513"/>
      <c r="E669" s="513"/>
      <c r="F669" s="513"/>
      <c r="G669" s="513"/>
      <c r="H669" s="513"/>
      <c r="I669" s="513"/>
      <c r="J669" s="513"/>
      <c r="K669" s="513"/>
      <c r="L669" s="513"/>
      <c r="M669" s="513"/>
      <c r="N669" s="513"/>
      <c r="O669" s="513"/>
      <c r="P669" s="513"/>
      <c r="Q669" s="513"/>
      <c r="R669" s="513"/>
      <c r="S669" s="513"/>
      <c r="T669" s="513"/>
      <c r="U669" s="513"/>
      <c r="V669" s="513"/>
      <c r="W669" s="513"/>
      <c r="X669" s="513"/>
      <c r="Y669" s="513"/>
      <c r="Z669" s="513"/>
      <c r="AA669" s="513"/>
      <c r="AB669" s="514"/>
      <c r="AC669" s="643"/>
      <c r="AD669" s="644"/>
      <c r="AE669" s="645"/>
    </row>
    <row r="670" spans="1:31" s="256" customFormat="1" ht="22.5" customHeight="1">
      <c r="A670" s="321"/>
      <c r="B670" s="497"/>
      <c r="C670" s="523"/>
      <c r="D670" s="524"/>
      <c r="E670" s="524"/>
      <c r="F670" s="524"/>
      <c r="G670" s="524"/>
      <c r="H670" s="524"/>
      <c r="I670" s="524"/>
      <c r="J670" s="524"/>
      <c r="K670" s="524"/>
      <c r="L670" s="524"/>
      <c r="M670" s="524"/>
      <c r="N670" s="524"/>
      <c r="O670" s="524"/>
      <c r="P670" s="524"/>
      <c r="Q670" s="524"/>
      <c r="R670" s="524"/>
      <c r="S670" s="524"/>
      <c r="T670" s="524"/>
      <c r="U670" s="524"/>
      <c r="V670" s="524"/>
      <c r="W670" s="524"/>
      <c r="X670" s="524"/>
      <c r="Y670" s="524"/>
      <c r="Z670" s="524"/>
      <c r="AA670" s="524"/>
      <c r="AB670" s="525"/>
      <c r="AC670" s="646"/>
      <c r="AD670" s="647"/>
      <c r="AE670" s="648"/>
    </row>
    <row r="671" spans="1:31" s="256" customFormat="1" ht="45" customHeight="1">
      <c r="A671" s="321"/>
      <c r="B671" s="496" t="s">
        <v>390</v>
      </c>
      <c r="C671" s="512" t="s">
        <v>797</v>
      </c>
      <c r="D671" s="513"/>
      <c r="E671" s="513"/>
      <c r="F671" s="513"/>
      <c r="G671" s="513"/>
      <c r="H671" s="513"/>
      <c r="I671" s="513"/>
      <c r="J671" s="513"/>
      <c r="K671" s="513"/>
      <c r="L671" s="513"/>
      <c r="M671" s="513"/>
      <c r="N671" s="513"/>
      <c r="O671" s="513"/>
      <c r="P671" s="513"/>
      <c r="Q671" s="513"/>
      <c r="R671" s="513"/>
      <c r="S671" s="513"/>
      <c r="T671" s="513"/>
      <c r="U671" s="513"/>
      <c r="V671" s="513"/>
      <c r="W671" s="513"/>
      <c r="X671" s="513"/>
      <c r="Y671" s="513"/>
      <c r="Z671" s="513"/>
      <c r="AA671" s="513"/>
      <c r="AB671" s="514"/>
      <c r="AC671" s="643"/>
      <c r="AD671" s="644"/>
      <c r="AE671" s="645"/>
    </row>
    <row r="672" spans="1:31" s="256" customFormat="1" ht="45" customHeight="1">
      <c r="A672" s="321"/>
      <c r="B672" s="497"/>
      <c r="C672" s="523"/>
      <c r="D672" s="524"/>
      <c r="E672" s="524"/>
      <c r="F672" s="524"/>
      <c r="G672" s="524"/>
      <c r="H672" s="524"/>
      <c r="I672" s="524"/>
      <c r="J672" s="524"/>
      <c r="K672" s="524"/>
      <c r="L672" s="524"/>
      <c r="M672" s="524"/>
      <c r="N672" s="524"/>
      <c r="O672" s="524"/>
      <c r="P672" s="524"/>
      <c r="Q672" s="524"/>
      <c r="R672" s="524"/>
      <c r="S672" s="524"/>
      <c r="T672" s="524"/>
      <c r="U672" s="524"/>
      <c r="V672" s="524"/>
      <c r="W672" s="524"/>
      <c r="X672" s="524"/>
      <c r="Y672" s="524"/>
      <c r="Z672" s="524"/>
      <c r="AA672" s="524"/>
      <c r="AB672" s="525"/>
      <c r="AC672" s="646"/>
      <c r="AD672" s="647"/>
      <c r="AE672" s="648"/>
    </row>
    <row r="673" spans="1:31" s="256" customFormat="1" ht="22.5" customHeight="1">
      <c r="A673" s="321"/>
      <c r="B673" s="496" t="s">
        <v>603</v>
      </c>
      <c r="C673" s="512" t="s">
        <v>798</v>
      </c>
      <c r="D673" s="513"/>
      <c r="E673" s="513"/>
      <c r="F673" s="513"/>
      <c r="G673" s="513"/>
      <c r="H673" s="513"/>
      <c r="I673" s="513"/>
      <c r="J673" s="513"/>
      <c r="K673" s="513"/>
      <c r="L673" s="513"/>
      <c r="M673" s="513"/>
      <c r="N673" s="513"/>
      <c r="O673" s="513"/>
      <c r="P673" s="513"/>
      <c r="Q673" s="513"/>
      <c r="R673" s="513"/>
      <c r="S673" s="513"/>
      <c r="T673" s="513"/>
      <c r="U673" s="513"/>
      <c r="V673" s="513"/>
      <c r="W673" s="513"/>
      <c r="X673" s="513"/>
      <c r="Y673" s="513"/>
      <c r="Z673" s="513"/>
      <c r="AA673" s="513"/>
      <c r="AB673" s="514"/>
      <c r="AC673" s="643"/>
      <c r="AD673" s="644"/>
      <c r="AE673" s="645"/>
    </row>
    <row r="674" spans="1:31" s="256" customFormat="1" ht="14.25">
      <c r="A674" s="321"/>
      <c r="B674" s="497"/>
      <c r="C674" s="523"/>
      <c r="D674" s="524"/>
      <c r="E674" s="524"/>
      <c r="F674" s="524"/>
      <c r="G674" s="524"/>
      <c r="H674" s="524"/>
      <c r="I674" s="524"/>
      <c r="J674" s="524"/>
      <c r="K674" s="524"/>
      <c r="L674" s="524"/>
      <c r="M674" s="524"/>
      <c r="N674" s="524"/>
      <c r="O674" s="524"/>
      <c r="P674" s="524"/>
      <c r="Q674" s="524"/>
      <c r="R674" s="524"/>
      <c r="S674" s="524"/>
      <c r="T674" s="524"/>
      <c r="U674" s="524"/>
      <c r="V674" s="524"/>
      <c r="W674" s="524"/>
      <c r="X674" s="524"/>
      <c r="Y674" s="524"/>
      <c r="Z674" s="524"/>
      <c r="AA674" s="524"/>
      <c r="AB674" s="525"/>
      <c r="AC674" s="646"/>
      <c r="AD674" s="647"/>
      <c r="AE674" s="648"/>
    </row>
    <row r="675" spans="1:31" s="256" customFormat="1" ht="22.5" customHeight="1">
      <c r="A675" s="321"/>
      <c r="B675" s="526" t="s">
        <v>605</v>
      </c>
      <c r="C675" s="512" t="s">
        <v>799</v>
      </c>
      <c r="D675" s="513"/>
      <c r="E675" s="513"/>
      <c r="F675" s="513"/>
      <c r="G675" s="513"/>
      <c r="H675" s="513"/>
      <c r="I675" s="513"/>
      <c r="J675" s="513"/>
      <c r="K675" s="513"/>
      <c r="L675" s="513"/>
      <c r="M675" s="513"/>
      <c r="N675" s="513"/>
      <c r="O675" s="513"/>
      <c r="P675" s="513"/>
      <c r="Q675" s="513"/>
      <c r="R675" s="513"/>
      <c r="S675" s="513"/>
      <c r="T675" s="513"/>
      <c r="U675" s="513"/>
      <c r="V675" s="513"/>
      <c r="W675" s="513"/>
      <c r="X675" s="513"/>
      <c r="Y675" s="513"/>
      <c r="Z675" s="513"/>
      <c r="AA675" s="513"/>
      <c r="AB675" s="514"/>
      <c r="AC675" s="637"/>
      <c r="AD675" s="638"/>
      <c r="AE675" s="639"/>
    </row>
    <row r="676" spans="1:31" s="256" customFormat="1" ht="22.5" customHeight="1">
      <c r="A676" s="321"/>
      <c r="B676" s="529"/>
      <c r="C676" s="523"/>
      <c r="D676" s="524"/>
      <c r="E676" s="524"/>
      <c r="F676" s="524"/>
      <c r="G676" s="524"/>
      <c r="H676" s="524"/>
      <c r="I676" s="524"/>
      <c r="J676" s="524"/>
      <c r="K676" s="524"/>
      <c r="L676" s="524"/>
      <c r="M676" s="524"/>
      <c r="N676" s="524"/>
      <c r="O676" s="524"/>
      <c r="P676" s="524"/>
      <c r="Q676" s="524"/>
      <c r="R676" s="524"/>
      <c r="S676" s="524"/>
      <c r="T676" s="524"/>
      <c r="U676" s="524"/>
      <c r="V676" s="524"/>
      <c r="W676" s="524"/>
      <c r="X676" s="524"/>
      <c r="Y676" s="524"/>
      <c r="Z676" s="524"/>
      <c r="AA676" s="524"/>
      <c r="AB676" s="525"/>
      <c r="AC676" s="640"/>
      <c r="AD676" s="641"/>
      <c r="AE676" s="642"/>
    </row>
    <row r="677" spans="1:31" s="256" customFormat="1" ht="60" customHeight="1">
      <c r="A677" s="321"/>
      <c r="B677" s="649" t="s">
        <v>800</v>
      </c>
      <c r="C677" s="512" t="s">
        <v>801</v>
      </c>
      <c r="D677" s="513"/>
      <c r="E677" s="513"/>
      <c r="F677" s="513"/>
      <c r="G677" s="513"/>
      <c r="H677" s="513"/>
      <c r="I677" s="513"/>
      <c r="J677" s="513"/>
      <c r="K677" s="513"/>
      <c r="L677" s="513"/>
      <c r="M677" s="513"/>
      <c r="N677" s="513"/>
      <c r="O677" s="513"/>
      <c r="P677" s="513"/>
      <c r="Q677" s="513"/>
      <c r="R677" s="513"/>
      <c r="S677" s="513"/>
      <c r="T677" s="513"/>
      <c r="U677" s="513"/>
      <c r="V677" s="513"/>
      <c r="W677" s="513"/>
      <c r="X677" s="513"/>
      <c r="Y677" s="513"/>
      <c r="Z677" s="513"/>
      <c r="AA677" s="513"/>
      <c r="AB677" s="514"/>
      <c r="AC677" s="600"/>
      <c r="AD677" s="601"/>
      <c r="AE677" s="602"/>
    </row>
    <row r="678" spans="1:31" s="256" customFormat="1" ht="60" customHeight="1">
      <c r="A678" s="321"/>
      <c r="B678" s="650"/>
      <c r="C678" s="523"/>
      <c r="D678" s="524"/>
      <c r="E678" s="524"/>
      <c r="F678" s="524"/>
      <c r="G678" s="524"/>
      <c r="H678" s="524"/>
      <c r="I678" s="524"/>
      <c r="J678" s="524"/>
      <c r="K678" s="524"/>
      <c r="L678" s="524"/>
      <c r="M678" s="524"/>
      <c r="N678" s="524"/>
      <c r="O678" s="524"/>
      <c r="P678" s="524"/>
      <c r="Q678" s="524"/>
      <c r="R678" s="524"/>
      <c r="S678" s="524"/>
      <c r="T678" s="524"/>
      <c r="U678" s="524"/>
      <c r="V678" s="524"/>
      <c r="W678" s="524"/>
      <c r="X678" s="524"/>
      <c r="Y678" s="524"/>
      <c r="Z678" s="524"/>
      <c r="AA678" s="524"/>
      <c r="AB678" s="525"/>
      <c r="AC678" s="603"/>
      <c r="AD678" s="604"/>
      <c r="AE678" s="605"/>
    </row>
    <row r="679" spans="1:31" s="256" customFormat="1" ht="45" customHeight="1">
      <c r="A679" s="321"/>
      <c r="B679" s="496" t="s">
        <v>545</v>
      </c>
      <c r="C679" s="512" t="s">
        <v>802</v>
      </c>
      <c r="D679" s="513"/>
      <c r="E679" s="513"/>
      <c r="F679" s="513"/>
      <c r="G679" s="513"/>
      <c r="H679" s="513"/>
      <c r="I679" s="513"/>
      <c r="J679" s="513"/>
      <c r="K679" s="513"/>
      <c r="L679" s="513"/>
      <c r="M679" s="513"/>
      <c r="N679" s="513"/>
      <c r="O679" s="513"/>
      <c r="P679" s="513"/>
      <c r="Q679" s="513"/>
      <c r="R679" s="513"/>
      <c r="S679" s="513"/>
      <c r="T679" s="513"/>
      <c r="U679" s="513"/>
      <c r="V679" s="513"/>
      <c r="W679" s="513"/>
      <c r="X679" s="513"/>
      <c r="Y679" s="513"/>
      <c r="Z679" s="513"/>
      <c r="AA679" s="513"/>
      <c r="AB679" s="514"/>
      <c r="AC679" s="643"/>
      <c r="AD679" s="644"/>
      <c r="AE679" s="645"/>
    </row>
    <row r="680" spans="1:31" s="256" customFormat="1" ht="45" customHeight="1">
      <c r="A680" s="321"/>
      <c r="B680" s="497"/>
      <c r="C680" s="523"/>
      <c r="D680" s="524"/>
      <c r="E680" s="524"/>
      <c r="F680" s="524"/>
      <c r="G680" s="524"/>
      <c r="H680" s="524"/>
      <c r="I680" s="524"/>
      <c r="J680" s="524"/>
      <c r="K680" s="524"/>
      <c r="L680" s="524"/>
      <c r="M680" s="524"/>
      <c r="N680" s="524"/>
      <c r="O680" s="524"/>
      <c r="P680" s="524"/>
      <c r="Q680" s="524"/>
      <c r="R680" s="524"/>
      <c r="S680" s="524"/>
      <c r="T680" s="524"/>
      <c r="U680" s="524"/>
      <c r="V680" s="524"/>
      <c r="W680" s="524"/>
      <c r="X680" s="524"/>
      <c r="Y680" s="524"/>
      <c r="Z680" s="524"/>
      <c r="AA680" s="524"/>
      <c r="AB680" s="525"/>
      <c r="AC680" s="646"/>
      <c r="AD680" s="647"/>
      <c r="AE680" s="648"/>
    </row>
    <row r="681" spans="1:31" s="256" customFormat="1" ht="18" customHeight="1">
      <c r="A681" s="321"/>
      <c r="B681" s="496" t="s">
        <v>547</v>
      </c>
      <c r="C681" s="512" t="s">
        <v>803</v>
      </c>
      <c r="D681" s="513"/>
      <c r="E681" s="513"/>
      <c r="F681" s="513"/>
      <c r="G681" s="513"/>
      <c r="H681" s="513"/>
      <c r="I681" s="513"/>
      <c r="J681" s="513"/>
      <c r="K681" s="513"/>
      <c r="L681" s="513"/>
      <c r="M681" s="513"/>
      <c r="N681" s="513"/>
      <c r="O681" s="513"/>
      <c r="P681" s="513"/>
      <c r="Q681" s="513"/>
      <c r="R681" s="513"/>
      <c r="S681" s="513"/>
      <c r="T681" s="513"/>
      <c r="U681" s="513"/>
      <c r="V681" s="513"/>
      <c r="W681" s="513"/>
      <c r="X681" s="513"/>
      <c r="Y681" s="513"/>
      <c r="Z681" s="513"/>
      <c r="AA681" s="513"/>
      <c r="AB681" s="514"/>
      <c r="AC681" s="643"/>
      <c r="AD681" s="644"/>
      <c r="AE681" s="645"/>
    </row>
    <row r="682" spans="1:31" s="256" customFormat="1" ht="18" customHeight="1">
      <c r="A682" s="321"/>
      <c r="B682" s="497"/>
      <c r="C682" s="523"/>
      <c r="D682" s="524"/>
      <c r="E682" s="524"/>
      <c r="F682" s="524"/>
      <c r="G682" s="524"/>
      <c r="H682" s="524"/>
      <c r="I682" s="524"/>
      <c r="J682" s="524"/>
      <c r="K682" s="524"/>
      <c r="L682" s="524"/>
      <c r="M682" s="524"/>
      <c r="N682" s="524"/>
      <c r="O682" s="524"/>
      <c r="P682" s="524"/>
      <c r="Q682" s="524"/>
      <c r="R682" s="524"/>
      <c r="S682" s="524"/>
      <c r="T682" s="524"/>
      <c r="U682" s="524"/>
      <c r="V682" s="524"/>
      <c r="W682" s="524"/>
      <c r="X682" s="524"/>
      <c r="Y682" s="524"/>
      <c r="Z682" s="524"/>
      <c r="AA682" s="524"/>
      <c r="AB682" s="525"/>
      <c r="AC682" s="646"/>
      <c r="AD682" s="647"/>
      <c r="AE682" s="648"/>
    </row>
    <row r="683" spans="1:31" s="256" customFormat="1" ht="30" customHeight="1">
      <c r="A683" s="321"/>
      <c r="B683" s="496" t="s">
        <v>792</v>
      </c>
      <c r="C683" s="512" t="s">
        <v>804</v>
      </c>
      <c r="D683" s="513"/>
      <c r="E683" s="513"/>
      <c r="F683" s="513"/>
      <c r="G683" s="513"/>
      <c r="H683" s="513"/>
      <c r="I683" s="513"/>
      <c r="J683" s="513"/>
      <c r="K683" s="513"/>
      <c r="L683" s="513"/>
      <c r="M683" s="513"/>
      <c r="N683" s="513"/>
      <c r="O683" s="513"/>
      <c r="P683" s="513"/>
      <c r="Q683" s="513"/>
      <c r="R683" s="513"/>
      <c r="S683" s="513"/>
      <c r="T683" s="513"/>
      <c r="U683" s="513"/>
      <c r="V683" s="513"/>
      <c r="W683" s="513"/>
      <c r="X683" s="513"/>
      <c r="Y683" s="513"/>
      <c r="Z683" s="513"/>
      <c r="AA683" s="513"/>
      <c r="AB683" s="514"/>
      <c r="AC683" s="643"/>
      <c r="AD683" s="644"/>
      <c r="AE683" s="645"/>
    </row>
    <row r="684" spans="1:31" s="256" customFormat="1" ht="30" customHeight="1">
      <c r="A684" s="321"/>
      <c r="B684" s="497"/>
      <c r="C684" s="523"/>
      <c r="D684" s="524"/>
      <c r="E684" s="524"/>
      <c r="F684" s="524"/>
      <c r="G684" s="524"/>
      <c r="H684" s="524"/>
      <c r="I684" s="524"/>
      <c r="J684" s="524"/>
      <c r="K684" s="524"/>
      <c r="L684" s="524"/>
      <c r="M684" s="524"/>
      <c r="N684" s="524"/>
      <c r="O684" s="524"/>
      <c r="P684" s="524"/>
      <c r="Q684" s="524"/>
      <c r="R684" s="524"/>
      <c r="S684" s="524"/>
      <c r="T684" s="524"/>
      <c r="U684" s="524"/>
      <c r="V684" s="524"/>
      <c r="W684" s="524"/>
      <c r="X684" s="524"/>
      <c r="Y684" s="524"/>
      <c r="Z684" s="524"/>
      <c r="AA684" s="524"/>
      <c r="AB684" s="525"/>
      <c r="AC684" s="646"/>
      <c r="AD684" s="647"/>
      <c r="AE684" s="648"/>
    </row>
    <row r="685" spans="1:31" s="256" customFormat="1" ht="97.5" customHeight="1">
      <c r="A685" s="321"/>
      <c r="B685" s="526" t="s">
        <v>492</v>
      </c>
      <c r="C685" s="512" t="s">
        <v>805</v>
      </c>
      <c r="D685" s="513"/>
      <c r="E685" s="513"/>
      <c r="F685" s="513"/>
      <c r="G685" s="513"/>
      <c r="H685" s="513"/>
      <c r="I685" s="513"/>
      <c r="J685" s="513"/>
      <c r="K685" s="513"/>
      <c r="L685" s="513"/>
      <c r="M685" s="513"/>
      <c r="N685" s="513"/>
      <c r="O685" s="513"/>
      <c r="P685" s="513"/>
      <c r="Q685" s="513"/>
      <c r="R685" s="513"/>
      <c r="S685" s="513"/>
      <c r="T685" s="513"/>
      <c r="U685" s="513"/>
      <c r="V685" s="513"/>
      <c r="W685" s="513"/>
      <c r="X685" s="513"/>
      <c r="Y685" s="513"/>
      <c r="Z685" s="513"/>
      <c r="AA685" s="513"/>
      <c r="AB685" s="514"/>
      <c r="AC685" s="637"/>
      <c r="AD685" s="638"/>
      <c r="AE685" s="639"/>
    </row>
    <row r="686" spans="1:31" s="256" customFormat="1" ht="97.5" customHeight="1">
      <c r="A686" s="321"/>
      <c r="B686" s="529"/>
      <c r="C686" s="523"/>
      <c r="D686" s="524"/>
      <c r="E686" s="524"/>
      <c r="F686" s="524"/>
      <c r="G686" s="524"/>
      <c r="H686" s="524"/>
      <c r="I686" s="524"/>
      <c r="J686" s="524"/>
      <c r="K686" s="524"/>
      <c r="L686" s="524"/>
      <c r="M686" s="524"/>
      <c r="N686" s="524"/>
      <c r="O686" s="524"/>
      <c r="P686" s="524"/>
      <c r="Q686" s="524"/>
      <c r="R686" s="524"/>
      <c r="S686" s="524"/>
      <c r="T686" s="524"/>
      <c r="U686" s="524"/>
      <c r="V686" s="524"/>
      <c r="W686" s="524"/>
      <c r="X686" s="524"/>
      <c r="Y686" s="524"/>
      <c r="Z686" s="524"/>
      <c r="AA686" s="524"/>
      <c r="AB686" s="525"/>
      <c r="AC686" s="640"/>
      <c r="AD686" s="641"/>
      <c r="AE686" s="642"/>
    </row>
    <row r="687" spans="1:31" s="256" customFormat="1" ht="52.5" customHeight="1">
      <c r="A687" s="321"/>
      <c r="B687" s="346" t="s">
        <v>494</v>
      </c>
      <c r="C687" s="512" t="s">
        <v>806</v>
      </c>
      <c r="D687" s="513"/>
      <c r="E687" s="513"/>
      <c r="F687" s="513"/>
      <c r="G687" s="513"/>
      <c r="H687" s="513"/>
      <c r="I687" s="513"/>
      <c r="J687" s="513"/>
      <c r="K687" s="513"/>
      <c r="L687" s="513"/>
      <c r="M687" s="513"/>
      <c r="N687" s="513"/>
      <c r="O687" s="513"/>
      <c r="P687" s="513"/>
      <c r="Q687" s="513"/>
      <c r="R687" s="513"/>
      <c r="S687" s="513"/>
      <c r="T687" s="513"/>
      <c r="U687" s="513"/>
      <c r="V687" s="513"/>
      <c r="W687" s="513"/>
      <c r="X687" s="513"/>
      <c r="Y687" s="513"/>
      <c r="Z687" s="513"/>
      <c r="AA687" s="513"/>
      <c r="AB687" s="514"/>
      <c r="AC687" s="643"/>
      <c r="AD687" s="644"/>
      <c r="AE687" s="645"/>
    </row>
    <row r="688" spans="1:31" s="256" customFormat="1" ht="18" customHeight="1">
      <c r="A688" s="321"/>
      <c r="B688" s="544" t="s">
        <v>807</v>
      </c>
      <c r="C688" s="512" t="s">
        <v>808</v>
      </c>
      <c r="D688" s="513"/>
      <c r="E688" s="513"/>
      <c r="F688" s="513"/>
      <c r="G688" s="513"/>
      <c r="H688" s="513"/>
      <c r="I688" s="513"/>
      <c r="J688" s="513"/>
      <c r="K688" s="513"/>
      <c r="L688" s="513"/>
      <c r="M688" s="513"/>
      <c r="N688" s="513"/>
      <c r="O688" s="513"/>
      <c r="P688" s="513"/>
      <c r="Q688" s="513"/>
      <c r="R688" s="513"/>
      <c r="S688" s="513"/>
      <c r="T688" s="513"/>
      <c r="U688" s="513"/>
      <c r="V688" s="513"/>
      <c r="W688" s="513"/>
      <c r="X688" s="513"/>
      <c r="Y688" s="513"/>
      <c r="Z688" s="513"/>
      <c r="AA688" s="513"/>
      <c r="AB688" s="514"/>
      <c r="AC688" s="643"/>
      <c r="AD688" s="644"/>
      <c r="AE688" s="645"/>
    </row>
    <row r="689" spans="1:31" s="256" customFormat="1" ht="18" customHeight="1">
      <c r="A689" s="321"/>
      <c r="B689" s="545"/>
      <c r="C689" s="523"/>
      <c r="D689" s="524"/>
      <c r="E689" s="524"/>
      <c r="F689" s="524"/>
      <c r="G689" s="524"/>
      <c r="H689" s="524"/>
      <c r="I689" s="524"/>
      <c r="J689" s="524"/>
      <c r="K689" s="524"/>
      <c r="L689" s="524"/>
      <c r="M689" s="524"/>
      <c r="N689" s="524"/>
      <c r="O689" s="524"/>
      <c r="P689" s="524"/>
      <c r="Q689" s="524"/>
      <c r="R689" s="524"/>
      <c r="S689" s="524"/>
      <c r="T689" s="524"/>
      <c r="U689" s="524"/>
      <c r="V689" s="524"/>
      <c r="W689" s="524"/>
      <c r="X689" s="524"/>
      <c r="Y689" s="524"/>
      <c r="Z689" s="524"/>
      <c r="AA689" s="524"/>
      <c r="AB689" s="525"/>
      <c r="AC689" s="646"/>
      <c r="AD689" s="647"/>
      <c r="AE689" s="648"/>
    </row>
    <row r="690" spans="1:31" s="256" customFormat="1" ht="11.25" customHeight="1">
      <c r="A690" s="321"/>
      <c r="B690" s="254"/>
      <c r="C690" s="263"/>
      <c r="D690" s="263"/>
      <c r="E690" s="263"/>
      <c r="F690" s="263"/>
      <c r="G690" s="263"/>
      <c r="H690" s="263"/>
      <c r="I690" s="263"/>
      <c r="J690" s="263"/>
      <c r="K690" s="263"/>
      <c r="L690" s="263"/>
      <c r="M690" s="263"/>
      <c r="N690" s="263"/>
      <c r="O690" s="263"/>
      <c r="P690" s="263"/>
      <c r="Q690" s="263"/>
      <c r="R690" s="263"/>
      <c r="S690" s="263"/>
      <c r="T690" s="263"/>
      <c r="U690" s="263"/>
      <c r="V690" s="263"/>
      <c r="W690" s="263"/>
      <c r="X690" s="263"/>
      <c r="Y690" s="263"/>
      <c r="Z690" s="263"/>
      <c r="AA690" s="263"/>
      <c r="AB690" s="263"/>
      <c r="AC690" s="345"/>
      <c r="AD690" s="345"/>
      <c r="AE690" s="345"/>
    </row>
    <row r="691" spans="1:31" s="241" customFormat="1" ht="19.5" customHeight="1">
      <c r="A691" s="253" t="s">
        <v>809</v>
      </c>
      <c r="C691" s="347"/>
      <c r="D691" s="347"/>
      <c r="E691" s="347"/>
      <c r="F691" s="347"/>
      <c r="G691" s="347"/>
      <c r="H691" s="347"/>
      <c r="I691" s="347"/>
      <c r="J691" s="347"/>
      <c r="L691" s="347"/>
      <c r="M691" s="347"/>
      <c r="N691" s="347"/>
      <c r="O691" s="347"/>
      <c r="P691" s="347"/>
      <c r="Q691" s="347"/>
      <c r="R691" s="347"/>
      <c r="S691" s="347"/>
      <c r="T691" s="347"/>
      <c r="U691" s="347"/>
      <c r="V691" s="347"/>
      <c r="W691" s="347"/>
      <c r="X691" s="347"/>
      <c r="Y691" s="347"/>
      <c r="Z691" s="347"/>
      <c r="AA691" s="347"/>
      <c r="AB691" s="347"/>
      <c r="AC691" s="263"/>
      <c r="AD691" s="263"/>
      <c r="AE691" s="263"/>
    </row>
    <row r="692" spans="1:31" s="256" customFormat="1" ht="37.5" customHeight="1">
      <c r="A692" s="321"/>
      <c r="B692" s="496" t="s">
        <v>595</v>
      </c>
      <c r="C692" s="512" t="s">
        <v>810</v>
      </c>
      <c r="D692" s="513"/>
      <c r="E692" s="513"/>
      <c r="F692" s="513"/>
      <c r="G692" s="513"/>
      <c r="H692" s="513"/>
      <c r="I692" s="513"/>
      <c r="J692" s="513"/>
      <c r="K692" s="513"/>
      <c r="L692" s="513"/>
      <c r="M692" s="513"/>
      <c r="N692" s="513"/>
      <c r="O692" s="513"/>
      <c r="P692" s="513"/>
      <c r="Q692" s="513"/>
      <c r="R692" s="513"/>
      <c r="S692" s="513"/>
      <c r="T692" s="513"/>
      <c r="U692" s="513"/>
      <c r="V692" s="513"/>
      <c r="W692" s="513"/>
      <c r="X692" s="513"/>
      <c r="Y692" s="513"/>
      <c r="Z692" s="513"/>
      <c r="AA692" s="513"/>
      <c r="AB692" s="514"/>
      <c r="AC692" s="636"/>
      <c r="AD692" s="636"/>
      <c r="AE692" s="636"/>
    </row>
    <row r="693" spans="1:31" s="256" customFormat="1" ht="37.5" customHeight="1">
      <c r="A693" s="321"/>
      <c r="B693" s="497"/>
      <c r="C693" s="523"/>
      <c r="D693" s="524"/>
      <c r="E693" s="524"/>
      <c r="F693" s="524"/>
      <c r="G693" s="524"/>
      <c r="H693" s="524"/>
      <c r="I693" s="524"/>
      <c r="J693" s="524"/>
      <c r="K693" s="524"/>
      <c r="L693" s="524"/>
      <c r="M693" s="524"/>
      <c r="N693" s="524"/>
      <c r="O693" s="524"/>
      <c r="P693" s="524"/>
      <c r="Q693" s="524"/>
      <c r="R693" s="524"/>
      <c r="S693" s="524"/>
      <c r="T693" s="524"/>
      <c r="U693" s="524"/>
      <c r="V693" s="524"/>
      <c r="W693" s="524"/>
      <c r="X693" s="524"/>
      <c r="Y693" s="524"/>
      <c r="Z693" s="524"/>
      <c r="AA693" s="524"/>
      <c r="AB693" s="525"/>
      <c r="AC693" s="636"/>
      <c r="AD693" s="636"/>
      <c r="AE693" s="636"/>
    </row>
    <row r="694" spans="1:31" s="256" customFormat="1" ht="18" customHeight="1">
      <c r="A694" s="321"/>
      <c r="B694" s="496" t="s">
        <v>598</v>
      </c>
      <c r="C694" s="512" t="s">
        <v>811</v>
      </c>
      <c r="D694" s="513"/>
      <c r="E694" s="513"/>
      <c r="F694" s="513"/>
      <c r="G694" s="513"/>
      <c r="H694" s="513"/>
      <c r="I694" s="513"/>
      <c r="J694" s="513"/>
      <c r="K694" s="513"/>
      <c r="L694" s="513"/>
      <c r="M694" s="513"/>
      <c r="N694" s="513"/>
      <c r="O694" s="513"/>
      <c r="P694" s="513"/>
      <c r="Q694" s="513"/>
      <c r="R694" s="513"/>
      <c r="S694" s="513"/>
      <c r="T694" s="513"/>
      <c r="U694" s="513"/>
      <c r="V694" s="513"/>
      <c r="W694" s="513"/>
      <c r="X694" s="513"/>
      <c r="Y694" s="513"/>
      <c r="Z694" s="513"/>
      <c r="AA694" s="513"/>
      <c r="AB694" s="514"/>
      <c r="AC694" s="636"/>
      <c r="AD694" s="636"/>
      <c r="AE694" s="636"/>
    </row>
    <row r="695" spans="1:31" s="256" customFormat="1" ht="18" customHeight="1">
      <c r="A695" s="321"/>
      <c r="B695" s="497"/>
      <c r="C695" s="523"/>
      <c r="D695" s="524"/>
      <c r="E695" s="524"/>
      <c r="F695" s="524"/>
      <c r="G695" s="524"/>
      <c r="H695" s="524"/>
      <c r="I695" s="524"/>
      <c r="J695" s="524"/>
      <c r="K695" s="524"/>
      <c r="L695" s="524"/>
      <c r="M695" s="524"/>
      <c r="N695" s="524"/>
      <c r="O695" s="524"/>
      <c r="P695" s="524"/>
      <c r="Q695" s="524"/>
      <c r="R695" s="524"/>
      <c r="S695" s="524"/>
      <c r="T695" s="524"/>
      <c r="U695" s="524"/>
      <c r="V695" s="524"/>
      <c r="W695" s="524"/>
      <c r="X695" s="524"/>
      <c r="Y695" s="524"/>
      <c r="Z695" s="524"/>
      <c r="AA695" s="524"/>
      <c r="AB695" s="525"/>
      <c r="AC695" s="636"/>
      <c r="AD695" s="636"/>
      <c r="AE695" s="636"/>
    </row>
    <row r="696" spans="1:31" s="256" customFormat="1" ht="22.5" customHeight="1">
      <c r="A696" s="321"/>
      <c r="B696" s="496" t="s">
        <v>390</v>
      </c>
      <c r="C696" s="512" t="s">
        <v>812</v>
      </c>
      <c r="D696" s="513"/>
      <c r="E696" s="513"/>
      <c r="F696" s="513"/>
      <c r="G696" s="513"/>
      <c r="H696" s="513"/>
      <c r="I696" s="513"/>
      <c r="J696" s="513"/>
      <c r="K696" s="513"/>
      <c r="L696" s="513"/>
      <c r="M696" s="513"/>
      <c r="N696" s="513"/>
      <c r="O696" s="513"/>
      <c r="P696" s="513"/>
      <c r="Q696" s="513"/>
      <c r="R696" s="513"/>
      <c r="S696" s="513"/>
      <c r="T696" s="513"/>
      <c r="U696" s="513"/>
      <c r="V696" s="513"/>
      <c r="W696" s="513"/>
      <c r="X696" s="513"/>
      <c r="Y696" s="513"/>
      <c r="Z696" s="513"/>
      <c r="AA696" s="513"/>
      <c r="AB696" s="514"/>
      <c r="AC696" s="636"/>
      <c r="AD696" s="636"/>
      <c r="AE696" s="636"/>
    </row>
    <row r="697" spans="1:31" s="256" customFormat="1" ht="22.5" customHeight="1">
      <c r="A697" s="321"/>
      <c r="B697" s="497"/>
      <c r="C697" s="523"/>
      <c r="D697" s="524"/>
      <c r="E697" s="524"/>
      <c r="F697" s="524"/>
      <c r="G697" s="524"/>
      <c r="H697" s="524"/>
      <c r="I697" s="524"/>
      <c r="J697" s="524"/>
      <c r="K697" s="524"/>
      <c r="L697" s="524"/>
      <c r="M697" s="524"/>
      <c r="N697" s="524"/>
      <c r="O697" s="524"/>
      <c r="P697" s="524"/>
      <c r="Q697" s="524"/>
      <c r="R697" s="524"/>
      <c r="S697" s="524"/>
      <c r="T697" s="524"/>
      <c r="U697" s="524"/>
      <c r="V697" s="524"/>
      <c r="W697" s="524"/>
      <c r="X697" s="524"/>
      <c r="Y697" s="524"/>
      <c r="Z697" s="524"/>
      <c r="AA697" s="524"/>
      <c r="AB697" s="525"/>
      <c r="AC697" s="636"/>
      <c r="AD697" s="636"/>
      <c r="AE697" s="636"/>
    </row>
    <row r="698" spans="1:31" s="256" customFormat="1" ht="22.5" customHeight="1">
      <c r="A698" s="321"/>
      <c r="B698" s="496" t="s">
        <v>603</v>
      </c>
      <c r="C698" s="512" t="s">
        <v>813</v>
      </c>
      <c r="D698" s="513"/>
      <c r="E698" s="513"/>
      <c r="F698" s="513"/>
      <c r="G698" s="513"/>
      <c r="H698" s="513"/>
      <c r="I698" s="513"/>
      <c r="J698" s="513"/>
      <c r="K698" s="513"/>
      <c r="L698" s="513"/>
      <c r="M698" s="513"/>
      <c r="N698" s="513"/>
      <c r="O698" s="513"/>
      <c r="P698" s="513"/>
      <c r="Q698" s="513"/>
      <c r="R698" s="513"/>
      <c r="S698" s="513"/>
      <c r="T698" s="513"/>
      <c r="U698" s="513"/>
      <c r="V698" s="513"/>
      <c r="W698" s="513"/>
      <c r="X698" s="513"/>
      <c r="Y698" s="513"/>
      <c r="Z698" s="513"/>
      <c r="AA698" s="513"/>
      <c r="AB698" s="514"/>
      <c r="AC698" s="636"/>
      <c r="AD698" s="636"/>
      <c r="AE698" s="636"/>
    </row>
    <row r="699" spans="1:31" s="256" customFormat="1" ht="22.5" customHeight="1">
      <c r="A699" s="321"/>
      <c r="B699" s="497"/>
      <c r="C699" s="523"/>
      <c r="D699" s="524"/>
      <c r="E699" s="524"/>
      <c r="F699" s="524"/>
      <c r="G699" s="524"/>
      <c r="H699" s="524"/>
      <c r="I699" s="524"/>
      <c r="J699" s="524"/>
      <c r="K699" s="524"/>
      <c r="L699" s="524"/>
      <c r="M699" s="524"/>
      <c r="N699" s="524"/>
      <c r="O699" s="524"/>
      <c r="P699" s="524"/>
      <c r="Q699" s="524"/>
      <c r="R699" s="524"/>
      <c r="S699" s="524"/>
      <c r="T699" s="524"/>
      <c r="U699" s="524"/>
      <c r="V699" s="524"/>
      <c r="W699" s="524"/>
      <c r="X699" s="524"/>
      <c r="Y699" s="524"/>
      <c r="Z699" s="524"/>
      <c r="AA699" s="524"/>
      <c r="AB699" s="525"/>
      <c r="AC699" s="636"/>
      <c r="AD699" s="636"/>
      <c r="AE699" s="636"/>
    </row>
    <row r="700" spans="1:31" s="256" customFormat="1" ht="22.5" customHeight="1">
      <c r="A700" s="321"/>
      <c r="B700" s="496" t="s">
        <v>605</v>
      </c>
      <c r="C700" s="512" t="s">
        <v>814</v>
      </c>
      <c r="D700" s="513"/>
      <c r="E700" s="513"/>
      <c r="F700" s="513"/>
      <c r="G700" s="513"/>
      <c r="H700" s="513"/>
      <c r="I700" s="513"/>
      <c r="J700" s="513"/>
      <c r="K700" s="513"/>
      <c r="L700" s="513"/>
      <c r="M700" s="513"/>
      <c r="N700" s="513"/>
      <c r="O700" s="513"/>
      <c r="P700" s="513"/>
      <c r="Q700" s="513"/>
      <c r="R700" s="513"/>
      <c r="S700" s="513"/>
      <c r="T700" s="513"/>
      <c r="U700" s="513"/>
      <c r="V700" s="513"/>
      <c r="W700" s="513"/>
      <c r="X700" s="513"/>
      <c r="Y700" s="513"/>
      <c r="Z700" s="513"/>
      <c r="AA700" s="513"/>
      <c r="AB700" s="514"/>
      <c r="AC700" s="636"/>
      <c r="AD700" s="636"/>
      <c r="AE700" s="636"/>
    </row>
    <row r="701" spans="1:31" s="256" customFormat="1" ht="22.5" customHeight="1">
      <c r="A701" s="321"/>
      <c r="B701" s="497"/>
      <c r="C701" s="523"/>
      <c r="D701" s="524"/>
      <c r="E701" s="524"/>
      <c r="F701" s="524"/>
      <c r="G701" s="524"/>
      <c r="H701" s="524"/>
      <c r="I701" s="524"/>
      <c r="J701" s="524"/>
      <c r="K701" s="524"/>
      <c r="L701" s="524"/>
      <c r="M701" s="524"/>
      <c r="N701" s="524"/>
      <c r="O701" s="524"/>
      <c r="P701" s="524"/>
      <c r="Q701" s="524"/>
      <c r="R701" s="524"/>
      <c r="S701" s="524"/>
      <c r="T701" s="524"/>
      <c r="U701" s="524"/>
      <c r="V701" s="524"/>
      <c r="W701" s="524"/>
      <c r="X701" s="524"/>
      <c r="Y701" s="524"/>
      <c r="Z701" s="524"/>
      <c r="AA701" s="524"/>
      <c r="AB701" s="525"/>
      <c r="AC701" s="636"/>
      <c r="AD701" s="636"/>
      <c r="AE701" s="636"/>
    </row>
    <row r="702" spans="1:31" s="256" customFormat="1" ht="15" customHeight="1">
      <c r="A702" s="321"/>
      <c r="B702" s="496" t="s">
        <v>671</v>
      </c>
      <c r="C702" s="512" t="s">
        <v>815</v>
      </c>
      <c r="D702" s="513"/>
      <c r="E702" s="513"/>
      <c r="F702" s="513"/>
      <c r="G702" s="513"/>
      <c r="H702" s="513"/>
      <c r="I702" s="513"/>
      <c r="J702" s="513"/>
      <c r="K702" s="513"/>
      <c r="L702" s="513"/>
      <c r="M702" s="513"/>
      <c r="N702" s="513"/>
      <c r="O702" s="513"/>
      <c r="P702" s="513"/>
      <c r="Q702" s="513"/>
      <c r="R702" s="513"/>
      <c r="S702" s="513"/>
      <c r="T702" s="513"/>
      <c r="U702" s="513"/>
      <c r="V702" s="513"/>
      <c r="W702" s="513"/>
      <c r="X702" s="513"/>
      <c r="Y702" s="513"/>
      <c r="Z702" s="513"/>
      <c r="AA702" s="513"/>
      <c r="AB702" s="514"/>
      <c r="AC702" s="636"/>
      <c r="AD702" s="636"/>
      <c r="AE702" s="636"/>
    </row>
    <row r="703" spans="1:31" s="256" customFormat="1" ht="15" customHeight="1">
      <c r="A703" s="321"/>
      <c r="B703" s="497"/>
      <c r="C703" s="523"/>
      <c r="D703" s="524"/>
      <c r="E703" s="524"/>
      <c r="F703" s="524"/>
      <c r="G703" s="524"/>
      <c r="H703" s="524"/>
      <c r="I703" s="524"/>
      <c r="J703" s="524"/>
      <c r="K703" s="524"/>
      <c r="L703" s="524"/>
      <c r="M703" s="524"/>
      <c r="N703" s="524"/>
      <c r="O703" s="524"/>
      <c r="P703" s="524"/>
      <c r="Q703" s="524"/>
      <c r="R703" s="524"/>
      <c r="S703" s="524"/>
      <c r="T703" s="524"/>
      <c r="U703" s="524"/>
      <c r="V703" s="524"/>
      <c r="W703" s="524"/>
      <c r="X703" s="524"/>
      <c r="Y703" s="524"/>
      <c r="Z703" s="524"/>
      <c r="AA703" s="524"/>
      <c r="AB703" s="525"/>
      <c r="AC703" s="636"/>
      <c r="AD703" s="636"/>
      <c r="AE703" s="636"/>
    </row>
    <row r="704" spans="1:31" s="256" customFormat="1" ht="12" customHeight="1">
      <c r="B704" s="254"/>
      <c r="C704" s="310"/>
      <c r="D704" s="310"/>
      <c r="E704" s="310"/>
      <c r="F704" s="310"/>
      <c r="G704" s="310"/>
      <c r="H704" s="310"/>
      <c r="I704" s="310"/>
      <c r="J704" s="310"/>
      <c r="K704" s="310"/>
      <c r="L704" s="310"/>
      <c r="M704" s="310"/>
      <c r="N704" s="310"/>
      <c r="O704" s="310"/>
      <c r="P704" s="310"/>
      <c r="Q704" s="310"/>
      <c r="R704" s="310"/>
      <c r="S704" s="310"/>
      <c r="T704" s="310"/>
      <c r="U704" s="310"/>
      <c r="V704" s="310"/>
      <c r="W704" s="310"/>
      <c r="X704" s="310"/>
      <c r="Y704" s="310"/>
      <c r="Z704" s="310"/>
      <c r="AA704" s="310"/>
      <c r="AB704" s="310"/>
      <c r="AC704" s="262"/>
      <c r="AD704" s="262"/>
      <c r="AE704" s="262"/>
    </row>
    <row r="705" spans="1:58" s="256" customFormat="1" ht="19.5" customHeight="1">
      <c r="A705" s="253" t="s">
        <v>816</v>
      </c>
      <c r="B705" s="288"/>
      <c r="C705" s="289"/>
      <c r="D705" s="289"/>
      <c r="E705" s="289"/>
      <c r="F705" s="289"/>
      <c r="G705" s="289"/>
      <c r="H705" s="289"/>
      <c r="I705" s="258"/>
      <c r="J705" s="258"/>
      <c r="K705" s="258"/>
      <c r="L705" s="258"/>
      <c r="M705" s="258"/>
      <c r="N705" s="258"/>
      <c r="O705" s="258"/>
      <c r="P705" s="258"/>
      <c r="Q705" s="258"/>
      <c r="R705" s="258"/>
      <c r="S705" s="258"/>
      <c r="T705" s="258"/>
      <c r="U705" s="258"/>
      <c r="V705" s="258"/>
      <c r="W705" s="258"/>
      <c r="X705" s="258"/>
      <c r="Y705" s="258"/>
      <c r="Z705" s="258"/>
      <c r="AA705" s="258"/>
      <c r="AB705" s="258"/>
      <c r="AC705" s="250"/>
      <c r="AD705" s="250"/>
      <c r="AE705" s="250"/>
      <c r="AG705" s="241"/>
      <c r="AH705" s="241"/>
      <c r="AI705" s="241"/>
      <c r="AJ705" s="241"/>
      <c r="AK705" s="241"/>
      <c r="AL705" s="241"/>
      <c r="AM705" s="241"/>
      <c r="AN705" s="241"/>
      <c r="AO705" s="241"/>
      <c r="AP705" s="241"/>
      <c r="AQ705" s="241"/>
      <c r="AR705" s="241"/>
      <c r="AS705" s="241"/>
      <c r="AT705" s="241"/>
      <c r="AU705" s="241"/>
      <c r="AV705" s="241"/>
      <c r="AW705" s="241"/>
      <c r="AX705" s="241"/>
      <c r="AY705" s="241"/>
      <c r="AZ705" s="241"/>
      <c r="BA705" s="241"/>
      <c r="BB705" s="241"/>
      <c r="BC705" s="241"/>
      <c r="BD705" s="241"/>
      <c r="BE705" s="241"/>
      <c r="BF705" s="241"/>
    </row>
    <row r="706" spans="1:58" s="256" customFormat="1" ht="18" customHeight="1">
      <c r="A706" s="253"/>
      <c r="B706" s="496" t="s">
        <v>595</v>
      </c>
      <c r="C706" s="498" t="s">
        <v>817</v>
      </c>
      <c r="D706" s="498"/>
      <c r="E706" s="498"/>
      <c r="F706" s="498"/>
      <c r="G706" s="498"/>
      <c r="H706" s="498"/>
      <c r="I706" s="498"/>
      <c r="J706" s="498"/>
      <c r="K706" s="498"/>
      <c r="L706" s="498"/>
      <c r="M706" s="498"/>
      <c r="N706" s="498"/>
      <c r="O706" s="498"/>
      <c r="P706" s="498"/>
      <c r="Q706" s="498"/>
      <c r="R706" s="498"/>
      <c r="S706" s="498"/>
      <c r="T706" s="498"/>
      <c r="U706" s="498"/>
      <c r="V706" s="498"/>
      <c r="W706" s="498"/>
      <c r="X706" s="498"/>
      <c r="Y706" s="498"/>
      <c r="Z706" s="498"/>
      <c r="AA706" s="498"/>
      <c r="AB706" s="498"/>
      <c r="AC706" s="635"/>
      <c r="AD706" s="635"/>
      <c r="AE706" s="635"/>
      <c r="AG706" s="241"/>
      <c r="AH706" s="241"/>
      <c r="AI706" s="241"/>
      <c r="AJ706" s="241"/>
      <c r="AK706" s="241"/>
      <c r="AL706" s="241"/>
      <c r="AM706" s="241"/>
      <c r="AN706" s="241"/>
      <c r="AO706" s="241"/>
      <c r="AP706" s="241"/>
      <c r="AQ706" s="241"/>
      <c r="AR706" s="241"/>
      <c r="AS706" s="241"/>
      <c r="AT706" s="241"/>
      <c r="AU706" s="241"/>
      <c r="AV706" s="241"/>
      <c r="AW706" s="241"/>
      <c r="AX706" s="241"/>
      <c r="AY706" s="241"/>
      <c r="AZ706" s="241"/>
      <c r="BA706" s="241"/>
      <c r="BB706" s="241"/>
      <c r="BC706" s="241"/>
      <c r="BD706" s="241"/>
      <c r="BE706" s="241"/>
      <c r="BF706" s="241"/>
    </row>
    <row r="707" spans="1:58" s="256" customFormat="1" ht="18" customHeight="1">
      <c r="A707" s="253"/>
      <c r="B707" s="497"/>
      <c r="C707" s="498"/>
      <c r="D707" s="498"/>
      <c r="E707" s="498"/>
      <c r="F707" s="498"/>
      <c r="G707" s="498"/>
      <c r="H707" s="498"/>
      <c r="I707" s="498"/>
      <c r="J707" s="498"/>
      <c r="K707" s="498"/>
      <c r="L707" s="498"/>
      <c r="M707" s="498"/>
      <c r="N707" s="498"/>
      <c r="O707" s="498"/>
      <c r="P707" s="498"/>
      <c r="Q707" s="498"/>
      <c r="R707" s="498"/>
      <c r="S707" s="498"/>
      <c r="T707" s="498"/>
      <c r="U707" s="498"/>
      <c r="V707" s="498"/>
      <c r="W707" s="498"/>
      <c r="X707" s="498"/>
      <c r="Y707" s="498"/>
      <c r="Z707" s="498"/>
      <c r="AA707" s="498"/>
      <c r="AB707" s="498"/>
      <c r="AC707" s="635"/>
      <c r="AD707" s="635"/>
      <c r="AE707" s="635"/>
      <c r="AG707" s="241"/>
      <c r="AH707" s="241"/>
      <c r="AI707" s="241"/>
      <c r="AJ707" s="241"/>
      <c r="AK707" s="241"/>
      <c r="AL707" s="241"/>
      <c r="AM707" s="241"/>
      <c r="AN707" s="241"/>
      <c r="AO707" s="241"/>
      <c r="AP707" s="241"/>
      <c r="AQ707" s="241"/>
      <c r="AR707" s="241"/>
      <c r="AS707" s="241"/>
      <c r="AT707" s="241"/>
      <c r="AU707" s="241"/>
      <c r="AV707" s="241"/>
      <c r="AW707" s="241"/>
      <c r="AX707" s="241"/>
      <c r="AY707" s="241"/>
      <c r="AZ707" s="241"/>
      <c r="BA707" s="241"/>
      <c r="BB707" s="241"/>
      <c r="BC707" s="241"/>
      <c r="BD707" s="241"/>
      <c r="BE707" s="241"/>
      <c r="BF707" s="241"/>
    </row>
    <row r="708" spans="1:58" s="256" customFormat="1" ht="15" customHeight="1">
      <c r="A708" s="253"/>
      <c r="B708" s="496" t="s">
        <v>598</v>
      </c>
      <c r="C708" s="498" t="s">
        <v>818</v>
      </c>
      <c r="D708" s="498"/>
      <c r="E708" s="498"/>
      <c r="F708" s="498"/>
      <c r="G708" s="498"/>
      <c r="H708" s="498"/>
      <c r="I708" s="498"/>
      <c r="J708" s="498"/>
      <c r="K708" s="498"/>
      <c r="L708" s="498"/>
      <c r="M708" s="498"/>
      <c r="N708" s="498"/>
      <c r="O708" s="498"/>
      <c r="P708" s="498"/>
      <c r="Q708" s="498"/>
      <c r="R708" s="498"/>
      <c r="S708" s="498"/>
      <c r="T708" s="498"/>
      <c r="U708" s="498"/>
      <c r="V708" s="498"/>
      <c r="W708" s="498"/>
      <c r="X708" s="498"/>
      <c r="Y708" s="498"/>
      <c r="Z708" s="498"/>
      <c r="AA708" s="498"/>
      <c r="AB708" s="498"/>
      <c r="AC708" s="635"/>
      <c r="AD708" s="635"/>
      <c r="AE708" s="635"/>
      <c r="AG708" s="241"/>
      <c r="AH708" s="241"/>
      <c r="AI708" s="241"/>
      <c r="AJ708" s="241"/>
      <c r="AK708" s="241"/>
      <c r="AL708" s="241"/>
      <c r="AM708" s="241"/>
      <c r="AN708" s="241"/>
      <c r="AO708" s="241"/>
      <c r="AP708" s="241"/>
      <c r="AQ708" s="241"/>
      <c r="AR708" s="241"/>
      <c r="AS708" s="241"/>
      <c r="AT708" s="241"/>
      <c r="AU708" s="241"/>
      <c r="AV708" s="241"/>
      <c r="AW708" s="241"/>
      <c r="AX708" s="241"/>
      <c r="AY708" s="241"/>
      <c r="AZ708" s="241"/>
      <c r="BA708" s="241"/>
      <c r="BB708" s="241"/>
      <c r="BC708" s="241"/>
      <c r="BD708" s="241"/>
      <c r="BE708" s="241"/>
      <c r="BF708" s="241"/>
    </row>
    <row r="709" spans="1:58" s="256" customFormat="1" ht="15" customHeight="1">
      <c r="A709" s="253"/>
      <c r="B709" s="497"/>
      <c r="C709" s="498"/>
      <c r="D709" s="498"/>
      <c r="E709" s="498"/>
      <c r="F709" s="498"/>
      <c r="G709" s="498"/>
      <c r="H709" s="498"/>
      <c r="I709" s="498"/>
      <c r="J709" s="498"/>
      <c r="K709" s="498"/>
      <c r="L709" s="498"/>
      <c r="M709" s="498"/>
      <c r="N709" s="498"/>
      <c r="O709" s="498"/>
      <c r="P709" s="498"/>
      <c r="Q709" s="498"/>
      <c r="R709" s="498"/>
      <c r="S709" s="498"/>
      <c r="T709" s="498"/>
      <c r="U709" s="498"/>
      <c r="V709" s="498"/>
      <c r="W709" s="498"/>
      <c r="X709" s="498"/>
      <c r="Y709" s="498"/>
      <c r="Z709" s="498"/>
      <c r="AA709" s="498"/>
      <c r="AB709" s="498"/>
      <c r="AC709" s="635"/>
      <c r="AD709" s="635"/>
      <c r="AE709" s="635"/>
      <c r="AG709" s="241"/>
      <c r="AH709" s="241"/>
      <c r="AI709" s="241"/>
      <c r="AJ709" s="241"/>
      <c r="AK709" s="241"/>
      <c r="AL709" s="241"/>
      <c r="AM709" s="241"/>
      <c r="AN709" s="241"/>
      <c r="AO709" s="241"/>
      <c r="AP709" s="241"/>
      <c r="AQ709" s="241"/>
      <c r="AR709" s="241"/>
      <c r="AS709" s="241"/>
      <c r="AT709" s="241"/>
      <c r="AU709" s="241"/>
      <c r="AV709" s="241"/>
      <c r="AW709" s="241"/>
      <c r="AX709" s="241"/>
      <c r="AY709" s="241"/>
      <c r="AZ709" s="241"/>
      <c r="BA709" s="241"/>
      <c r="BB709" s="241"/>
      <c r="BC709" s="241"/>
      <c r="BD709" s="241"/>
      <c r="BE709" s="241"/>
      <c r="BF709" s="241"/>
    </row>
    <row r="710" spans="1:58" s="256" customFormat="1" ht="18" customHeight="1">
      <c r="A710" s="253"/>
      <c r="B710" s="496" t="s">
        <v>390</v>
      </c>
      <c r="C710" s="498" t="s">
        <v>819</v>
      </c>
      <c r="D710" s="498"/>
      <c r="E710" s="498"/>
      <c r="F710" s="498"/>
      <c r="G710" s="498"/>
      <c r="H710" s="498"/>
      <c r="I710" s="498"/>
      <c r="J710" s="498"/>
      <c r="K710" s="498"/>
      <c r="L710" s="498"/>
      <c r="M710" s="498"/>
      <c r="N710" s="498"/>
      <c r="O710" s="498"/>
      <c r="P710" s="498"/>
      <c r="Q710" s="498"/>
      <c r="R710" s="498"/>
      <c r="S710" s="498"/>
      <c r="T710" s="498"/>
      <c r="U710" s="498"/>
      <c r="V710" s="498"/>
      <c r="W710" s="498"/>
      <c r="X710" s="498"/>
      <c r="Y710" s="498"/>
      <c r="Z710" s="498"/>
      <c r="AA710" s="498"/>
      <c r="AB710" s="498"/>
      <c r="AC710" s="635"/>
      <c r="AD710" s="635"/>
      <c r="AE710" s="635"/>
      <c r="AG710" s="241"/>
      <c r="AH710" s="241"/>
      <c r="AI710" s="241"/>
      <c r="AJ710" s="241"/>
      <c r="AK710" s="241"/>
      <c r="AL710" s="241"/>
      <c r="AM710" s="241"/>
      <c r="AN710" s="241"/>
      <c r="AO710" s="241"/>
      <c r="AP710" s="241"/>
      <c r="AQ710" s="241"/>
      <c r="AR710" s="241"/>
      <c r="AS710" s="241"/>
      <c r="AT710" s="241"/>
      <c r="AU710" s="241"/>
      <c r="AV710" s="241"/>
      <c r="AW710" s="241"/>
      <c r="AX710" s="241"/>
      <c r="AY710" s="241"/>
      <c r="AZ710" s="241"/>
      <c r="BA710" s="241"/>
      <c r="BB710" s="241"/>
      <c r="BC710" s="241"/>
      <c r="BD710" s="241"/>
      <c r="BE710" s="241"/>
      <c r="BF710" s="241"/>
    </row>
    <row r="711" spans="1:58" s="256" customFormat="1" ht="18" customHeight="1">
      <c r="A711" s="253"/>
      <c r="B711" s="497"/>
      <c r="C711" s="498"/>
      <c r="D711" s="498"/>
      <c r="E711" s="498"/>
      <c r="F711" s="498"/>
      <c r="G711" s="498"/>
      <c r="H711" s="498"/>
      <c r="I711" s="498"/>
      <c r="J711" s="498"/>
      <c r="K711" s="498"/>
      <c r="L711" s="498"/>
      <c r="M711" s="498"/>
      <c r="N711" s="498"/>
      <c r="O711" s="498"/>
      <c r="P711" s="498"/>
      <c r="Q711" s="498"/>
      <c r="R711" s="498"/>
      <c r="S711" s="498"/>
      <c r="T711" s="498"/>
      <c r="U711" s="498"/>
      <c r="V711" s="498"/>
      <c r="W711" s="498"/>
      <c r="X711" s="498"/>
      <c r="Y711" s="498"/>
      <c r="Z711" s="498"/>
      <c r="AA711" s="498"/>
      <c r="AB711" s="498"/>
      <c r="AC711" s="635"/>
      <c r="AD711" s="635"/>
      <c r="AE711" s="635"/>
      <c r="AG711" s="241"/>
      <c r="AH711" s="241"/>
      <c r="AI711" s="241"/>
      <c r="AJ711" s="241"/>
      <c r="AK711" s="241"/>
      <c r="AL711" s="241"/>
      <c r="AM711" s="241"/>
      <c r="AN711" s="241"/>
      <c r="AO711" s="241"/>
      <c r="AP711" s="241"/>
      <c r="AQ711" s="241"/>
      <c r="AR711" s="241"/>
      <c r="AS711" s="241"/>
      <c r="AT711" s="241"/>
      <c r="AU711" s="241"/>
      <c r="AV711" s="241"/>
      <c r="AW711" s="241"/>
      <c r="AX711" s="241"/>
      <c r="AY711" s="241"/>
      <c r="AZ711" s="241"/>
      <c r="BA711" s="241"/>
      <c r="BB711" s="241"/>
      <c r="BC711" s="241"/>
      <c r="BD711" s="241"/>
      <c r="BE711" s="241"/>
      <c r="BF711" s="241"/>
    </row>
    <row r="712" spans="1:58" s="256" customFormat="1" ht="22.5" customHeight="1">
      <c r="A712" s="253"/>
      <c r="B712" s="496" t="s">
        <v>603</v>
      </c>
      <c r="C712" s="498" t="s">
        <v>820</v>
      </c>
      <c r="D712" s="498"/>
      <c r="E712" s="498"/>
      <c r="F712" s="498"/>
      <c r="G712" s="498"/>
      <c r="H712" s="498"/>
      <c r="I712" s="498"/>
      <c r="J712" s="498"/>
      <c r="K712" s="498"/>
      <c r="L712" s="498"/>
      <c r="M712" s="498"/>
      <c r="N712" s="498"/>
      <c r="O712" s="498"/>
      <c r="P712" s="498"/>
      <c r="Q712" s="498"/>
      <c r="R712" s="498"/>
      <c r="S712" s="498"/>
      <c r="T712" s="498"/>
      <c r="U712" s="498"/>
      <c r="V712" s="498"/>
      <c r="W712" s="498"/>
      <c r="X712" s="498"/>
      <c r="Y712" s="498"/>
      <c r="Z712" s="498"/>
      <c r="AA712" s="498"/>
      <c r="AB712" s="498"/>
      <c r="AC712" s="635"/>
      <c r="AD712" s="635"/>
      <c r="AE712" s="635"/>
      <c r="AG712" s="241"/>
      <c r="AH712" s="241"/>
      <c r="AI712" s="241"/>
      <c r="AJ712" s="241"/>
      <c r="AK712" s="241"/>
      <c r="AL712" s="241"/>
      <c r="AM712" s="241"/>
      <c r="AN712" s="241"/>
      <c r="AO712" s="241"/>
      <c r="AP712" s="241"/>
      <c r="AQ712" s="241"/>
      <c r="AR712" s="241"/>
      <c r="AS712" s="241"/>
      <c r="AT712" s="241"/>
      <c r="AU712" s="241"/>
      <c r="AV712" s="241"/>
      <c r="AW712" s="241"/>
      <c r="AX712" s="241"/>
      <c r="AY712" s="241"/>
      <c r="AZ712" s="241"/>
      <c r="BA712" s="241"/>
      <c r="BB712" s="241"/>
      <c r="BC712" s="241"/>
      <c r="BD712" s="241"/>
      <c r="BE712" s="241"/>
      <c r="BF712" s="241"/>
    </row>
    <row r="713" spans="1:58" s="256" customFormat="1" ht="27.75" customHeight="1">
      <c r="A713" s="253"/>
      <c r="B713" s="497"/>
      <c r="C713" s="498"/>
      <c r="D713" s="498"/>
      <c r="E713" s="498"/>
      <c r="F713" s="498"/>
      <c r="G713" s="498"/>
      <c r="H713" s="498"/>
      <c r="I713" s="498"/>
      <c r="J713" s="498"/>
      <c r="K713" s="498"/>
      <c r="L713" s="498"/>
      <c r="M713" s="498"/>
      <c r="N713" s="498"/>
      <c r="O713" s="498"/>
      <c r="P713" s="498"/>
      <c r="Q713" s="498"/>
      <c r="R713" s="498"/>
      <c r="S713" s="498"/>
      <c r="T713" s="498"/>
      <c r="U713" s="498"/>
      <c r="V713" s="498"/>
      <c r="W713" s="498"/>
      <c r="X713" s="498"/>
      <c r="Y713" s="498"/>
      <c r="Z713" s="498"/>
      <c r="AA713" s="498"/>
      <c r="AB713" s="498"/>
      <c r="AC713" s="635"/>
      <c r="AD713" s="635"/>
      <c r="AE713" s="635"/>
      <c r="AG713" s="241"/>
      <c r="AH713" s="241"/>
      <c r="AI713" s="241"/>
      <c r="AJ713" s="241"/>
      <c r="AK713" s="241"/>
      <c r="AL713" s="241"/>
      <c r="AM713" s="241"/>
      <c r="AN713" s="241"/>
      <c r="AO713" s="241"/>
      <c r="AP713" s="241"/>
      <c r="AQ713" s="241"/>
      <c r="AR713" s="241"/>
      <c r="AS713" s="241"/>
      <c r="AT713" s="241"/>
      <c r="AU713" s="241"/>
      <c r="AV713" s="241"/>
      <c r="AW713" s="241"/>
      <c r="AX713" s="241"/>
      <c r="AY713" s="241"/>
      <c r="AZ713" s="241"/>
      <c r="BA713" s="241"/>
      <c r="BB713" s="241"/>
      <c r="BC713" s="241"/>
      <c r="BD713" s="241"/>
      <c r="BE713" s="241"/>
      <c r="BF713" s="241"/>
    </row>
    <row r="714" spans="1:58" s="256" customFormat="1" ht="22.5" customHeight="1">
      <c r="A714" s="253"/>
      <c r="B714" s="496" t="s">
        <v>605</v>
      </c>
      <c r="C714" s="498" t="s">
        <v>821</v>
      </c>
      <c r="D714" s="498"/>
      <c r="E714" s="498"/>
      <c r="F714" s="498"/>
      <c r="G714" s="498"/>
      <c r="H714" s="498"/>
      <c r="I714" s="498"/>
      <c r="J714" s="498"/>
      <c r="K714" s="498"/>
      <c r="L714" s="498"/>
      <c r="M714" s="498"/>
      <c r="N714" s="498"/>
      <c r="O714" s="498"/>
      <c r="P714" s="498"/>
      <c r="Q714" s="498"/>
      <c r="R714" s="498"/>
      <c r="S714" s="498"/>
      <c r="T714" s="498"/>
      <c r="U714" s="498"/>
      <c r="V714" s="498"/>
      <c r="W714" s="498"/>
      <c r="X714" s="498"/>
      <c r="Y714" s="498"/>
      <c r="Z714" s="498"/>
      <c r="AA714" s="498"/>
      <c r="AB714" s="498"/>
      <c r="AC714" s="635"/>
      <c r="AD714" s="635"/>
      <c r="AE714" s="635"/>
      <c r="AG714" s="241"/>
      <c r="AH714" s="241"/>
      <c r="AI714" s="241"/>
      <c r="AJ714" s="241"/>
      <c r="AK714" s="241"/>
      <c r="AL714" s="241"/>
      <c r="AM714" s="241"/>
      <c r="AN714" s="241"/>
      <c r="AO714" s="241"/>
      <c r="AP714" s="241"/>
      <c r="AQ714" s="241"/>
      <c r="AR714" s="241"/>
      <c r="AS714" s="241"/>
      <c r="AT714" s="241"/>
      <c r="AU714" s="241"/>
      <c r="AV714" s="241"/>
      <c r="AW714" s="241"/>
      <c r="AX714" s="241"/>
      <c r="AY714" s="241"/>
      <c r="AZ714" s="241"/>
      <c r="BA714" s="241"/>
      <c r="BB714" s="241"/>
      <c r="BC714" s="241"/>
      <c r="BD714" s="241"/>
      <c r="BE714" s="241"/>
      <c r="BF714" s="241"/>
    </row>
    <row r="715" spans="1:58" s="256" customFormat="1" ht="30" customHeight="1">
      <c r="A715" s="253"/>
      <c r="B715" s="497"/>
      <c r="C715" s="498"/>
      <c r="D715" s="498"/>
      <c r="E715" s="498"/>
      <c r="F715" s="498"/>
      <c r="G715" s="498"/>
      <c r="H715" s="498"/>
      <c r="I715" s="498"/>
      <c r="J715" s="498"/>
      <c r="K715" s="498"/>
      <c r="L715" s="498"/>
      <c r="M715" s="498"/>
      <c r="N715" s="498"/>
      <c r="O715" s="498"/>
      <c r="P715" s="498"/>
      <c r="Q715" s="498"/>
      <c r="R715" s="498"/>
      <c r="S715" s="498"/>
      <c r="T715" s="498"/>
      <c r="U715" s="498"/>
      <c r="V715" s="498"/>
      <c r="W715" s="498"/>
      <c r="X715" s="498"/>
      <c r="Y715" s="498"/>
      <c r="Z715" s="498"/>
      <c r="AA715" s="498"/>
      <c r="AB715" s="498"/>
      <c r="AC715" s="635"/>
      <c r="AD715" s="635"/>
      <c r="AE715" s="635"/>
      <c r="AG715" s="241"/>
      <c r="AH715" s="241"/>
      <c r="AI715" s="241"/>
      <c r="AJ715" s="241"/>
      <c r="AK715" s="241"/>
      <c r="AL715" s="241"/>
      <c r="AM715" s="241"/>
      <c r="AN715" s="241"/>
      <c r="AO715" s="241"/>
      <c r="AP715" s="241"/>
      <c r="AQ715" s="241"/>
      <c r="AR715" s="241"/>
      <c r="AS715" s="241"/>
      <c r="AT715" s="241"/>
      <c r="AU715" s="241"/>
      <c r="AV715" s="241"/>
      <c r="AW715" s="241"/>
      <c r="AX715" s="241"/>
      <c r="AY715" s="241"/>
      <c r="AZ715" s="241"/>
      <c r="BA715" s="241"/>
      <c r="BB715" s="241"/>
      <c r="BC715" s="241"/>
      <c r="BD715" s="241"/>
      <c r="BE715" s="241"/>
      <c r="BF715" s="241"/>
    </row>
    <row r="716" spans="1:58" s="256" customFormat="1" ht="15" customHeight="1">
      <c r="A716" s="253"/>
      <c r="B716" s="496" t="s">
        <v>671</v>
      </c>
      <c r="C716" s="498" t="s">
        <v>822</v>
      </c>
      <c r="D716" s="498"/>
      <c r="E716" s="498"/>
      <c r="F716" s="498"/>
      <c r="G716" s="498"/>
      <c r="H716" s="498"/>
      <c r="I716" s="498"/>
      <c r="J716" s="498"/>
      <c r="K716" s="498"/>
      <c r="L716" s="498"/>
      <c r="M716" s="498"/>
      <c r="N716" s="498"/>
      <c r="O716" s="498"/>
      <c r="P716" s="498"/>
      <c r="Q716" s="498"/>
      <c r="R716" s="498"/>
      <c r="S716" s="498"/>
      <c r="T716" s="498"/>
      <c r="U716" s="498"/>
      <c r="V716" s="498"/>
      <c r="W716" s="498"/>
      <c r="X716" s="498"/>
      <c r="Y716" s="498"/>
      <c r="Z716" s="498"/>
      <c r="AA716" s="498"/>
      <c r="AB716" s="498"/>
      <c r="AC716" s="635"/>
      <c r="AD716" s="635"/>
      <c r="AE716" s="635"/>
      <c r="AG716" s="241"/>
      <c r="AH716" s="241"/>
      <c r="AI716" s="241"/>
      <c r="AJ716" s="241"/>
      <c r="AK716" s="241"/>
      <c r="AL716" s="241"/>
      <c r="AM716" s="241"/>
      <c r="AN716" s="241"/>
      <c r="AO716" s="241"/>
      <c r="AP716" s="241"/>
      <c r="AQ716" s="241"/>
      <c r="AR716" s="241"/>
      <c r="AS716" s="241"/>
      <c r="AT716" s="241"/>
      <c r="AU716" s="241"/>
      <c r="AV716" s="241"/>
      <c r="AW716" s="241"/>
      <c r="AX716" s="241"/>
      <c r="AY716" s="241"/>
      <c r="AZ716" s="241"/>
      <c r="BA716" s="241"/>
      <c r="BB716" s="241"/>
      <c r="BC716" s="241"/>
      <c r="BD716" s="241"/>
      <c r="BE716" s="241"/>
      <c r="BF716" s="241"/>
    </row>
    <row r="717" spans="1:58" s="256" customFormat="1" ht="15" customHeight="1">
      <c r="A717" s="253"/>
      <c r="B717" s="497"/>
      <c r="C717" s="498"/>
      <c r="D717" s="498"/>
      <c r="E717" s="498"/>
      <c r="F717" s="498"/>
      <c r="G717" s="498"/>
      <c r="H717" s="498"/>
      <c r="I717" s="498"/>
      <c r="J717" s="498"/>
      <c r="K717" s="498"/>
      <c r="L717" s="498"/>
      <c r="M717" s="498"/>
      <c r="N717" s="498"/>
      <c r="O717" s="498"/>
      <c r="P717" s="498"/>
      <c r="Q717" s="498"/>
      <c r="R717" s="498"/>
      <c r="S717" s="498"/>
      <c r="T717" s="498"/>
      <c r="U717" s="498"/>
      <c r="V717" s="498"/>
      <c r="W717" s="498"/>
      <c r="X717" s="498"/>
      <c r="Y717" s="498"/>
      <c r="Z717" s="498"/>
      <c r="AA717" s="498"/>
      <c r="AB717" s="498"/>
      <c r="AC717" s="635"/>
      <c r="AD717" s="635"/>
      <c r="AE717" s="635"/>
      <c r="AG717" s="241"/>
      <c r="AH717" s="241"/>
      <c r="AI717" s="241"/>
      <c r="AJ717" s="241"/>
      <c r="AK717" s="241"/>
      <c r="AL717" s="241"/>
      <c r="AM717" s="241"/>
      <c r="AN717" s="241"/>
      <c r="AO717" s="241"/>
      <c r="AP717" s="241"/>
      <c r="AQ717" s="241"/>
      <c r="AR717" s="241"/>
      <c r="AS717" s="241"/>
      <c r="AT717" s="241"/>
      <c r="AU717" s="241"/>
      <c r="AV717" s="241"/>
      <c r="AW717" s="241"/>
      <c r="AX717" s="241"/>
      <c r="AY717" s="241"/>
      <c r="AZ717" s="241"/>
      <c r="BA717" s="241"/>
      <c r="BB717" s="241"/>
      <c r="BC717" s="241"/>
      <c r="BD717" s="241"/>
      <c r="BE717" s="241"/>
      <c r="BF717" s="241"/>
    </row>
    <row r="718" spans="1:58" s="256" customFormat="1" ht="12" customHeight="1">
      <c r="A718" s="253"/>
      <c r="B718" s="288"/>
      <c r="C718" s="289"/>
      <c r="D718" s="289"/>
      <c r="E718" s="289"/>
      <c r="F718" s="289"/>
      <c r="G718" s="289"/>
      <c r="H718" s="289"/>
      <c r="I718" s="258"/>
      <c r="J718" s="258"/>
      <c r="K718" s="258"/>
      <c r="L718" s="258"/>
      <c r="M718" s="258"/>
      <c r="N718" s="258"/>
      <c r="O718" s="258"/>
      <c r="P718" s="258"/>
      <c r="Q718" s="258"/>
      <c r="R718" s="258"/>
      <c r="S718" s="258"/>
      <c r="T718" s="258"/>
      <c r="U718" s="258"/>
      <c r="V718" s="258"/>
      <c r="W718" s="258"/>
      <c r="X718" s="258"/>
      <c r="Y718" s="258"/>
      <c r="Z718" s="258"/>
      <c r="AA718" s="258"/>
      <c r="AB718" s="258"/>
      <c r="AC718" s="250"/>
      <c r="AD718" s="250"/>
      <c r="AE718" s="250"/>
      <c r="AG718" s="241"/>
      <c r="AH718" s="241"/>
      <c r="AI718" s="241"/>
      <c r="AJ718" s="241"/>
      <c r="AK718" s="241"/>
      <c r="AL718" s="241"/>
      <c r="AM718" s="241"/>
      <c r="AN718" s="241"/>
      <c r="AO718" s="241"/>
      <c r="AP718" s="241"/>
      <c r="AQ718" s="241"/>
      <c r="AR718" s="241"/>
      <c r="AS718" s="241"/>
      <c r="AT718" s="241"/>
      <c r="AU718" s="241"/>
      <c r="AV718" s="241"/>
      <c r="AW718" s="241"/>
      <c r="AX718" s="241"/>
      <c r="AY718" s="241"/>
      <c r="AZ718" s="241"/>
      <c r="BA718" s="241"/>
      <c r="BB718" s="241"/>
      <c r="BC718" s="241"/>
      <c r="BD718" s="241"/>
      <c r="BE718" s="241"/>
      <c r="BF718" s="241"/>
    </row>
    <row r="719" spans="1:58" s="256" customFormat="1" ht="19.5" customHeight="1">
      <c r="A719" s="253" t="s">
        <v>823</v>
      </c>
      <c r="B719" s="288"/>
      <c r="C719" s="289"/>
      <c r="D719" s="289"/>
      <c r="E719" s="289"/>
      <c r="F719" s="289"/>
      <c r="G719" s="289"/>
      <c r="H719" s="289"/>
      <c r="I719" s="289"/>
      <c r="J719" s="290"/>
      <c r="K719" s="290"/>
      <c r="L719" s="290"/>
      <c r="M719" s="290"/>
      <c r="N719" s="290"/>
      <c r="O719" s="290"/>
      <c r="P719" s="290"/>
      <c r="Q719" s="290"/>
      <c r="R719" s="290"/>
      <c r="S719" s="290"/>
      <c r="T719" s="290"/>
      <c r="U719" s="290"/>
      <c r="V719" s="290"/>
      <c r="W719" s="290"/>
      <c r="X719" s="290"/>
      <c r="Y719" s="290"/>
      <c r="Z719" s="290"/>
      <c r="AA719" s="290"/>
      <c r="AB719" s="290"/>
      <c r="AC719" s="252"/>
      <c r="AD719" s="252"/>
      <c r="AE719" s="252"/>
      <c r="AG719" s="241"/>
      <c r="AH719" s="241"/>
      <c r="AI719" s="241"/>
      <c r="AJ719" s="241"/>
      <c r="AK719" s="241"/>
      <c r="AL719" s="241"/>
      <c r="AM719" s="241"/>
      <c r="AN719" s="241"/>
      <c r="AO719" s="241"/>
      <c r="AP719" s="241"/>
      <c r="AQ719" s="241"/>
      <c r="AR719" s="241"/>
      <c r="AS719" s="241"/>
      <c r="AT719" s="241"/>
      <c r="AU719" s="241"/>
      <c r="AV719" s="241"/>
      <c r="AW719" s="241"/>
      <c r="AX719" s="241"/>
      <c r="AY719" s="241"/>
      <c r="AZ719" s="241"/>
      <c r="BA719" s="241"/>
      <c r="BB719" s="241"/>
      <c r="BC719" s="241"/>
      <c r="BD719" s="241"/>
      <c r="BE719" s="241"/>
      <c r="BF719" s="241"/>
    </row>
    <row r="720" spans="1:58" s="256" customFormat="1" ht="45" customHeight="1">
      <c r="A720" s="253"/>
      <c r="B720" s="628" t="s">
        <v>595</v>
      </c>
      <c r="C720" s="512" t="s">
        <v>824</v>
      </c>
      <c r="D720" s="513"/>
      <c r="E720" s="513"/>
      <c r="F720" s="513"/>
      <c r="G720" s="513"/>
      <c r="H720" s="513"/>
      <c r="I720" s="513"/>
      <c r="J720" s="513"/>
      <c r="K720" s="513"/>
      <c r="L720" s="513"/>
      <c r="M720" s="513"/>
      <c r="N720" s="513"/>
      <c r="O720" s="513"/>
      <c r="P720" s="513"/>
      <c r="Q720" s="513"/>
      <c r="R720" s="513"/>
      <c r="S720" s="513"/>
      <c r="T720" s="513"/>
      <c r="U720" s="513"/>
      <c r="V720" s="513"/>
      <c r="W720" s="513"/>
      <c r="X720" s="513"/>
      <c r="Y720" s="513"/>
      <c r="Z720" s="513"/>
      <c r="AA720" s="513"/>
      <c r="AB720" s="514"/>
      <c r="AC720" s="622"/>
      <c r="AD720" s="623"/>
      <c r="AE720" s="624"/>
      <c r="AG720" s="241"/>
      <c r="AH720" s="260"/>
      <c r="AI720" s="260"/>
      <c r="AJ720" s="260"/>
      <c r="AK720" s="260"/>
      <c r="AL720" s="260"/>
      <c r="AM720" s="260"/>
      <c r="AN720" s="260"/>
      <c r="AO720" s="260"/>
      <c r="AP720" s="260"/>
      <c r="AQ720" s="260"/>
      <c r="AR720" s="260"/>
      <c r="AS720" s="260"/>
      <c r="AT720" s="260"/>
      <c r="AU720" s="260"/>
      <c r="AV720" s="260"/>
      <c r="AW720" s="260"/>
      <c r="AX720" s="260"/>
      <c r="AY720" s="260"/>
      <c r="AZ720" s="260"/>
      <c r="BA720" s="260"/>
      <c r="BB720" s="260"/>
      <c r="BC720" s="260"/>
      <c r="BD720" s="241"/>
      <c r="BE720" s="241"/>
      <c r="BF720" s="241"/>
    </row>
    <row r="721" spans="1:58" s="256" customFormat="1" ht="18" customHeight="1">
      <c r="A721" s="253"/>
      <c r="B721" s="629"/>
      <c r="C721" s="634" t="s">
        <v>825</v>
      </c>
      <c r="D721" s="634"/>
      <c r="E721" s="634"/>
      <c r="F721" s="634"/>
      <c r="G721" s="634"/>
      <c r="H721" s="634"/>
      <c r="I721" s="634"/>
      <c r="J721" s="634"/>
      <c r="K721" s="634"/>
      <c r="L721" s="634"/>
      <c r="M721" s="634"/>
      <c r="N721" s="634"/>
      <c r="O721" s="634"/>
      <c r="P721" s="634"/>
      <c r="Q721" s="634"/>
      <c r="R721" s="634"/>
      <c r="S721" s="634"/>
      <c r="T721" s="634"/>
      <c r="U721" s="634"/>
      <c r="V721" s="634"/>
      <c r="W721" s="634"/>
      <c r="X721" s="634"/>
      <c r="Y721" s="634"/>
      <c r="Z721" s="634"/>
      <c r="AA721" s="634"/>
      <c r="AB721" s="634"/>
      <c r="AC721" s="631"/>
      <c r="AD721" s="632"/>
      <c r="AE721" s="633"/>
      <c r="AG721" s="241"/>
      <c r="AH721" s="348"/>
      <c r="AI721" s="298"/>
      <c r="AJ721" s="298"/>
      <c r="AK721" s="298"/>
      <c r="AL721" s="298"/>
      <c r="AM721" s="298"/>
      <c r="AN721" s="298"/>
      <c r="AO721" s="298"/>
      <c r="AP721" s="298"/>
      <c r="AQ721" s="298"/>
      <c r="AR721" s="298"/>
      <c r="AS721" s="298"/>
      <c r="AT721" s="298"/>
      <c r="AU721" s="298"/>
      <c r="AV721" s="298"/>
      <c r="AW721" s="298"/>
      <c r="AX721" s="298"/>
      <c r="AY721" s="298"/>
      <c r="AZ721" s="298"/>
      <c r="BA721" s="298"/>
      <c r="BB721" s="298"/>
      <c r="BC721" s="298"/>
      <c r="BD721" s="241"/>
      <c r="BE721" s="241"/>
      <c r="BF721" s="241"/>
    </row>
    <row r="722" spans="1:58" s="256" customFormat="1" ht="30" customHeight="1">
      <c r="A722" s="253"/>
      <c r="B722" s="629"/>
      <c r="C722" s="311" t="s">
        <v>773</v>
      </c>
      <c r="D722" s="634" t="s">
        <v>826</v>
      </c>
      <c r="E722" s="634"/>
      <c r="F722" s="634"/>
      <c r="G722" s="634"/>
      <c r="H722" s="634"/>
      <c r="I722" s="634"/>
      <c r="J722" s="634"/>
      <c r="K722" s="634"/>
      <c r="L722" s="634"/>
      <c r="M722" s="634"/>
      <c r="N722" s="634"/>
      <c r="O722" s="634"/>
      <c r="P722" s="634"/>
      <c r="Q722" s="634"/>
      <c r="R722" s="634"/>
      <c r="S722" s="634"/>
      <c r="T722" s="634"/>
      <c r="U722" s="634"/>
      <c r="V722" s="634"/>
      <c r="W722" s="634"/>
      <c r="X722" s="634"/>
      <c r="Y722" s="634"/>
      <c r="Z722" s="634"/>
      <c r="AA722" s="634"/>
      <c r="AB722" s="634"/>
      <c r="AC722" s="631"/>
      <c r="AD722" s="632"/>
      <c r="AE722" s="633"/>
      <c r="AG722" s="241"/>
      <c r="AH722" s="260"/>
      <c r="AI722" s="260"/>
      <c r="AJ722" s="260"/>
      <c r="AK722" s="260"/>
      <c r="AL722" s="260"/>
      <c r="AM722" s="260"/>
      <c r="AN722" s="260"/>
      <c r="AO722" s="260"/>
      <c r="AP722" s="260"/>
      <c r="AQ722" s="260"/>
      <c r="AR722" s="260"/>
      <c r="AS722" s="260"/>
      <c r="AT722" s="260"/>
      <c r="AU722" s="260"/>
      <c r="AV722" s="260"/>
      <c r="AW722" s="260"/>
      <c r="AX722" s="260"/>
      <c r="AY722" s="260"/>
      <c r="AZ722" s="260"/>
      <c r="BA722" s="260"/>
      <c r="BB722" s="260"/>
      <c r="BC722" s="260"/>
      <c r="BD722" s="241"/>
      <c r="BE722" s="241"/>
      <c r="BF722" s="241"/>
    </row>
    <row r="723" spans="1:58" s="256" customFormat="1" ht="60" customHeight="1">
      <c r="A723" s="253"/>
      <c r="B723" s="629"/>
      <c r="C723" s="311" t="s">
        <v>827</v>
      </c>
      <c r="D723" s="634" t="s">
        <v>828</v>
      </c>
      <c r="E723" s="634"/>
      <c r="F723" s="634"/>
      <c r="G723" s="634"/>
      <c r="H723" s="634"/>
      <c r="I723" s="634"/>
      <c r="J723" s="634"/>
      <c r="K723" s="634"/>
      <c r="L723" s="634"/>
      <c r="M723" s="634"/>
      <c r="N723" s="634"/>
      <c r="O723" s="634"/>
      <c r="P723" s="634"/>
      <c r="Q723" s="634"/>
      <c r="R723" s="634"/>
      <c r="S723" s="634"/>
      <c r="T723" s="634"/>
      <c r="U723" s="634"/>
      <c r="V723" s="634"/>
      <c r="W723" s="634"/>
      <c r="X723" s="634"/>
      <c r="Y723" s="634"/>
      <c r="Z723" s="634"/>
      <c r="AA723" s="634"/>
      <c r="AB723" s="634"/>
      <c r="AC723" s="631"/>
      <c r="AD723" s="632"/>
      <c r="AE723" s="633"/>
      <c r="AG723" s="241"/>
      <c r="AH723" s="348"/>
      <c r="AI723" s="298"/>
      <c r="AJ723" s="298"/>
      <c r="AK723" s="298"/>
      <c r="AL723" s="298"/>
      <c r="AM723" s="298"/>
      <c r="AN723" s="298"/>
      <c r="AO723" s="298"/>
      <c r="AP723" s="298"/>
      <c r="AQ723" s="298"/>
      <c r="AR723" s="298"/>
      <c r="AS723" s="298"/>
      <c r="AT723" s="298"/>
      <c r="AU723" s="298"/>
      <c r="AV723" s="298"/>
      <c r="AW723" s="298"/>
      <c r="AX723" s="298"/>
      <c r="AY723" s="298"/>
      <c r="AZ723" s="298"/>
      <c r="BA723" s="298"/>
      <c r="BB723" s="298"/>
      <c r="BC723" s="298"/>
      <c r="BD723" s="241"/>
      <c r="BE723" s="241"/>
      <c r="BF723" s="241"/>
    </row>
    <row r="724" spans="1:58" s="256" customFormat="1" ht="15" customHeight="1">
      <c r="A724" s="253"/>
      <c r="B724" s="629"/>
      <c r="C724" s="311" t="s">
        <v>829</v>
      </c>
      <c r="D724" s="634" t="s">
        <v>830</v>
      </c>
      <c r="E724" s="634"/>
      <c r="F724" s="634"/>
      <c r="G724" s="634"/>
      <c r="H724" s="634"/>
      <c r="I724" s="634"/>
      <c r="J724" s="634"/>
      <c r="K724" s="634"/>
      <c r="L724" s="634"/>
      <c r="M724" s="634"/>
      <c r="N724" s="634"/>
      <c r="O724" s="634"/>
      <c r="P724" s="634"/>
      <c r="Q724" s="634"/>
      <c r="R724" s="634"/>
      <c r="S724" s="634"/>
      <c r="T724" s="634"/>
      <c r="U724" s="634"/>
      <c r="V724" s="634"/>
      <c r="W724" s="634"/>
      <c r="X724" s="634"/>
      <c r="Y724" s="634"/>
      <c r="Z724" s="634"/>
      <c r="AA724" s="634"/>
      <c r="AB724" s="634"/>
      <c r="AC724" s="631"/>
      <c r="AD724" s="632"/>
      <c r="AE724" s="633"/>
      <c r="AG724" s="241"/>
      <c r="AH724" s="348"/>
      <c r="AI724" s="292"/>
      <c r="AJ724" s="349"/>
      <c r="AK724" s="349"/>
      <c r="AL724" s="349"/>
      <c r="AM724" s="349"/>
      <c r="AN724" s="349"/>
      <c r="AO724" s="349"/>
      <c r="AP724" s="349"/>
      <c r="AQ724" s="349"/>
      <c r="AR724" s="349"/>
      <c r="AS724" s="349"/>
      <c r="AT724" s="349"/>
      <c r="AU724" s="349"/>
      <c r="AV724" s="349"/>
      <c r="AW724" s="349"/>
      <c r="AX724" s="349"/>
      <c r="AY724" s="349"/>
      <c r="AZ724" s="349"/>
      <c r="BA724" s="349"/>
      <c r="BB724" s="349"/>
      <c r="BC724" s="349"/>
      <c r="BD724" s="241"/>
      <c r="BE724" s="241"/>
      <c r="BF724" s="241"/>
    </row>
    <row r="725" spans="1:58" s="256" customFormat="1" ht="15" customHeight="1">
      <c r="A725" s="253"/>
      <c r="B725" s="629"/>
      <c r="C725" s="311" t="s">
        <v>831</v>
      </c>
      <c r="D725" s="634" t="s">
        <v>832</v>
      </c>
      <c r="E725" s="634"/>
      <c r="F725" s="634"/>
      <c r="G725" s="634"/>
      <c r="H725" s="634"/>
      <c r="I725" s="634"/>
      <c r="J725" s="634"/>
      <c r="K725" s="634"/>
      <c r="L725" s="634"/>
      <c r="M725" s="634"/>
      <c r="N725" s="634"/>
      <c r="O725" s="634"/>
      <c r="P725" s="634"/>
      <c r="Q725" s="634"/>
      <c r="R725" s="634"/>
      <c r="S725" s="634"/>
      <c r="T725" s="634"/>
      <c r="U725" s="634"/>
      <c r="V725" s="634"/>
      <c r="W725" s="634"/>
      <c r="X725" s="634"/>
      <c r="Y725" s="634"/>
      <c r="Z725" s="634"/>
      <c r="AA725" s="634"/>
      <c r="AB725" s="634"/>
      <c r="AC725" s="631"/>
      <c r="AD725" s="632"/>
      <c r="AE725" s="633"/>
      <c r="AG725" s="241"/>
      <c r="AH725" s="348"/>
      <c r="AI725" s="292"/>
      <c r="AJ725" s="349"/>
      <c r="AK725" s="349"/>
      <c r="AL725" s="349"/>
      <c r="AM725" s="349"/>
      <c r="AN725" s="349"/>
      <c r="AO725" s="349"/>
      <c r="AP725" s="349"/>
      <c r="AQ725" s="349"/>
      <c r="AR725" s="349"/>
      <c r="AS725" s="349"/>
      <c r="AT725" s="349"/>
      <c r="AU725" s="349"/>
      <c r="AV725" s="349"/>
      <c r="AW725" s="349"/>
      <c r="AX725" s="349"/>
      <c r="AY725" s="349"/>
      <c r="AZ725" s="349"/>
      <c r="BA725" s="349"/>
      <c r="BB725" s="349"/>
      <c r="BC725" s="349"/>
      <c r="BD725" s="241"/>
      <c r="BE725" s="241"/>
      <c r="BF725" s="241"/>
    </row>
    <row r="726" spans="1:58" s="256" customFormat="1" ht="15" customHeight="1">
      <c r="A726" s="253"/>
      <c r="B726" s="630"/>
      <c r="C726" s="311" t="s">
        <v>833</v>
      </c>
      <c r="D726" s="634" t="s">
        <v>834</v>
      </c>
      <c r="E726" s="634"/>
      <c r="F726" s="634"/>
      <c r="G726" s="634"/>
      <c r="H726" s="634"/>
      <c r="I726" s="634"/>
      <c r="J726" s="634"/>
      <c r="K726" s="634"/>
      <c r="L726" s="634"/>
      <c r="M726" s="634"/>
      <c r="N726" s="634"/>
      <c r="O726" s="634"/>
      <c r="P726" s="634"/>
      <c r="Q726" s="634"/>
      <c r="R726" s="634"/>
      <c r="S726" s="634"/>
      <c r="T726" s="634"/>
      <c r="U726" s="634"/>
      <c r="V726" s="634"/>
      <c r="W726" s="634"/>
      <c r="X726" s="634"/>
      <c r="Y726" s="634"/>
      <c r="Z726" s="634"/>
      <c r="AA726" s="634"/>
      <c r="AB726" s="634"/>
      <c r="AC726" s="625"/>
      <c r="AD726" s="626"/>
      <c r="AE726" s="627"/>
      <c r="AG726" s="241"/>
      <c r="AH726" s="348"/>
      <c r="AI726" s="350"/>
      <c r="AJ726" s="350"/>
      <c r="AK726" s="350"/>
      <c r="AL726" s="350"/>
      <c r="AM726" s="350"/>
      <c r="AN726" s="350"/>
      <c r="AO726" s="350"/>
      <c r="AP726" s="350"/>
      <c r="AQ726" s="350"/>
      <c r="AR726" s="350"/>
      <c r="AS726" s="350"/>
      <c r="AT726" s="350"/>
      <c r="AU726" s="350"/>
      <c r="AV726" s="350"/>
      <c r="AW726" s="350"/>
      <c r="AX726" s="350"/>
      <c r="AY726" s="350"/>
      <c r="AZ726" s="350"/>
      <c r="BA726" s="350"/>
      <c r="BB726" s="350"/>
      <c r="BC726" s="350"/>
      <c r="BD726" s="241"/>
      <c r="BE726" s="241"/>
      <c r="BF726" s="241"/>
    </row>
    <row r="727" spans="1:58" s="256" customFormat="1" ht="18" customHeight="1">
      <c r="A727" s="253"/>
      <c r="B727" s="496" t="s">
        <v>598</v>
      </c>
      <c r="C727" s="512" t="s">
        <v>835</v>
      </c>
      <c r="D727" s="513"/>
      <c r="E727" s="513"/>
      <c r="F727" s="513"/>
      <c r="G727" s="513"/>
      <c r="H727" s="513"/>
      <c r="I727" s="513"/>
      <c r="J727" s="513"/>
      <c r="K727" s="513"/>
      <c r="L727" s="513"/>
      <c r="M727" s="513"/>
      <c r="N727" s="513"/>
      <c r="O727" s="513"/>
      <c r="P727" s="513"/>
      <c r="Q727" s="513"/>
      <c r="R727" s="513"/>
      <c r="S727" s="513"/>
      <c r="T727" s="513"/>
      <c r="U727" s="513"/>
      <c r="V727" s="513"/>
      <c r="W727" s="513"/>
      <c r="X727" s="513"/>
      <c r="Y727" s="513"/>
      <c r="Z727" s="513"/>
      <c r="AA727" s="513"/>
      <c r="AB727" s="514"/>
      <c r="AC727" s="622"/>
      <c r="AD727" s="623"/>
      <c r="AE727" s="624"/>
      <c r="AG727" s="254"/>
      <c r="AH727" s="348"/>
      <c r="AI727" s="349"/>
      <c r="AJ727" s="349"/>
      <c r="AK727" s="349"/>
      <c r="AL727" s="349"/>
      <c r="AM727" s="349"/>
      <c r="AN727" s="349"/>
      <c r="AO727" s="349"/>
      <c r="AP727" s="349"/>
      <c r="AQ727" s="349"/>
      <c r="AR727" s="349"/>
      <c r="AS727" s="349"/>
      <c r="AT727" s="349"/>
      <c r="AU727" s="349"/>
      <c r="AV727" s="349"/>
      <c r="AW727" s="349"/>
      <c r="AX727" s="349"/>
      <c r="AY727" s="349"/>
      <c r="AZ727" s="349"/>
      <c r="BA727" s="349"/>
      <c r="BB727" s="349"/>
      <c r="BC727" s="349"/>
      <c r="BD727" s="254"/>
      <c r="BE727" s="254"/>
      <c r="BF727" s="254"/>
    </row>
    <row r="728" spans="1:58" s="256" customFormat="1" ht="18" customHeight="1">
      <c r="A728" s="253"/>
      <c r="B728" s="497"/>
      <c r="C728" s="523"/>
      <c r="D728" s="524"/>
      <c r="E728" s="524"/>
      <c r="F728" s="524"/>
      <c r="G728" s="524"/>
      <c r="H728" s="524"/>
      <c r="I728" s="524"/>
      <c r="J728" s="524"/>
      <c r="K728" s="524"/>
      <c r="L728" s="524"/>
      <c r="M728" s="524"/>
      <c r="N728" s="524"/>
      <c r="O728" s="524"/>
      <c r="P728" s="524"/>
      <c r="Q728" s="524"/>
      <c r="R728" s="524"/>
      <c r="S728" s="524"/>
      <c r="T728" s="524"/>
      <c r="U728" s="524"/>
      <c r="V728" s="524"/>
      <c r="W728" s="524"/>
      <c r="X728" s="524"/>
      <c r="Y728" s="524"/>
      <c r="Z728" s="524"/>
      <c r="AA728" s="524"/>
      <c r="AB728" s="525"/>
      <c r="AC728" s="625"/>
      <c r="AD728" s="626"/>
      <c r="AE728" s="627"/>
      <c r="AG728" s="254"/>
      <c r="AH728" s="348"/>
      <c r="AI728" s="349"/>
      <c r="AJ728" s="349"/>
      <c r="AK728" s="349"/>
      <c r="AL728" s="349"/>
      <c r="AM728" s="349"/>
      <c r="AN728" s="349"/>
      <c r="AO728" s="349"/>
      <c r="AP728" s="349"/>
      <c r="AQ728" s="349"/>
      <c r="AR728" s="349"/>
      <c r="AS728" s="349"/>
      <c r="AT728" s="349"/>
      <c r="AU728" s="349"/>
      <c r="AV728" s="349"/>
      <c r="AW728" s="349"/>
      <c r="AX728" s="349"/>
      <c r="AY728" s="349"/>
      <c r="AZ728" s="349"/>
      <c r="BA728" s="349"/>
      <c r="BB728" s="349"/>
      <c r="BC728" s="349"/>
      <c r="BD728" s="254"/>
      <c r="BE728" s="254"/>
      <c r="BF728" s="254"/>
    </row>
    <row r="729" spans="1:58" s="256" customFormat="1" ht="13.5" customHeight="1">
      <c r="A729" s="241"/>
      <c r="B729" s="496" t="s">
        <v>390</v>
      </c>
      <c r="C729" s="512" t="s">
        <v>836</v>
      </c>
      <c r="D729" s="513"/>
      <c r="E729" s="513"/>
      <c r="F729" s="513"/>
      <c r="G729" s="513"/>
      <c r="H729" s="513"/>
      <c r="I729" s="513"/>
      <c r="J729" s="513"/>
      <c r="K729" s="513"/>
      <c r="L729" s="513"/>
      <c r="M729" s="513"/>
      <c r="N729" s="513"/>
      <c r="O729" s="513"/>
      <c r="P729" s="513"/>
      <c r="Q729" s="513"/>
      <c r="R729" s="513"/>
      <c r="S729" s="513"/>
      <c r="T729" s="513"/>
      <c r="U729" s="513"/>
      <c r="V729" s="513"/>
      <c r="W729" s="513"/>
      <c r="X729" s="513"/>
      <c r="Y729" s="513"/>
      <c r="Z729" s="513"/>
      <c r="AA729" s="513"/>
      <c r="AB729" s="514"/>
      <c r="AC729" s="526"/>
      <c r="AD729" s="527"/>
      <c r="AE729" s="528"/>
      <c r="AG729" s="241"/>
      <c r="AH729" s="260"/>
      <c r="AI729" s="260"/>
      <c r="AJ729" s="260"/>
      <c r="AK729" s="260"/>
      <c r="AL729" s="260"/>
      <c r="AM729" s="260"/>
      <c r="AN729" s="260"/>
      <c r="AO729" s="260"/>
      <c r="AP729" s="260"/>
      <c r="AQ729" s="260"/>
      <c r="AR729" s="260"/>
      <c r="AS729" s="260"/>
      <c r="AT729" s="260"/>
      <c r="AU729" s="260"/>
      <c r="AV729" s="260"/>
      <c r="AW729" s="260"/>
      <c r="AX729" s="260"/>
      <c r="AY729" s="260"/>
      <c r="AZ729" s="260"/>
      <c r="BA729" s="260"/>
      <c r="BB729" s="260"/>
      <c r="BC729" s="260"/>
      <c r="BD729" s="241"/>
      <c r="BE729" s="241"/>
      <c r="BF729" s="241"/>
    </row>
    <row r="730" spans="1:58" s="256" customFormat="1" ht="13.5" customHeight="1">
      <c r="A730" s="241"/>
      <c r="B730" s="497"/>
      <c r="C730" s="523"/>
      <c r="D730" s="524"/>
      <c r="E730" s="524"/>
      <c r="F730" s="524"/>
      <c r="G730" s="524"/>
      <c r="H730" s="524"/>
      <c r="I730" s="524"/>
      <c r="J730" s="524"/>
      <c r="K730" s="524"/>
      <c r="L730" s="524"/>
      <c r="M730" s="524"/>
      <c r="N730" s="524"/>
      <c r="O730" s="524"/>
      <c r="P730" s="524"/>
      <c r="Q730" s="524"/>
      <c r="R730" s="524"/>
      <c r="S730" s="524"/>
      <c r="T730" s="524"/>
      <c r="U730" s="524"/>
      <c r="V730" s="524"/>
      <c r="W730" s="524"/>
      <c r="X730" s="524"/>
      <c r="Y730" s="524"/>
      <c r="Z730" s="524"/>
      <c r="AA730" s="524"/>
      <c r="AB730" s="525"/>
      <c r="AC730" s="529"/>
      <c r="AD730" s="530"/>
      <c r="AE730" s="531"/>
      <c r="AG730" s="241"/>
      <c r="AH730" s="260"/>
      <c r="AI730" s="260"/>
      <c r="AJ730" s="260"/>
      <c r="AK730" s="260"/>
      <c r="AL730" s="260"/>
      <c r="AM730" s="260"/>
      <c r="AN730" s="260"/>
      <c r="AO730" s="260"/>
      <c r="AP730" s="260"/>
      <c r="AQ730" s="260"/>
      <c r="AR730" s="260"/>
      <c r="AS730" s="260"/>
      <c r="AT730" s="260"/>
      <c r="AU730" s="260"/>
      <c r="AV730" s="260"/>
      <c r="AW730" s="260"/>
      <c r="AX730" s="260"/>
      <c r="AY730" s="260"/>
      <c r="AZ730" s="260"/>
      <c r="BA730" s="260"/>
      <c r="BB730" s="260"/>
      <c r="BC730" s="260"/>
      <c r="BD730" s="241"/>
      <c r="BE730" s="241"/>
      <c r="BF730" s="241"/>
    </row>
    <row r="731" spans="1:58" s="256" customFormat="1" ht="30" customHeight="1">
      <c r="A731" s="241"/>
      <c r="B731" s="499" t="s">
        <v>603</v>
      </c>
      <c r="C731" s="498" t="s">
        <v>837</v>
      </c>
      <c r="D731" s="498"/>
      <c r="E731" s="498"/>
      <c r="F731" s="498"/>
      <c r="G731" s="498"/>
      <c r="H731" s="498"/>
      <c r="I731" s="498"/>
      <c r="J731" s="498"/>
      <c r="K731" s="498"/>
      <c r="L731" s="498"/>
      <c r="M731" s="498"/>
      <c r="N731" s="498"/>
      <c r="O731" s="498"/>
      <c r="P731" s="498"/>
      <c r="Q731" s="498"/>
      <c r="R731" s="498"/>
      <c r="S731" s="498"/>
      <c r="T731" s="498"/>
      <c r="U731" s="498"/>
      <c r="V731" s="498"/>
      <c r="W731" s="498"/>
      <c r="X731" s="498"/>
      <c r="Y731" s="498"/>
      <c r="Z731" s="498"/>
      <c r="AA731" s="498"/>
      <c r="AB731" s="498"/>
      <c r="AC731" s="499"/>
      <c r="AD731" s="499"/>
      <c r="AE731" s="499"/>
      <c r="AG731" s="254"/>
      <c r="AH731" s="260"/>
      <c r="AI731" s="260"/>
      <c r="AJ731" s="260"/>
      <c r="AK731" s="260"/>
      <c r="AL731" s="260"/>
      <c r="AM731" s="260"/>
      <c r="AN731" s="260"/>
      <c r="AO731" s="260"/>
      <c r="AP731" s="260"/>
      <c r="AQ731" s="260"/>
      <c r="AR731" s="260"/>
      <c r="AS731" s="260"/>
      <c r="AT731" s="260"/>
      <c r="AU731" s="260"/>
      <c r="AV731" s="260"/>
      <c r="AW731" s="260"/>
      <c r="AX731" s="260"/>
      <c r="AY731" s="260"/>
      <c r="AZ731" s="260"/>
      <c r="BA731" s="260"/>
      <c r="BB731" s="260"/>
      <c r="BC731" s="260"/>
      <c r="BD731" s="254"/>
      <c r="BE731" s="254"/>
      <c r="BF731" s="254"/>
    </row>
    <row r="732" spans="1:58" s="256" customFormat="1" ht="30" customHeight="1">
      <c r="A732" s="241"/>
      <c r="B732" s="499"/>
      <c r="C732" s="498"/>
      <c r="D732" s="498"/>
      <c r="E732" s="498"/>
      <c r="F732" s="498"/>
      <c r="G732" s="498"/>
      <c r="H732" s="498"/>
      <c r="I732" s="498"/>
      <c r="J732" s="498"/>
      <c r="K732" s="498"/>
      <c r="L732" s="498"/>
      <c r="M732" s="498"/>
      <c r="N732" s="498"/>
      <c r="O732" s="498"/>
      <c r="P732" s="498"/>
      <c r="Q732" s="498"/>
      <c r="R732" s="498"/>
      <c r="S732" s="498"/>
      <c r="T732" s="498"/>
      <c r="U732" s="498"/>
      <c r="V732" s="498"/>
      <c r="W732" s="498"/>
      <c r="X732" s="498"/>
      <c r="Y732" s="498"/>
      <c r="Z732" s="498"/>
      <c r="AA732" s="498"/>
      <c r="AB732" s="498"/>
      <c r="AC732" s="499"/>
      <c r="AD732" s="499"/>
      <c r="AE732" s="499"/>
      <c r="AG732" s="254"/>
      <c r="AH732" s="260"/>
      <c r="AI732" s="260"/>
      <c r="AJ732" s="260"/>
      <c r="AK732" s="260"/>
      <c r="AL732" s="260"/>
      <c r="AM732" s="260"/>
      <c r="AN732" s="260"/>
      <c r="AO732" s="260"/>
      <c r="AP732" s="260"/>
      <c r="AQ732" s="260"/>
      <c r="AR732" s="260"/>
      <c r="AS732" s="260"/>
      <c r="AT732" s="260"/>
      <c r="AU732" s="260"/>
      <c r="AV732" s="260"/>
      <c r="AW732" s="260"/>
      <c r="AX732" s="260"/>
      <c r="AY732" s="260"/>
      <c r="AZ732" s="260"/>
      <c r="BA732" s="260"/>
      <c r="BB732" s="260"/>
      <c r="BC732" s="260"/>
      <c r="BD732" s="254"/>
      <c r="BE732" s="254"/>
      <c r="BF732" s="254"/>
    </row>
    <row r="733" spans="1:58" s="256" customFormat="1" ht="18.75" customHeight="1">
      <c r="A733" s="241"/>
      <c r="B733" s="499" t="s">
        <v>605</v>
      </c>
      <c r="C733" s="498" t="s">
        <v>838</v>
      </c>
      <c r="D733" s="498"/>
      <c r="E733" s="498"/>
      <c r="F733" s="498"/>
      <c r="G733" s="498"/>
      <c r="H733" s="498"/>
      <c r="I733" s="498"/>
      <c r="J733" s="498"/>
      <c r="K733" s="498"/>
      <c r="L733" s="498"/>
      <c r="M733" s="498"/>
      <c r="N733" s="498"/>
      <c r="O733" s="498"/>
      <c r="P733" s="498"/>
      <c r="Q733" s="498"/>
      <c r="R733" s="498"/>
      <c r="S733" s="498"/>
      <c r="T733" s="498"/>
      <c r="U733" s="498"/>
      <c r="V733" s="498"/>
      <c r="W733" s="498"/>
      <c r="X733" s="498"/>
      <c r="Y733" s="498"/>
      <c r="Z733" s="498"/>
      <c r="AA733" s="498"/>
      <c r="AB733" s="498"/>
      <c r="AC733" s="499"/>
      <c r="AD733" s="499"/>
      <c r="AE733" s="499"/>
      <c r="AG733" s="254"/>
      <c r="AH733" s="260"/>
      <c r="AI733" s="260"/>
      <c r="AJ733" s="260"/>
      <c r="AK733" s="260"/>
      <c r="AL733" s="260"/>
      <c r="AM733" s="260"/>
      <c r="AN733" s="260"/>
      <c r="AO733" s="260"/>
      <c r="AP733" s="260"/>
      <c r="AQ733" s="260"/>
      <c r="AR733" s="260"/>
      <c r="AS733" s="260"/>
      <c r="AT733" s="260"/>
      <c r="AU733" s="260"/>
      <c r="AV733" s="260"/>
      <c r="AW733" s="260"/>
      <c r="AX733" s="260"/>
      <c r="AY733" s="260"/>
      <c r="AZ733" s="260"/>
      <c r="BA733" s="260"/>
      <c r="BB733" s="260"/>
      <c r="BC733" s="260"/>
      <c r="BD733" s="254"/>
      <c r="BE733" s="254"/>
      <c r="BF733" s="254"/>
    </row>
    <row r="734" spans="1:58" s="256" customFormat="1" ht="18.75" customHeight="1">
      <c r="A734" s="241"/>
      <c r="B734" s="499"/>
      <c r="C734" s="498"/>
      <c r="D734" s="498"/>
      <c r="E734" s="498"/>
      <c r="F734" s="498"/>
      <c r="G734" s="498"/>
      <c r="H734" s="498"/>
      <c r="I734" s="498"/>
      <c r="J734" s="498"/>
      <c r="K734" s="498"/>
      <c r="L734" s="498"/>
      <c r="M734" s="498"/>
      <c r="N734" s="498"/>
      <c r="O734" s="498"/>
      <c r="P734" s="498"/>
      <c r="Q734" s="498"/>
      <c r="R734" s="498"/>
      <c r="S734" s="498"/>
      <c r="T734" s="498"/>
      <c r="U734" s="498"/>
      <c r="V734" s="498"/>
      <c r="W734" s="498"/>
      <c r="X734" s="498"/>
      <c r="Y734" s="498"/>
      <c r="Z734" s="498"/>
      <c r="AA734" s="498"/>
      <c r="AB734" s="498"/>
      <c r="AC734" s="499"/>
      <c r="AD734" s="499"/>
      <c r="AE734" s="499"/>
      <c r="AG734" s="254"/>
      <c r="AH734" s="260"/>
      <c r="AI734" s="260"/>
      <c r="AJ734" s="260"/>
      <c r="AK734" s="260"/>
      <c r="AL734" s="260"/>
      <c r="AM734" s="260"/>
      <c r="AN734" s="260"/>
      <c r="AO734" s="260"/>
      <c r="AP734" s="260"/>
      <c r="AQ734" s="260"/>
      <c r="AR734" s="260"/>
      <c r="AS734" s="260"/>
      <c r="AT734" s="260"/>
      <c r="AU734" s="260"/>
      <c r="AV734" s="260"/>
      <c r="AW734" s="260"/>
      <c r="AX734" s="260"/>
      <c r="AY734" s="260"/>
      <c r="AZ734" s="260"/>
      <c r="BA734" s="260"/>
      <c r="BB734" s="260"/>
      <c r="BC734" s="260"/>
      <c r="BD734" s="254"/>
      <c r="BE734" s="254"/>
      <c r="BF734" s="254"/>
    </row>
    <row r="735" spans="1:58" s="256" customFormat="1" ht="18.75" customHeight="1">
      <c r="A735" s="241"/>
      <c r="B735" s="499" t="s">
        <v>671</v>
      </c>
      <c r="C735" s="498" t="s">
        <v>839</v>
      </c>
      <c r="D735" s="498"/>
      <c r="E735" s="498"/>
      <c r="F735" s="498"/>
      <c r="G735" s="498"/>
      <c r="H735" s="498"/>
      <c r="I735" s="498"/>
      <c r="J735" s="498"/>
      <c r="K735" s="498"/>
      <c r="L735" s="498"/>
      <c r="M735" s="498"/>
      <c r="N735" s="498"/>
      <c r="O735" s="498"/>
      <c r="P735" s="498"/>
      <c r="Q735" s="498"/>
      <c r="R735" s="498"/>
      <c r="S735" s="498"/>
      <c r="T735" s="498"/>
      <c r="U735" s="498"/>
      <c r="V735" s="498"/>
      <c r="W735" s="498"/>
      <c r="X735" s="498"/>
      <c r="Y735" s="498"/>
      <c r="Z735" s="498"/>
      <c r="AA735" s="498"/>
      <c r="AB735" s="498"/>
      <c r="AC735" s="499"/>
      <c r="AD735" s="499"/>
      <c r="AE735" s="499"/>
      <c r="AG735" s="254"/>
      <c r="AH735" s="260"/>
      <c r="AI735" s="260"/>
      <c r="AJ735" s="260"/>
      <c r="AK735" s="260"/>
      <c r="AL735" s="260"/>
      <c r="AM735" s="260"/>
      <c r="AN735" s="260"/>
      <c r="AO735" s="260"/>
      <c r="AP735" s="260"/>
      <c r="AQ735" s="260"/>
      <c r="AR735" s="260"/>
      <c r="AS735" s="260"/>
      <c r="AT735" s="260"/>
      <c r="AU735" s="260"/>
      <c r="AV735" s="260"/>
      <c r="AW735" s="260"/>
      <c r="AX735" s="260"/>
      <c r="AY735" s="260"/>
      <c r="AZ735" s="260"/>
      <c r="BA735" s="260"/>
      <c r="BB735" s="260"/>
      <c r="BC735" s="260"/>
      <c r="BD735" s="254"/>
      <c r="BE735" s="254"/>
      <c r="BF735" s="254"/>
    </row>
    <row r="736" spans="1:58" s="256" customFormat="1" ht="18.75" customHeight="1">
      <c r="A736" s="241"/>
      <c r="B736" s="499"/>
      <c r="C736" s="498"/>
      <c r="D736" s="498"/>
      <c r="E736" s="498"/>
      <c r="F736" s="498"/>
      <c r="G736" s="498"/>
      <c r="H736" s="498"/>
      <c r="I736" s="498"/>
      <c r="J736" s="498"/>
      <c r="K736" s="498"/>
      <c r="L736" s="498"/>
      <c r="M736" s="498"/>
      <c r="N736" s="498"/>
      <c r="O736" s="498"/>
      <c r="P736" s="498"/>
      <c r="Q736" s="498"/>
      <c r="R736" s="498"/>
      <c r="S736" s="498"/>
      <c r="T736" s="498"/>
      <c r="U736" s="498"/>
      <c r="V736" s="498"/>
      <c r="W736" s="498"/>
      <c r="X736" s="498"/>
      <c r="Y736" s="498"/>
      <c r="Z736" s="498"/>
      <c r="AA736" s="498"/>
      <c r="AB736" s="498"/>
      <c r="AC736" s="499"/>
      <c r="AD736" s="499"/>
      <c r="AE736" s="499"/>
      <c r="AG736" s="254"/>
      <c r="AH736" s="260"/>
      <c r="AI736" s="260"/>
      <c r="AJ736" s="260"/>
      <c r="AK736" s="260"/>
      <c r="AL736" s="260"/>
      <c r="AM736" s="260"/>
      <c r="AN736" s="260"/>
      <c r="AO736" s="260"/>
      <c r="AP736" s="260"/>
      <c r="AQ736" s="260"/>
      <c r="AR736" s="260"/>
      <c r="AS736" s="260"/>
      <c r="AT736" s="260"/>
      <c r="AU736" s="260"/>
      <c r="AV736" s="260"/>
      <c r="AW736" s="260"/>
      <c r="AX736" s="260"/>
      <c r="AY736" s="260"/>
      <c r="AZ736" s="260"/>
      <c r="BA736" s="260"/>
      <c r="BB736" s="260"/>
      <c r="BC736" s="260"/>
      <c r="BD736" s="254"/>
      <c r="BE736" s="254"/>
      <c r="BF736" s="254"/>
    </row>
    <row r="737" spans="1:59" s="256" customFormat="1" ht="18" customHeight="1">
      <c r="A737" s="241"/>
      <c r="B737" s="499" t="s">
        <v>545</v>
      </c>
      <c r="C737" s="498" t="s">
        <v>840</v>
      </c>
      <c r="D737" s="498"/>
      <c r="E737" s="498"/>
      <c r="F737" s="498"/>
      <c r="G737" s="498"/>
      <c r="H737" s="498"/>
      <c r="I737" s="498"/>
      <c r="J737" s="498"/>
      <c r="K737" s="498"/>
      <c r="L737" s="498"/>
      <c r="M737" s="498"/>
      <c r="N737" s="498"/>
      <c r="O737" s="498"/>
      <c r="P737" s="498"/>
      <c r="Q737" s="498"/>
      <c r="R737" s="498"/>
      <c r="S737" s="498"/>
      <c r="T737" s="498"/>
      <c r="U737" s="498"/>
      <c r="V737" s="498"/>
      <c r="W737" s="498"/>
      <c r="X737" s="498"/>
      <c r="Y737" s="498"/>
      <c r="Z737" s="498"/>
      <c r="AA737" s="498"/>
      <c r="AB737" s="498"/>
      <c r="AC737" s="499"/>
      <c r="AD737" s="499"/>
      <c r="AE737" s="499"/>
      <c r="AG737" s="241"/>
      <c r="AH737" s="260"/>
      <c r="AI737" s="260"/>
      <c r="AJ737" s="260"/>
      <c r="AK737" s="260"/>
      <c r="AL737" s="260"/>
      <c r="AM737" s="260"/>
      <c r="AN737" s="260"/>
      <c r="AO737" s="260"/>
      <c r="AP737" s="260"/>
      <c r="AQ737" s="260"/>
      <c r="AR737" s="260"/>
      <c r="AS737" s="260"/>
      <c r="AT737" s="260"/>
      <c r="AU737" s="260"/>
      <c r="AV737" s="260"/>
      <c r="AW737" s="260"/>
      <c r="AX737" s="260"/>
      <c r="AY737" s="260"/>
      <c r="AZ737" s="260"/>
      <c r="BA737" s="260"/>
      <c r="BB737" s="260"/>
      <c r="BC737" s="260"/>
      <c r="BD737" s="241"/>
      <c r="BE737" s="241"/>
      <c r="BF737" s="241"/>
    </row>
    <row r="738" spans="1:59" s="256" customFormat="1" ht="18" customHeight="1">
      <c r="A738" s="241"/>
      <c r="B738" s="499"/>
      <c r="C738" s="498"/>
      <c r="D738" s="498"/>
      <c r="E738" s="498"/>
      <c r="F738" s="498"/>
      <c r="G738" s="498"/>
      <c r="H738" s="498"/>
      <c r="I738" s="498"/>
      <c r="J738" s="498"/>
      <c r="K738" s="498"/>
      <c r="L738" s="498"/>
      <c r="M738" s="498"/>
      <c r="N738" s="498"/>
      <c r="O738" s="498"/>
      <c r="P738" s="498"/>
      <c r="Q738" s="498"/>
      <c r="R738" s="498"/>
      <c r="S738" s="498"/>
      <c r="T738" s="498"/>
      <c r="U738" s="498"/>
      <c r="V738" s="498"/>
      <c r="W738" s="498"/>
      <c r="X738" s="498"/>
      <c r="Y738" s="498"/>
      <c r="Z738" s="498"/>
      <c r="AA738" s="498"/>
      <c r="AB738" s="498"/>
      <c r="AC738" s="499"/>
      <c r="AD738" s="499"/>
      <c r="AE738" s="499"/>
      <c r="AG738" s="241"/>
      <c r="AH738" s="260"/>
      <c r="AI738" s="260"/>
      <c r="AJ738" s="260"/>
      <c r="AK738" s="260"/>
      <c r="AL738" s="260"/>
      <c r="AM738" s="260"/>
      <c r="AN738" s="260"/>
      <c r="AO738" s="260"/>
      <c r="AP738" s="260"/>
      <c r="AQ738" s="260"/>
      <c r="AR738" s="260"/>
      <c r="AS738" s="260"/>
      <c r="AT738" s="260"/>
      <c r="AU738" s="260"/>
      <c r="AV738" s="260"/>
      <c r="AW738" s="260"/>
      <c r="AX738" s="260"/>
      <c r="AY738" s="260"/>
      <c r="AZ738" s="260"/>
      <c r="BA738" s="260"/>
      <c r="BB738" s="260"/>
      <c r="BC738" s="260"/>
      <c r="BD738" s="241"/>
      <c r="BE738" s="241"/>
      <c r="BF738" s="241"/>
    </row>
    <row r="739" spans="1:59" s="256" customFormat="1" ht="15" customHeight="1">
      <c r="A739" s="241"/>
      <c r="B739" s="254"/>
      <c r="C739" s="310"/>
      <c r="D739" s="310"/>
      <c r="E739" s="310"/>
      <c r="F739" s="310"/>
      <c r="G739" s="310"/>
      <c r="H739" s="310"/>
      <c r="I739" s="310"/>
      <c r="J739" s="310"/>
      <c r="K739" s="310"/>
      <c r="L739" s="310"/>
      <c r="M739" s="310"/>
      <c r="N739" s="310"/>
      <c r="O739" s="310"/>
      <c r="P739" s="310"/>
      <c r="Q739" s="310"/>
      <c r="R739" s="310"/>
      <c r="S739" s="310"/>
      <c r="T739" s="310"/>
      <c r="U739" s="310"/>
      <c r="V739" s="310"/>
      <c r="W739" s="310"/>
      <c r="X739" s="310"/>
      <c r="Y739" s="310"/>
      <c r="Z739" s="310"/>
      <c r="AA739" s="310"/>
      <c r="AB739" s="310"/>
      <c r="AC739" s="254"/>
      <c r="AD739" s="254"/>
      <c r="AE739" s="254"/>
      <c r="AG739" s="241"/>
      <c r="AH739" s="260"/>
      <c r="AI739" s="260"/>
      <c r="AJ739" s="260"/>
      <c r="AK739" s="260"/>
      <c r="AL739" s="260"/>
      <c r="AM739" s="260"/>
      <c r="AN739" s="260"/>
      <c r="AO739" s="260"/>
      <c r="AP739" s="260"/>
      <c r="AQ739" s="260"/>
      <c r="AR739" s="260"/>
      <c r="AS739" s="260"/>
      <c r="AT739" s="260"/>
      <c r="AU739" s="260"/>
      <c r="AV739" s="260"/>
      <c r="AW739" s="260"/>
      <c r="AX739" s="260"/>
      <c r="AY739" s="260"/>
      <c r="AZ739" s="260"/>
      <c r="BA739" s="260"/>
      <c r="BB739" s="260"/>
      <c r="BC739" s="260"/>
      <c r="BD739" s="241"/>
      <c r="BE739" s="241"/>
      <c r="BF739" s="241"/>
    </row>
    <row r="740" spans="1:59" s="256" customFormat="1" ht="19.5" customHeight="1">
      <c r="A740" s="253" t="s">
        <v>841</v>
      </c>
      <c r="B740" s="288"/>
      <c r="C740" s="289"/>
      <c r="D740" s="289"/>
      <c r="E740" s="289"/>
      <c r="F740" s="289"/>
      <c r="G740" s="289"/>
      <c r="H740" s="289"/>
      <c r="I740" s="289"/>
      <c r="J740" s="290"/>
      <c r="K740" s="290"/>
      <c r="L740" s="290"/>
      <c r="M740" s="290"/>
      <c r="N740" s="290"/>
      <c r="O740" s="290"/>
      <c r="P740" s="290"/>
      <c r="Q740" s="290"/>
      <c r="R740" s="290"/>
      <c r="S740" s="290"/>
      <c r="T740" s="290"/>
      <c r="U740" s="290"/>
      <c r="V740" s="290"/>
      <c r="W740" s="290"/>
      <c r="X740" s="290"/>
      <c r="Y740" s="290"/>
      <c r="Z740" s="290"/>
      <c r="AA740" s="290"/>
      <c r="AB740" s="290"/>
      <c r="AC740" s="252"/>
      <c r="AD740" s="252"/>
      <c r="AE740" s="252"/>
      <c r="AG740" s="254"/>
      <c r="AH740" s="260"/>
      <c r="AI740" s="260"/>
      <c r="AJ740" s="260"/>
      <c r="AK740" s="260"/>
      <c r="AL740" s="260"/>
      <c r="AM740" s="260"/>
      <c r="AN740" s="260"/>
      <c r="AO740" s="260"/>
      <c r="AP740" s="260"/>
      <c r="AQ740" s="260"/>
      <c r="AR740" s="260"/>
      <c r="AS740" s="260"/>
      <c r="AT740" s="260"/>
      <c r="AU740" s="260"/>
      <c r="AV740" s="260"/>
      <c r="AW740" s="260"/>
      <c r="AX740" s="260"/>
      <c r="AY740" s="260"/>
      <c r="AZ740" s="260"/>
      <c r="BA740" s="260"/>
      <c r="BB740" s="260"/>
      <c r="BC740" s="260"/>
      <c r="BD740" s="241"/>
      <c r="BE740" s="241"/>
      <c r="BF740" s="241"/>
    </row>
    <row r="741" spans="1:59" s="256" customFormat="1" ht="69" customHeight="1">
      <c r="B741" s="333" t="s">
        <v>296</v>
      </c>
      <c r="C741" s="512" t="s">
        <v>842</v>
      </c>
      <c r="D741" s="513"/>
      <c r="E741" s="513"/>
      <c r="F741" s="513"/>
      <c r="G741" s="513"/>
      <c r="H741" s="513"/>
      <c r="I741" s="513"/>
      <c r="J741" s="513"/>
      <c r="K741" s="513"/>
      <c r="L741" s="513"/>
      <c r="M741" s="513"/>
      <c r="N741" s="513"/>
      <c r="O741" s="513"/>
      <c r="P741" s="513"/>
      <c r="Q741" s="513"/>
      <c r="R741" s="513"/>
      <c r="S741" s="513"/>
      <c r="T741" s="513"/>
      <c r="U741" s="513"/>
      <c r="V741" s="513"/>
      <c r="W741" s="513"/>
      <c r="X741" s="513"/>
      <c r="Y741" s="513"/>
      <c r="Z741" s="513"/>
      <c r="AA741" s="513"/>
      <c r="AB741" s="514"/>
      <c r="AC741" s="526"/>
      <c r="AD741" s="527"/>
      <c r="AE741" s="528"/>
      <c r="AG741" s="241"/>
      <c r="AH741" s="260"/>
      <c r="AI741" s="260"/>
      <c r="AJ741" s="260"/>
      <c r="AK741" s="260"/>
      <c r="AL741" s="260"/>
      <c r="AM741" s="260"/>
      <c r="AN741" s="260"/>
      <c r="AO741" s="260"/>
      <c r="AP741" s="260"/>
      <c r="AQ741" s="260"/>
      <c r="AR741" s="260"/>
      <c r="AS741" s="260"/>
      <c r="AT741" s="260"/>
      <c r="AU741" s="260"/>
      <c r="AV741" s="260"/>
      <c r="AW741" s="260"/>
      <c r="AX741" s="260"/>
      <c r="AY741" s="260"/>
      <c r="AZ741" s="260"/>
      <c r="BA741" s="260"/>
      <c r="BB741" s="260"/>
      <c r="BC741" s="260"/>
      <c r="BD741" s="241"/>
      <c r="BE741" s="241"/>
      <c r="BF741" s="241"/>
    </row>
    <row r="742" spans="1:59" s="256" customFormat="1" ht="78.75" customHeight="1">
      <c r="B742" s="333" t="s">
        <v>300</v>
      </c>
      <c r="C742" s="512" t="s">
        <v>843</v>
      </c>
      <c r="D742" s="513"/>
      <c r="E742" s="513"/>
      <c r="F742" s="513"/>
      <c r="G742" s="513"/>
      <c r="H742" s="513"/>
      <c r="I742" s="513"/>
      <c r="J742" s="513"/>
      <c r="K742" s="513"/>
      <c r="L742" s="513"/>
      <c r="M742" s="513"/>
      <c r="N742" s="513"/>
      <c r="O742" s="513"/>
      <c r="P742" s="513"/>
      <c r="Q742" s="513"/>
      <c r="R742" s="513"/>
      <c r="S742" s="513"/>
      <c r="T742" s="513"/>
      <c r="U742" s="513"/>
      <c r="V742" s="513"/>
      <c r="W742" s="513"/>
      <c r="X742" s="513"/>
      <c r="Y742" s="513"/>
      <c r="Z742" s="513"/>
      <c r="AA742" s="513"/>
      <c r="AB742" s="514"/>
      <c r="AC742" s="526"/>
      <c r="AD742" s="527"/>
      <c r="AE742" s="528"/>
      <c r="AG742" s="241"/>
      <c r="AH742" s="260"/>
      <c r="AI742" s="260"/>
      <c r="AJ742" s="260"/>
      <c r="AK742" s="260"/>
      <c r="AL742" s="260"/>
      <c r="AM742" s="260"/>
      <c r="AN742" s="260"/>
      <c r="AO742" s="260"/>
      <c r="AP742" s="260"/>
      <c r="AQ742" s="260"/>
      <c r="AR742" s="260"/>
      <c r="AS742" s="260"/>
      <c r="AT742" s="260"/>
      <c r="AU742" s="260"/>
      <c r="AV742" s="260"/>
      <c r="AW742" s="260"/>
      <c r="AX742" s="260"/>
      <c r="AY742" s="260"/>
      <c r="AZ742" s="260"/>
      <c r="BA742" s="260"/>
      <c r="BB742" s="260"/>
      <c r="BC742" s="260"/>
      <c r="BD742" s="241"/>
      <c r="BE742" s="241"/>
      <c r="BF742" s="241"/>
    </row>
    <row r="743" spans="1:59" s="256" customFormat="1" ht="27.75" customHeight="1">
      <c r="B743" s="344" t="s">
        <v>390</v>
      </c>
      <c r="C743" s="506" t="s">
        <v>844</v>
      </c>
      <c r="D743" s="507"/>
      <c r="E743" s="507"/>
      <c r="F743" s="507"/>
      <c r="G743" s="507"/>
      <c r="H743" s="507"/>
      <c r="I743" s="507"/>
      <c r="J743" s="507"/>
      <c r="K743" s="507"/>
      <c r="L743" s="507"/>
      <c r="M743" s="507"/>
      <c r="N743" s="507"/>
      <c r="O743" s="507"/>
      <c r="P743" s="507"/>
      <c r="Q743" s="507"/>
      <c r="R743" s="507"/>
      <c r="S743" s="507"/>
      <c r="T743" s="507"/>
      <c r="U743" s="507"/>
      <c r="V743" s="507"/>
      <c r="W743" s="507"/>
      <c r="X743" s="507"/>
      <c r="Y743" s="507"/>
      <c r="Z743" s="507"/>
      <c r="AA743" s="507"/>
      <c r="AB743" s="508"/>
      <c r="AC743" s="613"/>
      <c r="AD743" s="614"/>
      <c r="AE743" s="615"/>
      <c r="AG743" s="241"/>
      <c r="AH743" s="260"/>
      <c r="AI743" s="260"/>
      <c r="AJ743" s="260"/>
      <c r="AK743" s="260"/>
      <c r="AL743" s="260"/>
      <c r="AM743" s="260"/>
      <c r="AN743" s="260"/>
      <c r="AO743" s="260"/>
      <c r="AP743" s="260"/>
      <c r="AQ743" s="260"/>
      <c r="AR743" s="260"/>
      <c r="AS743" s="260"/>
      <c r="AT743" s="260"/>
      <c r="AU743" s="260"/>
      <c r="AV743" s="260"/>
      <c r="AW743" s="260"/>
      <c r="AX743" s="260"/>
      <c r="AY743" s="260"/>
      <c r="AZ743" s="260"/>
      <c r="BA743" s="260"/>
      <c r="BB743" s="260"/>
      <c r="BC743" s="260"/>
      <c r="BD743" s="241"/>
      <c r="BE743" s="241"/>
      <c r="BF743" s="241"/>
    </row>
    <row r="744" spans="1:59" s="256" customFormat="1" ht="27" customHeight="1">
      <c r="B744" s="254"/>
      <c r="C744" s="310"/>
      <c r="D744" s="310"/>
      <c r="E744" s="310"/>
      <c r="F744" s="310"/>
      <c r="G744" s="310"/>
      <c r="H744" s="310"/>
      <c r="I744" s="310"/>
      <c r="J744" s="310"/>
      <c r="K744" s="310"/>
      <c r="L744" s="310"/>
      <c r="M744" s="310"/>
      <c r="N744" s="310"/>
      <c r="O744" s="310"/>
      <c r="P744" s="310"/>
      <c r="Q744" s="310"/>
      <c r="R744" s="310"/>
      <c r="S744" s="310"/>
      <c r="T744" s="310"/>
      <c r="U744" s="310"/>
      <c r="V744" s="310"/>
      <c r="W744" s="310"/>
      <c r="X744" s="310"/>
      <c r="Y744" s="310"/>
      <c r="Z744" s="310"/>
      <c r="AA744" s="310"/>
      <c r="AB744" s="310"/>
      <c r="AC744" s="254"/>
      <c r="AD744" s="254"/>
      <c r="AE744" s="254"/>
      <c r="AG744" s="241"/>
      <c r="AH744" s="260"/>
      <c r="AI744" s="260"/>
      <c r="AJ744" s="260"/>
      <c r="AK744" s="260"/>
      <c r="AL744" s="260"/>
      <c r="AM744" s="260"/>
      <c r="AN744" s="260"/>
      <c r="AO744" s="260"/>
      <c r="AP744" s="260"/>
      <c r="AQ744" s="260"/>
      <c r="AR744" s="260"/>
      <c r="AS744" s="260"/>
      <c r="AT744" s="260"/>
      <c r="AU744" s="260"/>
      <c r="AV744" s="260"/>
      <c r="AW744" s="260"/>
      <c r="AX744" s="260"/>
      <c r="AY744" s="260"/>
      <c r="AZ744" s="260"/>
      <c r="BA744" s="260"/>
      <c r="BB744" s="260"/>
      <c r="BC744" s="260"/>
      <c r="BD744" s="241"/>
      <c r="BE744" s="241"/>
      <c r="BF744" s="241"/>
    </row>
    <row r="745" spans="1:59" s="256" customFormat="1" ht="19.5" customHeight="1">
      <c r="A745" s="253" t="s">
        <v>845</v>
      </c>
      <c r="B745" s="288"/>
      <c r="C745" s="289"/>
      <c r="D745" s="289"/>
      <c r="E745" s="289"/>
      <c r="F745" s="289"/>
      <c r="G745" s="289"/>
      <c r="H745" s="289"/>
      <c r="I745" s="289"/>
      <c r="J745" s="290"/>
      <c r="K745" s="290"/>
      <c r="L745" s="290"/>
      <c r="M745" s="290"/>
      <c r="N745" s="290"/>
      <c r="O745" s="290"/>
      <c r="P745" s="290"/>
      <c r="Q745" s="290"/>
      <c r="R745" s="290"/>
      <c r="S745" s="290"/>
      <c r="T745" s="290"/>
      <c r="U745" s="290"/>
      <c r="V745" s="290"/>
      <c r="W745" s="290"/>
      <c r="X745" s="290"/>
      <c r="Y745" s="290"/>
      <c r="Z745" s="290"/>
      <c r="AA745" s="290"/>
      <c r="AB745" s="290"/>
      <c r="AC745" s="252"/>
      <c r="AD745" s="252"/>
      <c r="AE745" s="252"/>
      <c r="AG745" s="254"/>
      <c r="AH745" s="260"/>
      <c r="AI745" s="260"/>
      <c r="AJ745" s="260"/>
      <c r="AK745" s="260"/>
      <c r="AL745" s="260"/>
      <c r="AM745" s="260"/>
      <c r="AN745" s="260"/>
      <c r="AO745" s="260"/>
      <c r="AP745" s="260"/>
      <c r="AQ745" s="260"/>
      <c r="AR745" s="260"/>
      <c r="AS745" s="260"/>
      <c r="AT745" s="260"/>
      <c r="AU745" s="260"/>
      <c r="AV745" s="260"/>
      <c r="AW745" s="260"/>
      <c r="AX745" s="260"/>
      <c r="AY745" s="260"/>
      <c r="AZ745" s="260"/>
      <c r="BA745" s="260"/>
      <c r="BB745" s="260"/>
      <c r="BC745" s="260"/>
      <c r="BD745" s="241"/>
      <c r="BE745" s="241"/>
      <c r="BF745" s="241"/>
    </row>
    <row r="746" spans="1:59" s="256" customFormat="1" ht="18.75" customHeight="1">
      <c r="B746" s="496" t="s">
        <v>296</v>
      </c>
      <c r="C746" s="512" t="s">
        <v>846</v>
      </c>
      <c r="D746" s="513"/>
      <c r="E746" s="513"/>
      <c r="F746" s="513"/>
      <c r="G746" s="513"/>
      <c r="H746" s="513"/>
      <c r="I746" s="513"/>
      <c r="J746" s="513"/>
      <c r="K746" s="513"/>
      <c r="L746" s="513"/>
      <c r="M746" s="513"/>
      <c r="N746" s="513"/>
      <c r="O746" s="513"/>
      <c r="P746" s="513"/>
      <c r="Q746" s="513"/>
      <c r="R746" s="513"/>
      <c r="S746" s="513"/>
      <c r="T746" s="513"/>
      <c r="U746" s="513"/>
      <c r="V746" s="513"/>
      <c r="W746" s="513"/>
      <c r="X746" s="513"/>
      <c r="Y746" s="513"/>
      <c r="Z746" s="513"/>
      <c r="AA746" s="513"/>
      <c r="AB746" s="514"/>
      <c r="AC746" s="526"/>
      <c r="AD746" s="527"/>
      <c r="AE746" s="528"/>
      <c r="AG746" s="241"/>
      <c r="AH746" s="260"/>
      <c r="AI746" s="260"/>
      <c r="AJ746" s="260"/>
      <c r="AK746" s="260"/>
      <c r="AL746" s="260"/>
      <c r="AM746" s="260"/>
      <c r="AN746" s="260"/>
      <c r="AO746" s="260"/>
      <c r="AP746" s="260"/>
      <c r="AQ746" s="260"/>
      <c r="AR746" s="260"/>
      <c r="AS746" s="260"/>
      <c r="AT746" s="260"/>
      <c r="AU746" s="260"/>
      <c r="AV746" s="260"/>
      <c r="AW746" s="260"/>
      <c r="AX746" s="260"/>
      <c r="AY746" s="260"/>
      <c r="AZ746" s="260"/>
      <c r="BA746" s="260"/>
      <c r="BB746" s="260"/>
      <c r="BC746" s="260"/>
      <c r="BD746" s="241"/>
      <c r="BE746" s="241"/>
      <c r="BF746" s="241"/>
    </row>
    <row r="747" spans="1:59" s="256" customFormat="1" ht="18.75" customHeight="1">
      <c r="B747" s="497"/>
      <c r="C747" s="523"/>
      <c r="D747" s="524"/>
      <c r="E747" s="524"/>
      <c r="F747" s="524"/>
      <c r="G747" s="524"/>
      <c r="H747" s="524"/>
      <c r="I747" s="524"/>
      <c r="J747" s="524"/>
      <c r="K747" s="524"/>
      <c r="L747" s="524"/>
      <c r="M747" s="524"/>
      <c r="N747" s="524"/>
      <c r="O747" s="524"/>
      <c r="P747" s="524"/>
      <c r="Q747" s="524"/>
      <c r="R747" s="524"/>
      <c r="S747" s="524"/>
      <c r="T747" s="524"/>
      <c r="U747" s="524"/>
      <c r="V747" s="524"/>
      <c r="W747" s="524"/>
      <c r="X747" s="524"/>
      <c r="Y747" s="524"/>
      <c r="Z747" s="524"/>
      <c r="AA747" s="524"/>
      <c r="AB747" s="525"/>
      <c r="AC747" s="529"/>
      <c r="AD747" s="530"/>
      <c r="AE747" s="531"/>
      <c r="AG747" s="241"/>
      <c r="AH747" s="260"/>
      <c r="AI747" s="260"/>
      <c r="AJ747" s="260"/>
      <c r="AK747" s="260"/>
      <c r="AL747" s="260"/>
      <c r="AM747" s="260"/>
      <c r="AN747" s="260"/>
      <c r="AO747" s="260"/>
      <c r="AP747" s="260"/>
      <c r="AQ747" s="260"/>
      <c r="AR747" s="260"/>
      <c r="AS747" s="260"/>
      <c r="AT747" s="260"/>
      <c r="AU747" s="260"/>
      <c r="AV747" s="260"/>
      <c r="AW747" s="260"/>
      <c r="AX747" s="260"/>
      <c r="AY747" s="260"/>
      <c r="AZ747" s="260"/>
      <c r="BA747" s="260"/>
      <c r="BB747" s="260"/>
      <c r="BC747" s="260"/>
      <c r="BD747" s="241"/>
      <c r="BE747" s="241"/>
      <c r="BF747" s="241"/>
    </row>
    <row r="748" spans="1:59" s="256" customFormat="1" ht="18" customHeight="1">
      <c r="B748" s="496" t="s">
        <v>300</v>
      </c>
      <c r="C748" s="512" t="s">
        <v>847</v>
      </c>
      <c r="D748" s="513"/>
      <c r="E748" s="513"/>
      <c r="F748" s="513"/>
      <c r="G748" s="513"/>
      <c r="H748" s="513"/>
      <c r="I748" s="513"/>
      <c r="J748" s="513"/>
      <c r="K748" s="513"/>
      <c r="L748" s="513"/>
      <c r="M748" s="513"/>
      <c r="N748" s="513"/>
      <c r="O748" s="513"/>
      <c r="P748" s="513"/>
      <c r="Q748" s="513"/>
      <c r="R748" s="513"/>
      <c r="S748" s="513"/>
      <c r="T748" s="513"/>
      <c r="U748" s="513"/>
      <c r="V748" s="513"/>
      <c r="W748" s="513"/>
      <c r="X748" s="513"/>
      <c r="Y748" s="513"/>
      <c r="Z748" s="513"/>
      <c r="AA748" s="513"/>
      <c r="AB748" s="514"/>
      <c r="AC748" s="526"/>
      <c r="AD748" s="527"/>
      <c r="AE748" s="528"/>
      <c r="AG748" s="241"/>
      <c r="AH748" s="260"/>
      <c r="AI748" s="260"/>
      <c r="AJ748" s="260"/>
      <c r="AK748" s="260"/>
      <c r="AL748" s="260"/>
      <c r="AM748" s="260"/>
      <c r="AN748" s="260"/>
      <c r="AO748" s="260"/>
      <c r="AP748" s="260"/>
      <c r="AQ748" s="260"/>
      <c r="AR748" s="260"/>
      <c r="AS748" s="260"/>
      <c r="AT748" s="260"/>
      <c r="AU748" s="260"/>
      <c r="AV748" s="260"/>
      <c r="AW748" s="260"/>
      <c r="AX748" s="260"/>
      <c r="AY748" s="260"/>
      <c r="AZ748" s="260"/>
      <c r="BA748" s="260"/>
      <c r="BB748" s="260"/>
      <c r="BC748" s="260"/>
      <c r="BD748" s="241"/>
      <c r="BE748" s="241"/>
      <c r="BF748" s="241"/>
    </row>
    <row r="749" spans="1:59" s="256" customFormat="1" ht="18" customHeight="1">
      <c r="B749" s="497"/>
      <c r="C749" s="523"/>
      <c r="D749" s="524"/>
      <c r="E749" s="524"/>
      <c r="F749" s="524"/>
      <c r="G749" s="524"/>
      <c r="H749" s="524"/>
      <c r="I749" s="524"/>
      <c r="J749" s="524"/>
      <c r="K749" s="524"/>
      <c r="L749" s="524"/>
      <c r="M749" s="524"/>
      <c r="N749" s="524"/>
      <c r="O749" s="524"/>
      <c r="P749" s="524"/>
      <c r="Q749" s="524"/>
      <c r="R749" s="524"/>
      <c r="S749" s="524"/>
      <c r="T749" s="524"/>
      <c r="U749" s="524"/>
      <c r="V749" s="524"/>
      <c r="W749" s="524"/>
      <c r="X749" s="524"/>
      <c r="Y749" s="524"/>
      <c r="Z749" s="524"/>
      <c r="AA749" s="524"/>
      <c r="AB749" s="525"/>
      <c r="AC749" s="529"/>
      <c r="AD749" s="530"/>
      <c r="AE749" s="531"/>
      <c r="AG749" s="241"/>
      <c r="AH749" s="260"/>
      <c r="AI749" s="260"/>
      <c r="AJ749" s="260"/>
      <c r="AK749" s="260"/>
      <c r="AL749" s="260"/>
      <c r="AM749" s="260"/>
      <c r="AN749" s="260"/>
      <c r="AO749" s="260"/>
      <c r="AP749" s="260"/>
      <c r="AQ749" s="260"/>
      <c r="AR749" s="260"/>
      <c r="AS749" s="260"/>
      <c r="AT749" s="260"/>
      <c r="AU749" s="260"/>
      <c r="AV749" s="260"/>
      <c r="AW749" s="260"/>
      <c r="AX749" s="260"/>
      <c r="AY749" s="260"/>
      <c r="AZ749" s="260"/>
      <c r="BA749" s="260"/>
      <c r="BB749" s="260"/>
      <c r="BC749" s="260"/>
      <c r="BD749" s="241"/>
      <c r="BE749" s="241"/>
      <c r="BF749" s="241"/>
    </row>
    <row r="750" spans="1:59" s="256" customFormat="1" ht="27" customHeight="1">
      <c r="B750" s="344" t="s">
        <v>390</v>
      </c>
      <c r="C750" s="506" t="s">
        <v>848</v>
      </c>
      <c r="D750" s="507"/>
      <c r="E750" s="507"/>
      <c r="F750" s="507"/>
      <c r="G750" s="507"/>
      <c r="H750" s="507"/>
      <c r="I750" s="507"/>
      <c r="J750" s="507"/>
      <c r="K750" s="507"/>
      <c r="L750" s="507"/>
      <c r="M750" s="507"/>
      <c r="N750" s="507"/>
      <c r="O750" s="507"/>
      <c r="P750" s="507"/>
      <c r="Q750" s="507"/>
      <c r="R750" s="507"/>
      <c r="S750" s="507"/>
      <c r="T750" s="507"/>
      <c r="U750" s="507"/>
      <c r="V750" s="507"/>
      <c r="W750" s="507"/>
      <c r="X750" s="507"/>
      <c r="Y750" s="507"/>
      <c r="Z750" s="507"/>
      <c r="AA750" s="507"/>
      <c r="AB750" s="508"/>
      <c r="AC750" s="613"/>
      <c r="AD750" s="614"/>
      <c r="AE750" s="615"/>
      <c r="AG750" s="241"/>
      <c r="AH750" s="260"/>
      <c r="AI750" s="260"/>
      <c r="AJ750" s="260"/>
      <c r="AK750" s="260"/>
      <c r="AL750" s="260"/>
      <c r="AM750" s="260"/>
      <c r="AN750" s="260"/>
      <c r="AO750" s="260"/>
      <c r="AP750" s="260"/>
      <c r="AQ750" s="260"/>
      <c r="AR750" s="260"/>
      <c r="AS750" s="260"/>
      <c r="AT750" s="260"/>
      <c r="AU750" s="260"/>
      <c r="AV750" s="260"/>
      <c r="AW750" s="260"/>
      <c r="AX750" s="260"/>
      <c r="AY750" s="260"/>
      <c r="AZ750" s="260"/>
      <c r="BA750" s="260"/>
      <c r="BB750" s="260"/>
      <c r="BC750" s="260"/>
      <c r="BD750" s="241"/>
      <c r="BE750" s="241"/>
      <c r="BF750" s="241"/>
    </row>
    <row r="751" spans="1:59" s="256" customFormat="1" ht="92.25" customHeight="1">
      <c r="B751" s="496" t="s">
        <v>603</v>
      </c>
      <c r="C751" s="606" t="s">
        <v>849</v>
      </c>
      <c r="D751" s="607"/>
      <c r="E751" s="607"/>
      <c r="F751" s="607"/>
      <c r="G751" s="607"/>
      <c r="H751" s="607"/>
      <c r="I751" s="607"/>
      <c r="J751" s="607"/>
      <c r="K751" s="607"/>
      <c r="L751" s="607"/>
      <c r="M751" s="607"/>
      <c r="N751" s="607"/>
      <c r="O751" s="607"/>
      <c r="P751" s="607"/>
      <c r="Q751" s="607"/>
      <c r="R751" s="607"/>
      <c r="S751" s="607"/>
      <c r="T751" s="607"/>
      <c r="U751" s="607"/>
      <c r="V751" s="607"/>
      <c r="W751" s="607"/>
      <c r="X751" s="607"/>
      <c r="Y751" s="607"/>
      <c r="Z751" s="607"/>
      <c r="AA751" s="607"/>
      <c r="AB751" s="608"/>
      <c r="AC751" s="526"/>
      <c r="AD751" s="527"/>
      <c r="AE751" s="528"/>
      <c r="AG751" s="241"/>
      <c r="AH751" s="260"/>
      <c r="AI751" s="260"/>
      <c r="AJ751" s="260"/>
      <c r="AK751" s="260"/>
      <c r="AL751" s="260"/>
      <c r="AM751" s="260"/>
      <c r="AN751" s="260"/>
      <c r="AO751" s="260"/>
      <c r="AP751" s="260"/>
      <c r="AQ751" s="260"/>
      <c r="AR751" s="260"/>
      <c r="AS751" s="260"/>
      <c r="AT751" s="260"/>
      <c r="AU751" s="260"/>
      <c r="AV751" s="260"/>
      <c r="AW751" s="260"/>
      <c r="AX751" s="260"/>
      <c r="AY751" s="260"/>
      <c r="AZ751" s="260"/>
      <c r="BA751" s="260"/>
      <c r="BB751" s="260"/>
      <c r="BC751" s="260"/>
      <c r="BD751" s="241"/>
      <c r="BE751" s="241"/>
      <c r="BF751" s="241"/>
    </row>
    <row r="752" spans="1:59" s="256" customFormat="1" ht="92.25" customHeight="1">
      <c r="B752" s="497"/>
      <c r="C752" s="563"/>
      <c r="D752" s="564"/>
      <c r="E752" s="564"/>
      <c r="F752" s="564"/>
      <c r="G752" s="564"/>
      <c r="H752" s="564"/>
      <c r="I752" s="564"/>
      <c r="J752" s="564"/>
      <c r="K752" s="564"/>
      <c r="L752" s="564"/>
      <c r="M752" s="564"/>
      <c r="N752" s="564"/>
      <c r="O752" s="564"/>
      <c r="P752" s="564"/>
      <c r="Q752" s="564"/>
      <c r="R752" s="564"/>
      <c r="S752" s="564"/>
      <c r="T752" s="564"/>
      <c r="U752" s="564"/>
      <c r="V752" s="564"/>
      <c r="W752" s="564"/>
      <c r="X752" s="564"/>
      <c r="Y752" s="564"/>
      <c r="Z752" s="564"/>
      <c r="AA752" s="564"/>
      <c r="AB752" s="565"/>
      <c r="AC752" s="529"/>
      <c r="AD752" s="530"/>
      <c r="AE752" s="531"/>
      <c r="AG752" s="241"/>
      <c r="AH752" s="241"/>
      <c r="AI752" s="241"/>
      <c r="AJ752" s="241"/>
      <c r="AK752" s="241"/>
      <c r="AL752" s="241"/>
      <c r="AM752" s="241"/>
      <c r="AN752" s="241"/>
      <c r="AO752" s="241"/>
      <c r="AP752" s="241"/>
      <c r="AQ752" s="241"/>
      <c r="AR752" s="241"/>
      <c r="AS752" s="241"/>
      <c r="AT752" s="241"/>
      <c r="AU752" s="241"/>
      <c r="AV752" s="241"/>
      <c r="AW752" s="241"/>
      <c r="AX752" s="241"/>
      <c r="AY752" s="241"/>
      <c r="AZ752" s="241"/>
      <c r="BA752" s="241"/>
      <c r="BB752" s="241"/>
      <c r="BC752" s="241"/>
      <c r="BD752" s="241"/>
      <c r="BE752" s="241"/>
      <c r="BF752" s="241"/>
      <c r="BG752" s="241"/>
    </row>
    <row r="753" spans="1:65" s="256" customFormat="1" ht="15" customHeight="1">
      <c r="A753" s="241"/>
      <c r="B753" s="499" t="s">
        <v>605</v>
      </c>
      <c r="C753" s="512" t="s">
        <v>836</v>
      </c>
      <c r="D753" s="513"/>
      <c r="E753" s="513"/>
      <c r="F753" s="513"/>
      <c r="G753" s="513"/>
      <c r="H753" s="513"/>
      <c r="I753" s="513"/>
      <c r="J753" s="513"/>
      <c r="K753" s="513"/>
      <c r="L753" s="513"/>
      <c r="M753" s="513"/>
      <c r="N753" s="513"/>
      <c r="O753" s="513"/>
      <c r="P753" s="513"/>
      <c r="Q753" s="513"/>
      <c r="R753" s="513"/>
      <c r="S753" s="513"/>
      <c r="T753" s="513"/>
      <c r="U753" s="513"/>
      <c r="V753" s="513"/>
      <c r="W753" s="513"/>
      <c r="X753" s="513"/>
      <c r="Y753" s="513"/>
      <c r="Z753" s="513"/>
      <c r="AA753" s="513"/>
      <c r="AB753" s="514"/>
      <c r="AC753" s="526"/>
      <c r="AD753" s="527"/>
      <c r="AE753" s="528"/>
      <c r="AG753" s="241"/>
      <c r="AH753" s="241"/>
      <c r="AI753" s="260"/>
      <c r="AJ753" s="260"/>
      <c r="AK753" s="260"/>
      <c r="AL753" s="260"/>
      <c r="AM753" s="260"/>
      <c r="AN753" s="260"/>
      <c r="AO753" s="260"/>
      <c r="AP753" s="260"/>
      <c r="AQ753" s="260"/>
      <c r="AR753" s="260"/>
      <c r="AS753" s="260"/>
      <c r="AT753" s="260"/>
      <c r="AU753" s="260"/>
      <c r="AV753" s="260"/>
      <c r="AW753" s="260"/>
      <c r="AX753" s="260"/>
      <c r="AY753" s="260"/>
      <c r="AZ753" s="260"/>
      <c r="BA753" s="260"/>
      <c r="BB753" s="260"/>
      <c r="BC753" s="260"/>
      <c r="BD753" s="260"/>
      <c r="BE753" s="241"/>
      <c r="BF753" s="241"/>
      <c r="BG753" s="241"/>
    </row>
    <row r="754" spans="1:65" s="256" customFormat="1" ht="15" customHeight="1">
      <c r="A754" s="241"/>
      <c r="B754" s="499"/>
      <c r="C754" s="523"/>
      <c r="D754" s="524"/>
      <c r="E754" s="524"/>
      <c r="F754" s="524"/>
      <c r="G754" s="524"/>
      <c r="H754" s="524"/>
      <c r="I754" s="524"/>
      <c r="J754" s="524"/>
      <c r="K754" s="524"/>
      <c r="L754" s="524"/>
      <c r="M754" s="524"/>
      <c r="N754" s="524"/>
      <c r="O754" s="524"/>
      <c r="P754" s="524"/>
      <c r="Q754" s="524"/>
      <c r="R754" s="524"/>
      <c r="S754" s="524"/>
      <c r="T754" s="524"/>
      <c r="U754" s="524"/>
      <c r="V754" s="524"/>
      <c r="W754" s="524"/>
      <c r="X754" s="524"/>
      <c r="Y754" s="524"/>
      <c r="Z754" s="524"/>
      <c r="AA754" s="524"/>
      <c r="AB754" s="525"/>
      <c r="AC754" s="529"/>
      <c r="AD754" s="530"/>
      <c r="AE754" s="531"/>
      <c r="AG754" s="241"/>
      <c r="AH754" s="241"/>
      <c r="AI754" s="260"/>
      <c r="AJ754" s="260"/>
      <c r="AK754" s="260"/>
      <c r="AL754" s="260"/>
      <c r="AM754" s="260"/>
      <c r="AN754" s="260"/>
      <c r="AO754" s="260"/>
      <c r="AP754" s="260"/>
      <c r="AQ754" s="260"/>
      <c r="AR754" s="260"/>
      <c r="AS754" s="260"/>
      <c r="AT754" s="260"/>
      <c r="AU754" s="260"/>
      <c r="AV754" s="260"/>
      <c r="AW754" s="260"/>
      <c r="AX754" s="260"/>
      <c r="AY754" s="260"/>
      <c r="AZ754" s="260"/>
      <c r="BA754" s="260"/>
      <c r="BB754" s="260"/>
      <c r="BC754" s="260"/>
      <c r="BD754" s="260"/>
      <c r="BE754" s="241"/>
      <c r="BF754" s="241"/>
      <c r="BG754" s="241"/>
    </row>
    <row r="755" spans="1:65" s="256" customFormat="1" ht="45" customHeight="1">
      <c r="A755" s="241"/>
      <c r="B755" s="344" t="s">
        <v>671</v>
      </c>
      <c r="C755" s="619" t="s">
        <v>850</v>
      </c>
      <c r="D755" s="620"/>
      <c r="E755" s="620"/>
      <c r="F755" s="620"/>
      <c r="G755" s="620"/>
      <c r="H755" s="620"/>
      <c r="I755" s="620"/>
      <c r="J755" s="620"/>
      <c r="K755" s="620"/>
      <c r="L755" s="620"/>
      <c r="M755" s="620"/>
      <c r="N755" s="620"/>
      <c r="O755" s="620"/>
      <c r="P755" s="620"/>
      <c r="Q755" s="620"/>
      <c r="R755" s="620"/>
      <c r="S755" s="620"/>
      <c r="T755" s="620"/>
      <c r="U755" s="620"/>
      <c r="V755" s="620"/>
      <c r="W755" s="620"/>
      <c r="X755" s="620"/>
      <c r="Y755" s="620"/>
      <c r="Z755" s="620"/>
      <c r="AA755" s="620"/>
      <c r="AB755" s="621"/>
      <c r="AC755" s="616"/>
      <c r="AD755" s="617"/>
      <c r="AE755" s="618"/>
      <c r="AG755" s="241"/>
      <c r="AH755" s="241"/>
      <c r="AI755" s="260"/>
      <c r="AJ755" s="260"/>
      <c r="AK755" s="260"/>
      <c r="AL755" s="260"/>
      <c r="AM755" s="260"/>
      <c r="AN755" s="260"/>
      <c r="AO755" s="260"/>
      <c r="AP755" s="260"/>
      <c r="AQ755" s="260"/>
      <c r="AR755" s="260"/>
      <c r="AS755" s="260"/>
      <c r="AT755" s="260"/>
      <c r="AU755" s="260"/>
      <c r="AV755" s="260"/>
      <c r="AW755" s="260"/>
      <c r="AX755" s="260"/>
      <c r="AY755" s="260"/>
      <c r="AZ755" s="260"/>
      <c r="BA755" s="260"/>
      <c r="BB755" s="260"/>
      <c r="BC755" s="260"/>
      <c r="BD755" s="260"/>
      <c r="BE755" s="241"/>
      <c r="BF755" s="241"/>
      <c r="BG755" s="241"/>
    </row>
    <row r="756" spans="1:65" s="256" customFormat="1" ht="150" customHeight="1">
      <c r="A756" s="241"/>
      <c r="B756" s="344" t="s">
        <v>545</v>
      </c>
      <c r="C756" s="506" t="s">
        <v>851</v>
      </c>
      <c r="D756" s="507"/>
      <c r="E756" s="507"/>
      <c r="F756" s="507"/>
      <c r="G756" s="507"/>
      <c r="H756" s="507"/>
      <c r="I756" s="507"/>
      <c r="J756" s="507"/>
      <c r="K756" s="507"/>
      <c r="L756" s="507"/>
      <c r="M756" s="507"/>
      <c r="N756" s="507"/>
      <c r="O756" s="507"/>
      <c r="P756" s="507"/>
      <c r="Q756" s="507"/>
      <c r="R756" s="507"/>
      <c r="S756" s="507"/>
      <c r="T756" s="507"/>
      <c r="U756" s="507"/>
      <c r="V756" s="507"/>
      <c r="W756" s="507"/>
      <c r="X756" s="507"/>
      <c r="Y756" s="507"/>
      <c r="Z756" s="507"/>
      <c r="AA756" s="507"/>
      <c r="AB756" s="508"/>
      <c r="AC756" s="613"/>
      <c r="AD756" s="614"/>
      <c r="AE756" s="615"/>
      <c r="AG756" s="241"/>
      <c r="AH756" s="241"/>
      <c r="AI756" s="260"/>
      <c r="AJ756" s="260"/>
      <c r="AK756" s="260"/>
      <c r="AL756" s="260"/>
      <c r="AM756" s="260"/>
      <c r="AN756" s="260"/>
      <c r="AO756" s="260"/>
      <c r="AP756" s="260"/>
      <c r="AQ756" s="260"/>
      <c r="AR756" s="260"/>
      <c r="AS756" s="260"/>
      <c r="AT756" s="260"/>
      <c r="AU756" s="260"/>
      <c r="AV756" s="260"/>
      <c r="AW756" s="260"/>
      <c r="AX756" s="260"/>
      <c r="AY756" s="260"/>
      <c r="AZ756" s="260"/>
      <c r="BA756" s="260"/>
      <c r="BB756" s="260"/>
      <c r="BC756" s="260"/>
      <c r="BD756" s="260"/>
      <c r="BE756" s="241"/>
      <c r="BF756" s="241"/>
      <c r="BG756" s="241"/>
    </row>
    <row r="757" spans="1:65" s="256" customFormat="1" ht="30" customHeight="1">
      <c r="A757" s="241"/>
      <c r="B757" s="344" t="s">
        <v>547</v>
      </c>
      <c r="C757" s="506" t="s">
        <v>852</v>
      </c>
      <c r="D757" s="507"/>
      <c r="E757" s="507"/>
      <c r="F757" s="507"/>
      <c r="G757" s="507"/>
      <c r="H757" s="507"/>
      <c r="I757" s="507"/>
      <c r="J757" s="507"/>
      <c r="K757" s="507"/>
      <c r="L757" s="507"/>
      <c r="M757" s="507"/>
      <c r="N757" s="507"/>
      <c r="O757" s="507"/>
      <c r="P757" s="507"/>
      <c r="Q757" s="507"/>
      <c r="R757" s="507"/>
      <c r="S757" s="507"/>
      <c r="T757" s="507"/>
      <c r="U757" s="507"/>
      <c r="V757" s="507"/>
      <c r="W757" s="507"/>
      <c r="X757" s="507"/>
      <c r="Y757" s="507"/>
      <c r="Z757" s="507"/>
      <c r="AA757" s="507"/>
      <c r="AB757" s="508"/>
      <c r="AC757" s="613"/>
      <c r="AD757" s="614"/>
      <c r="AE757" s="615"/>
      <c r="AG757" s="241"/>
      <c r="AH757" s="241"/>
      <c r="AI757" s="260"/>
      <c r="AJ757" s="260"/>
      <c r="AK757" s="260"/>
      <c r="AL757" s="260"/>
      <c r="AM757" s="260"/>
      <c r="AN757" s="260"/>
      <c r="AO757" s="260"/>
      <c r="AP757" s="260"/>
      <c r="AQ757" s="260"/>
      <c r="AR757" s="260"/>
      <c r="AS757" s="260"/>
      <c r="AT757" s="260"/>
      <c r="AU757" s="260"/>
      <c r="AV757" s="260"/>
      <c r="AW757" s="260"/>
      <c r="AX757" s="260"/>
      <c r="AY757" s="260"/>
      <c r="AZ757" s="260"/>
      <c r="BA757" s="260"/>
      <c r="BB757" s="260"/>
      <c r="BC757" s="260"/>
      <c r="BD757" s="260"/>
      <c r="BE757" s="241"/>
      <c r="BF757" s="241"/>
      <c r="BG757" s="241"/>
    </row>
    <row r="758" spans="1:65" s="256" customFormat="1" ht="11.25" customHeight="1">
      <c r="A758" s="241"/>
      <c r="B758" s="254"/>
      <c r="C758" s="351"/>
      <c r="D758" s="351"/>
      <c r="E758" s="351"/>
      <c r="F758" s="351"/>
      <c r="G758" s="351"/>
      <c r="H758" s="351"/>
      <c r="I758" s="351"/>
      <c r="J758" s="351"/>
      <c r="K758" s="351"/>
      <c r="L758" s="351"/>
      <c r="M758" s="351"/>
      <c r="N758" s="351"/>
      <c r="O758" s="351"/>
      <c r="P758" s="351"/>
      <c r="Q758" s="351"/>
      <c r="R758" s="351"/>
      <c r="S758" s="351"/>
      <c r="T758" s="351"/>
      <c r="U758" s="351"/>
      <c r="V758" s="351"/>
      <c r="W758" s="351"/>
      <c r="X758" s="351"/>
      <c r="Y758" s="351"/>
      <c r="Z758" s="351"/>
      <c r="AA758" s="351"/>
      <c r="AB758" s="351"/>
      <c r="AC758" s="329"/>
      <c r="AD758" s="329"/>
      <c r="AE758" s="329"/>
      <c r="AG758" s="241"/>
      <c r="AH758" s="241"/>
      <c r="AI758" s="260"/>
      <c r="AJ758" s="260"/>
      <c r="AK758" s="260"/>
      <c r="AL758" s="260"/>
      <c r="AM758" s="260"/>
      <c r="AN758" s="260"/>
      <c r="AO758" s="260"/>
      <c r="AP758" s="260"/>
      <c r="AQ758" s="260"/>
      <c r="AR758" s="260"/>
      <c r="AS758" s="260"/>
      <c r="AT758" s="260"/>
      <c r="AU758" s="260"/>
      <c r="AV758" s="260"/>
      <c r="AW758" s="260"/>
      <c r="AX758" s="260"/>
      <c r="AY758" s="260"/>
      <c r="AZ758" s="260"/>
      <c r="BA758" s="260"/>
      <c r="BB758" s="260"/>
      <c r="BC758" s="260"/>
      <c r="BD758" s="260"/>
      <c r="BE758" s="241"/>
      <c r="BF758" s="241"/>
      <c r="BG758" s="241"/>
    </row>
    <row r="759" spans="1:65" s="234" customFormat="1" ht="19.5" customHeight="1">
      <c r="A759" s="253" t="s">
        <v>853</v>
      </c>
      <c r="B759" s="254"/>
      <c r="C759" s="351"/>
      <c r="D759" s="351"/>
      <c r="E759" s="351"/>
      <c r="F759" s="351"/>
      <c r="G759" s="351"/>
      <c r="H759" s="351"/>
      <c r="I759" s="351"/>
      <c r="J759" s="351"/>
      <c r="K759" s="351"/>
      <c r="L759" s="351"/>
      <c r="M759" s="351"/>
      <c r="N759" s="351"/>
      <c r="O759" s="351"/>
      <c r="P759" s="351"/>
      <c r="Q759" s="351"/>
      <c r="R759" s="351"/>
      <c r="S759" s="351"/>
      <c r="T759" s="351"/>
      <c r="U759" s="351"/>
      <c r="V759" s="351"/>
      <c r="W759" s="351"/>
      <c r="X759" s="351"/>
      <c r="Y759" s="351"/>
      <c r="Z759" s="351"/>
      <c r="AA759" s="351"/>
      <c r="AB759" s="351"/>
      <c r="AC759" s="329"/>
      <c r="AD759" s="329"/>
      <c r="AE759" s="329"/>
      <c r="AF759" s="224"/>
      <c r="AG759" s="309"/>
      <c r="AH759" s="313"/>
      <c r="AI759" s="246"/>
      <c r="AJ759" s="352"/>
      <c r="AK759" s="352"/>
      <c r="AL759" s="352"/>
      <c r="AM759" s="352"/>
      <c r="AN759" s="352"/>
      <c r="AO759" s="352"/>
      <c r="AP759" s="352"/>
      <c r="AQ759" s="352"/>
      <c r="AR759" s="352"/>
      <c r="AS759" s="352"/>
      <c r="AT759" s="352"/>
      <c r="AU759" s="352"/>
      <c r="AV759" s="352"/>
      <c r="AW759" s="352"/>
      <c r="AX759" s="352"/>
      <c r="AY759" s="352"/>
      <c r="AZ759" s="352"/>
      <c r="BA759" s="352"/>
      <c r="BB759" s="352"/>
      <c r="BC759" s="352"/>
      <c r="BD759" s="352"/>
      <c r="BE759" s="352"/>
      <c r="BF759" s="353"/>
      <c r="BG759" s="353"/>
      <c r="BH759" s="353"/>
    </row>
    <row r="760" spans="1:65" s="332" customFormat="1" ht="52.5" customHeight="1">
      <c r="A760" s="429"/>
      <c r="B760" s="425" t="s">
        <v>595</v>
      </c>
      <c r="C760" s="506" t="s">
        <v>854</v>
      </c>
      <c r="D760" s="507"/>
      <c r="E760" s="507"/>
      <c r="F760" s="507"/>
      <c r="G760" s="507"/>
      <c r="H760" s="507"/>
      <c r="I760" s="507"/>
      <c r="J760" s="507"/>
      <c r="K760" s="507"/>
      <c r="L760" s="507"/>
      <c r="M760" s="507"/>
      <c r="N760" s="507"/>
      <c r="O760" s="507"/>
      <c r="P760" s="507"/>
      <c r="Q760" s="507"/>
      <c r="R760" s="507"/>
      <c r="S760" s="507"/>
      <c r="T760" s="507"/>
      <c r="U760" s="507"/>
      <c r="V760" s="507"/>
      <c r="W760" s="507"/>
      <c r="X760" s="507"/>
      <c r="Y760" s="507"/>
      <c r="Z760" s="507"/>
      <c r="AA760" s="507"/>
      <c r="AB760" s="508"/>
      <c r="AC760" s="613"/>
      <c r="AD760" s="614"/>
      <c r="AE760" s="615"/>
      <c r="AF760" s="354"/>
      <c r="AG760" s="309"/>
      <c r="AH760" s="313"/>
      <c r="AI760" s="309"/>
      <c r="AJ760" s="352"/>
      <c r="AK760" s="352"/>
      <c r="AL760" s="352"/>
      <c r="AM760" s="352"/>
      <c r="AN760" s="352"/>
      <c r="AO760" s="352"/>
      <c r="AP760" s="352"/>
      <c r="AQ760" s="352"/>
      <c r="AR760" s="352"/>
      <c r="AS760" s="352"/>
      <c r="AT760" s="352"/>
      <c r="AU760" s="352"/>
      <c r="AV760" s="352"/>
      <c r="AW760" s="352"/>
      <c r="AX760" s="352"/>
      <c r="AY760" s="352"/>
      <c r="AZ760" s="352"/>
      <c r="BA760" s="352"/>
      <c r="BB760" s="352"/>
      <c r="BC760" s="352"/>
      <c r="BD760" s="352"/>
      <c r="BE760" s="352"/>
      <c r="BF760" s="355"/>
      <c r="BG760" s="355"/>
      <c r="BH760" s="355"/>
    </row>
    <row r="761" spans="1:65" s="332" customFormat="1" ht="45" customHeight="1">
      <c r="A761" s="429"/>
      <c r="B761" s="425" t="s">
        <v>598</v>
      </c>
      <c r="C761" s="506" t="s">
        <v>855</v>
      </c>
      <c r="D761" s="507"/>
      <c r="E761" s="507"/>
      <c r="F761" s="507"/>
      <c r="G761" s="507"/>
      <c r="H761" s="507"/>
      <c r="I761" s="507"/>
      <c r="J761" s="507"/>
      <c r="K761" s="507"/>
      <c r="L761" s="507"/>
      <c r="M761" s="507"/>
      <c r="N761" s="507"/>
      <c r="O761" s="507"/>
      <c r="P761" s="507"/>
      <c r="Q761" s="507"/>
      <c r="R761" s="507"/>
      <c r="S761" s="507"/>
      <c r="T761" s="507"/>
      <c r="U761" s="507"/>
      <c r="V761" s="507"/>
      <c r="W761" s="507"/>
      <c r="X761" s="507"/>
      <c r="Y761" s="507"/>
      <c r="Z761" s="507"/>
      <c r="AA761" s="507"/>
      <c r="AB761" s="508"/>
      <c r="AC761" s="613"/>
      <c r="AD761" s="614"/>
      <c r="AE761" s="615"/>
      <c r="AF761" s="354"/>
      <c r="AG761" s="241"/>
      <c r="AH761" s="313"/>
      <c r="AI761" s="309"/>
      <c r="AJ761" s="356"/>
      <c r="AK761" s="303"/>
      <c r="AL761" s="303"/>
      <c r="AM761" s="303"/>
      <c r="AN761" s="303"/>
      <c r="AO761" s="303"/>
      <c r="AP761" s="303"/>
      <c r="AQ761" s="303"/>
      <c r="AR761" s="303"/>
      <c r="AS761" s="303"/>
      <c r="AT761" s="303"/>
      <c r="AU761" s="303"/>
      <c r="AV761" s="303"/>
      <c r="AW761" s="303"/>
      <c r="AX761" s="303"/>
      <c r="AY761" s="303"/>
      <c r="AZ761" s="303"/>
      <c r="BA761" s="303"/>
      <c r="BB761" s="303"/>
      <c r="BC761" s="303"/>
      <c r="BD761" s="303"/>
      <c r="BE761" s="303"/>
      <c r="BF761" s="355"/>
      <c r="BG761" s="355"/>
      <c r="BH761" s="355"/>
    </row>
    <row r="762" spans="1:65" s="332" customFormat="1" ht="45" customHeight="1">
      <c r="A762" s="429"/>
      <c r="B762" s="425" t="s">
        <v>390</v>
      </c>
      <c r="C762" s="506" t="s">
        <v>856</v>
      </c>
      <c r="D762" s="507"/>
      <c r="E762" s="507"/>
      <c r="F762" s="507"/>
      <c r="G762" s="507"/>
      <c r="H762" s="507"/>
      <c r="I762" s="507"/>
      <c r="J762" s="507"/>
      <c r="K762" s="507"/>
      <c r="L762" s="507"/>
      <c r="M762" s="507"/>
      <c r="N762" s="507"/>
      <c r="O762" s="507"/>
      <c r="P762" s="507"/>
      <c r="Q762" s="507"/>
      <c r="R762" s="507"/>
      <c r="S762" s="507"/>
      <c r="T762" s="507"/>
      <c r="U762" s="507"/>
      <c r="V762" s="507"/>
      <c r="W762" s="507"/>
      <c r="X762" s="507"/>
      <c r="Y762" s="507"/>
      <c r="Z762" s="507"/>
      <c r="AA762" s="507"/>
      <c r="AB762" s="508"/>
      <c r="AC762" s="613"/>
      <c r="AD762" s="614"/>
      <c r="AE762" s="615"/>
      <c r="AF762" s="354"/>
      <c r="AG762" s="309"/>
      <c r="AH762" s="313"/>
      <c r="AI762" s="309"/>
      <c r="AJ762" s="356"/>
      <c r="AK762" s="303"/>
      <c r="AL762" s="303"/>
      <c r="AM762" s="303"/>
      <c r="AN762" s="303"/>
      <c r="AO762" s="303"/>
      <c r="AP762" s="303"/>
      <c r="AQ762" s="303"/>
      <c r="AR762" s="303"/>
      <c r="AS762" s="303"/>
      <c r="AT762" s="303"/>
      <c r="AU762" s="303"/>
      <c r="AV762" s="303"/>
      <c r="AW762" s="303"/>
      <c r="AX762" s="303"/>
      <c r="AY762" s="303"/>
      <c r="AZ762" s="303"/>
      <c r="BA762" s="303"/>
      <c r="BB762" s="303"/>
      <c r="BC762" s="303"/>
      <c r="BD762" s="303"/>
      <c r="BE762" s="303"/>
      <c r="BF762" s="355"/>
      <c r="BG762" s="355"/>
      <c r="BH762" s="355"/>
    </row>
    <row r="763" spans="1:65" s="332" customFormat="1" ht="45" customHeight="1">
      <c r="A763" s="429"/>
      <c r="B763" s="425" t="s">
        <v>603</v>
      </c>
      <c r="C763" s="506" t="s">
        <v>999</v>
      </c>
      <c r="D763" s="507"/>
      <c r="E763" s="507"/>
      <c r="F763" s="507"/>
      <c r="G763" s="507"/>
      <c r="H763" s="507"/>
      <c r="I763" s="507"/>
      <c r="J763" s="507"/>
      <c r="K763" s="507"/>
      <c r="L763" s="507"/>
      <c r="M763" s="507"/>
      <c r="N763" s="507"/>
      <c r="O763" s="507"/>
      <c r="P763" s="507"/>
      <c r="Q763" s="507"/>
      <c r="R763" s="507"/>
      <c r="S763" s="507"/>
      <c r="T763" s="507"/>
      <c r="U763" s="507"/>
      <c r="V763" s="507"/>
      <c r="W763" s="507"/>
      <c r="X763" s="507"/>
      <c r="Y763" s="507"/>
      <c r="Z763" s="507"/>
      <c r="AA763" s="507"/>
      <c r="AB763" s="508"/>
      <c r="AC763" s="616"/>
      <c r="AD763" s="617"/>
      <c r="AE763" s="618"/>
      <c r="AF763" s="354"/>
      <c r="AG763" s="241"/>
      <c r="AH763" s="313"/>
      <c r="AI763" s="309"/>
      <c r="AJ763" s="357"/>
      <c r="AK763" s="303"/>
      <c r="AL763" s="303"/>
      <c r="AM763" s="303"/>
      <c r="AN763" s="303"/>
      <c r="AO763" s="303"/>
      <c r="AP763" s="303"/>
      <c r="AQ763" s="303"/>
      <c r="AR763" s="303"/>
      <c r="AS763" s="303"/>
      <c r="AT763" s="303"/>
      <c r="AU763" s="303"/>
      <c r="AV763" s="303"/>
      <c r="AW763" s="303"/>
      <c r="AX763" s="303"/>
      <c r="AY763" s="303"/>
      <c r="AZ763" s="303"/>
      <c r="BA763" s="303"/>
      <c r="BB763" s="303"/>
      <c r="BC763" s="303"/>
      <c r="BD763" s="303"/>
      <c r="BE763" s="303"/>
      <c r="BF763" s="355"/>
      <c r="BG763" s="355"/>
      <c r="BH763" s="355"/>
    </row>
    <row r="764" spans="1:65" s="332" customFormat="1" ht="35.25" customHeight="1">
      <c r="A764" s="429"/>
      <c r="B764" s="425" t="s">
        <v>605</v>
      </c>
      <c r="C764" s="506" t="s">
        <v>857</v>
      </c>
      <c r="D764" s="507"/>
      <c r="E764" s="507"/>
      <c r="F764" s="507"/>
      <c r="G764" s="507"/>
      <c r="H764" s="507"/>
      <c r="I764" s="507"/>
      <c r="J764" s="507"/>
      <c r="K764" s="507"/>
      <c r="L764" s="507"/>
      <c r="M764" s="507"/>
      <c r="N764" s="507"/>
      <c r="O764" s="507"/>
      <c r="P764" s="507"/>
      <c r="Q764" s="507"/>
      <c r="R764" s="507"/>
      <c r="S764" s="507"/>
      <c r="T764" s="507"/>
      <c r="U764" s="507"/>
      <c r="V764" s="507"/>
      <c r="W764" s="507"/>
      <c r="X764" s="507"/>
      <c r="Y764" s="507"/>
      <c r="Z764" s="507"/>
      <c r="AA764" s="507"/>
      <c r="AB764" s="508"/>
      <c r="AC764" s="613"/>
      <c r="AD764" s="614"/>
      <c r="AE764" s="615"/>
      <c r="AF764" s="354"/>
      <c r="AG764" s="241"/>
      <c r="AH764" s="313"/>
      <c r="AI764" s="309"/>
      <c r="AJ764" s="357"/>
      <c r="AK764" s="303"/>
      <c r="AL764" s="303"/>
      <c r="AM764" s="303"/>
      <c r="AN764" s="303"/>
      <c r="AO764" s="303"/>
      <c r="AP764" s="303"/>
      <c r="AQ764" s="303"/>
      <c r="AR764" s="303"/>
      <c r="AS764" s="303"/>
      <c r="AT764" s="303"/>
      <c r="AU764" s="303"/>
      <c r="AV764" s="303"/>
      <c r="AW764" s="303"/>
      <c r="AX764" s="303"/>
      <c r="AY764" s="303"/>
      <c r="AZ764" s="303"/>
      <c r="BA764" s="303"/>
      <c r="BB764" s="303"/>
      <c r="BC764" s="303"/>
      <c r="BD764" s="303"/>
      <c r="BE764" s="303"/>
      <c r="BF764" s="355"/>
      <c r="BG764" s="355"/>
      <c r="BH764" s="355"/>
    </row>
    <row r="765" spans="1:65" s="332" customFormat="1" ht="35.25" customHeight="1">
      <c r="A765" s="429"/>
      <c r="B765" s="425" t="s">
        <v>671</v>
      </c>
      <c r="C765" s="506" t="s">
        <v>858</v>
      </c>
      <c r="D765" s="507"/>
      <c r="E765" s="507"/>
      <c r="F765" s="507"/>
      <c r="G765" s="507"/>
      <c r="H765" s="507"/>
      <c r="I765" s="507"/>
      <c r="J765" s="507"/>
      <c r="K765" s="507"/>
      <c r="L765" s="507"/>
      <c r="M765" s="507"/>
      <c r="N765" s="507"/>
      <c r="O765" s="507"/>
      <c r="P765" s="507"/>
      <c r="Q765" s="507"/>
      <c r="R765" s="507"/>
      <c r="S765" s="507"/>
      <c r="T765" s="507"/>
      <c r="U765" s="507"/>
      <c r="V765" s="507"/>
      <c r="W765" s="507"/>
      <c r="X765" s="507"/>
      <c r="Y765" s="507"/>
      <c r="Z765" s="507"/>
      <c r="AA765" s="507"/>
      <c r="AB765" s="508"/>
      <c r="AC765" s="613"/>
      <c r="AD765" s="614"/>
      <c r="AE765" s="615"/>
      <c r="AF765" s="354"/>
      <c r="AG765" s="309"/>
      <c r="AH765" s="313"/>
      <c r="AI765" s="309"/>
      <c r="AJ765" s="352"/>
      <c r="AK765" s="352"/>
      <c r="AL765" s="352"/>
      <c r="AM765" s="352"/>
      <c r="AN765" s="352"/>
      <c r="AO765" s="352"/>
      <c r="AP765" s="352"/>
      <c r="AQ765" s="352"/>
      <c r="AR765" s="352"/>
      <c r="AS765" s="352"/>
      <c r="AT765" s="352"/>
      <c r="AU765" s="352"/>
      <c r="AV765" s="352"/>
      <c r="AW765" s="352"/>
      <c r="AX765" s="352"/>
      <c r="AY765" s="352"/>
      <c r="AZ765" s="352"/>
      <c r="BA765" s="352"/>
      <c r="BB765" s="352"/>
      <c r="BC765" s="352"/>
      <c r="BD765" s="352"/>
      <c r="BE765" s="352"/>
      <c r="BF765" s="355"/>
      <c r="BG765" s="355"/>
      <c r="BH765" s="355"/>
    </row>
    <row r="766" spans="1:65" s="332" customFormat="1" ht="36.6" customHeight="1">
      <c r="A766" s="429"/>
      <c r="B766" s="425" t="s">
        <v>545</v>
      </c>
      <c r="C766" s="506" t="s">
        <v>859</v>
      </c>
      <c r="D766" s="507"/>
      <c r="E766" s="507"/>
      <c r="F766" s="507"/>
      <c r="G766" s="507"/>
      <c r="H766" s="507"/>
      <c r="I766" s="507"/>
      <c r="J766" s="507"/>
      <c r="K766" s="507"/>
      <c r="L766" s="507"/>
      <c r="M766" s="507"/>
      <c r="N766" s="507"/>
      <c r="O766" s="507"/>
      <c r="P766" s="507"/>
      <c r="Q766" s="507"/>
      <c r="R766" s="507"/>
      <c r="S766" s="507"/>
      <c r="T766" s="507"/>
      <c r="U766" s="507"/>
      <c r="V766" s="507"/>
      <c r="W766" s="507"/>
      <c r="X766" s="507"/>
      <c r="Y766" s="507"/>
      <c r="Z766" s="507"/>
      <c r="AA766" s="507"/>
      <c r="AB766" s="508"/>
      <c r="AC766" s="613"/>
      <c r="AD766" s="614"/>
      <c r="AE766" s="615"/>
      <c r="AF766" s="354"/>
      <c r="AG766" s="241"/>
      <c r="AH766" s="347"/>
      <c r="AI766" s="309"/>
      <c r="AJ766" s="352"/>
      <c r="AK766" s="352"/>
      <c r="AL766" s="352"/>
      <c r="AM766" s="352"/>
      <c r="AN766" s="352"/>
      <c r="AO766" s="352"/>
      <c r="AP766" s="352"/>
      <c r="AQ766" s="352"/>
      <c r="AR766" s="352"/>
      <c r="AS766" s="352"/>
      <c r="AT766" s="352"/>
      <c r="AU766" s="352"/>
      <c r="AV766" s="352"/>
      <c r="AW766" s="352"/>
      <c r="AX766" s="352"/>
      <c r="AY766" s="352"/>
      <c r="AZ766" s="352"/>
      <c r="BA766" s="352"/>
      <c r="BB766" s="352"/>
      <c r="BC766" s="352"/>
      <c r="BD766" s="352"/>
      <c r="BE766" s="352"/>
      <c r="BF766" s="355"/>
      <c r="BG766" s="355"/>
      <c r="BH766" s="355"/>
    </row>
    <row r="767" spans="1:65" s="332" customFormat="1" ht="12.75" customHeight="1">
      <c r="A767" s="241"/>
      <c r="B767" s="241"/>
      <c r="C767" s="331"/>
      <c r="D767" s="331"/>
      <c r="E767" s="331"/>
      <c r="F767" s="331"/>
      <c r="G767" s="331"/>
      <c r="H767" s="331"/>
      <c r="I767" s="331"/>
      <c r="J767" s="331"/>
      <c r="K767" s="331"/>
      <c r="L767" s="331"/>
      <c r="M767" s="331"/>
      <c r="N767" s="331"/>
      <c r="O767" s="331"/>
      <c r="P767" s="331"/>
      <c r="Q767" s="331"/>
      <c r="R767" s="331"/>
      <c r="S767" s="331"/>
      <c r="T767" s="331"/>
      <c r="U767" s="331"/>
      <c r="V767" s="331"/>
      <c r="W767" s="331"/>
      <c r="X767" s="331"/>
      <c r="Y767" s="331"/>
      <c r="Z767" s="331"/>
      <c r="AA767" s="331"/>
      <c r="AB767" s="331"/>
      <c r="AC767" s="329"/>
      <c r="AD767" s="329"/>
      <c r="AE767" s="329"/>
      <c r="AF767" s="354"/>
      <c r="AG767" s="241"/>
      <c r="AH767" s="347"/>
      <c r="AI767" s="309"/>
      <c r="AJ767" s="352"/>
      <c r="AK767" s="352"/>
      <c r="AL767" s="352"/>
      <c r="AM767" s="352"/>
      <c r="AN767" s="352"/>
      <c r="AO767" s="352"/>
      <c r="AP767" s="352"/>
      <c r="AQ767" s="352"/>
      <c r="AR767" s="352"/>
      <c r="AS767" s="352"/>
      <c r="AT767" s="352"/>
      <c r="AU767" s="352"/>
      <c r="AV767" s="352"/>
      <c r="AW767" s="352"/>
      <c r="AX767" s="352"/>
      <c r="AY767" s="352"/>
      <c r="AZ767" s="352"/>
      <c r="BA767" s="352"/>
      <c r="BB767" s="352"/>
      <c r="BC767" s="352"/>
      <c r="BD767" s="352"/>
      <c r="BE767" s="352"/>
      <c r="BF767" s="355"/>
      <c r="BG767" s="355"/>
      <c r="BH767" s="355"/>
    </row>
    <row r="768" spans="1:65" s="332" customFormat="1" ht="19.5" customHeight="1">
      <c r="A768" s="321" t="s">
        <v>860</v>
      </c>
      <c r="B768" s="254"/>
      <c r="C768" s="310"/>
      <c r="D768" s="310"/>
      <c r="E768" s="310"/>
      <c r="F768" s="310"/>
      <c r="G768" s="310"/>
      <c r="H768" s="310"/>
      <c r="I768" s="310"/>
      <c r="J768" s="310"/>
      <c r="K768" s="310"/>
      <c r="L768" s="310"/>
      <c r="M768" s="310"/>
      <c r="N768" s="310"/>
      <c r="O768" s="310"/>
      <c r="P768" s="310"/>
      <c r="Q768" s="310"/>
      <c r="R768" s="310"/>
      <c r="S768" s="310"/>
      <c r="T768" s="310"/>
      <c r="U768" s="310"/>
      <c r="V768" s="310"/>
      <c r="W768" s="310"/>
      <c r="X768" s="310"/>
      <c r="Y768" s="310"/>
      <c r="Z768" s="310"/>
      <c r="AA768" s="310"/>
      <c r="AB768" s="310"/>
      <c r="AC768" s="262"/>
      <c r="AD768" s="262"/>
      <c r="AE768" s="262"/>
      <c r="AF768" s="354"/>
      <c r="AG768" s="241"/>
      <c r="AH768" s="347"/>
      <c r="AI768" s="253"/>
      <c r="AJ768" s="254"/>
      <c r="AK768" s="358"/>
      <c r="AL768" s="358"/>
      <c r="AM768" s="358"/>
      <c r="AN768" s="358"/>
      <c r="AO768" s="358"/>
      <c r="AP768" s="358"/>
      <c r="AQ768" s="358"/>
      <c r="AR768" s="358"/>
      <c r="AS768" s="358"/>
      <c r="AT768" s="358"/>
      <c r="AU768" s="358"/>
      <c r="AV768" s="358"/>
      <c r="AW768" s="358"/>
      <c r="AX768" s="358"/>
      <c r="AY768" s="358"/>
      <c r="AZ768" s="358"/>
      <c r="BA768" s="358"/>
      <c r="BB768" s="358"/>
      <c r="BC768" s="358"/>
      <c r="BD768" s="358"/>
      <c r="BE768" s="358"/>
      <c r="BF768" s="358"/>
      <c r="BG768" s="358"/>
      <c r="BH768" s="358"/>
      <c r="BI768" s="358"/>
      <c r="BJ768" s="358"/>
      <c r="BK768" s="254"/>
      <c r="BL768" s="254"/>
      <c r="BM768" s="254"/>
    </row>
    <row r="769" spans="1:65" s="332" customFormat="1" ht="18" customHeight="1">
      <c r="A769" s="256"/>
      <c r="B769" s="496" t="s">
        <v>861</v>
      </c>
      <c r="C769" s="512" t="s">
        <v>862</v>
      </c>
      <c r="D769" s="513"/>
      <c r="E769" s="513"/>
      <c r="F769" s="513"/>
      <c r="G769" s="513"/>
      <c r="H769" s="513"/>
      <c r="I769" s="513"/>
      <c r="J769" s="513"/>
      <c r="K769" s="513"/>
      <c r="L769" s="513"/>
      <c r="M769" s="513"/>
      <c r="N769" s="513"/>
      <c r="O769" s="513"/>
      <c r="P769" s="513"/>
      <c r="Q769" s="513"/>
      <c r="R769" s="513"/>
      <c r="S769" s="513"/>
      <c r="T769" s="513"/>
      <c r="U769" s="513"/>
      <c r="V769" s="513"/>
      <c r="W769" s="513"/>
      <c r="X769" s="513"/>
      <c r="Y769" s="513"/>
      <c r="Z769" s="513"/>
      <c r="AA769" s="513"/>
      <c r="AB769" s="514"/>
      <c r="AC769" s="600"/>
      <c r="AD769" s="601"/>
      <c r="AE769" s="602"/>
      <c r="AF769" s="354"/>
      <c r="AG769" s="241"/>
      <c r="AH769" s="347"/>
      <c r="AI769" s="241"/>
      <c r="AJ769" s="254"/>
      <c r="AK769" s="241"/>
      <c r="AL769" s="241"/>
      <c r="AM769" s="241"/>
      <c r="AN769" s="241"/>
      <c r="AO769" s="241"/>
      <c r="AP769" s="241"/>
      <c r="AQ769" s="241"/>
      <c r="AR769" s="241"/>
      <c r="AS769" s="241"/>
      <c r="AT769" s="241"/>
      <c r="AU769" s="241"/>
      <c r="AV769" s="241"/>
      <c r="AW769" s="241"/>
      <c r="AX769" s="241"/>
      <c r="AY769" s="241"/>
      <c r="AZ769" s="241"/>
      <c r="BA769" s="241"/>
      <c r="BB769" s="241"/>
      <c r="BC769" s="241"/>
      <c r="BD769" s="241"/>
      <c r="BE769" s="241"/>
      <c r="BF769" s="241"/>
      <c r="BG769" s="241"/>
      <c r="BH769" s="241"/>
      <c r="BI769" s="241"/>
      <c r="BJ769" s="241"/>
      <c r="BK769" s="241"/>
      <c r="BL769" s="241"/>
      <c r="BM769" s="241"/>
    </row>
    <row r="770" spans="1:65" s="332" customFormat="1" ht="18" customHeight="1">
      <c r="A770" s="256"/>
      <c r="B770" s="497"/>
      <c r="C770" s="523"/>
      <c r="D770" s="524"/>
      <c r="E770" s="524"/>
      <c r="F770" s="524"/>
      <c r="G770" s="524"/>
      <c r="H770" s="524"/>
      <c r="I770" s="524"/>
      <c r="J770" s="524"/>
      <c r="K770" s="524"/>
      <c r="L770" s="524"/>
      <c r="M770" s="524"/>
      <c r="N770" s="524"/>
      <c r="O770" s="524"/>
      <c r="P770" s="524"/>
      <c r="Q770" s="524"/>
      <c r="R770" s="524"/>
      <c r="S770" s="524"/>
      <c r="T770" s="524"/>
      <c r="U770" s="524"/>
      <c r="V770" s="524"/>
      <c r="W770" s="524"/>
      <c r="X770" s="524"/>
      <c r="Y770" s="524"/>
      <c r="Z770" s="524"/>
      <c r="AA770" s="524"/>
      <c r="AB770" s="525"/>
      <c r="AC770" s="603"/>
      <c r="AD770" s="604"/>
      <c r="AE770" s="605"/>
      <c r="AF770" s="354"/>
      <c r="AG770" s="241"/>
      <c r="AH770" s="347"/>
      <c r="AI770" s="241"/>
      <c r="AJ770" s="241"/>
      <c r="AK770" s="260"/>
      <c r="AL770" s="260"/>
      <c r="AM770" s="260"/>
      <c r="AN770" s="260"/>
      <c r="AO770" s="260"/>
      <c r="AP770" s="260"/>
      <c r="AQ770" s="260"/>
      <c r="AR770" s="260"/>
      <c r="AS770" s="260"/>
      <c r="AT770" s="260"/>
      <c r="AU770" s="260"/>
      <c r="AV770" s="260"/>
      <c r="AW770" s="260"/>
      <c r="AX770" s="260"/>
      <c r="AY770" s="260"/>
      <c r="AZ770" s="260"/>
      <c r="BA770" s="260"/>
      <c r="BB770" s="260"/>
      <c r="BC770" s="260"/>
      <c r="BD770" s="260"/>
      <c r="BE770" s="260"/>
      <c r="BF770" s="260"/>
      <c r="BG770" s="260"/>
      <c r="BH770" s="260"/>
      <c r="BI770" s="260"/>
      <c r="BJ770" s="260"/>
      <c r="BK770" s="241"/>
      <c r="BL770" s="241"/>
      <c r="BM770" s="241"/>
    </row>
    <row r="771" spans="1:65" s="332" customFormat="1" ht="36" customHeight="1">
      <c r="A771" s="256"/>
      <c r="B771" s="496" t="s">
        <v>863</v>
      </c>
      <c r="C771" s="512" t="s">
        <v>864</v>
      </c>
      <c r="D771" s="513"/>
      <c r="E771" s="513"/>
      <c r="F771" s="513"/>
      <c r="G771" s="513"/>
      <c r="H771" s="513"/>
      <c r="I771" s="513"/>
      <c r="J771" s="513"/>
      <c r="K771" s="513"/>
      <c r="L771" s="513"/>
      <c r="M771" s="513"/>
      <c r="N771" s="513"/>
      <c r="O771" s="513"/>
      <c r="P771" s="513"/>
      <c r="Q771" s="513"/>
      <c r="R771" s="513"/>
      <c r="S771" s="513"/>
      <c r="T771" s="513"/>
      <c r="U771" s="513"/>
      <c r="V771" s="513"/>
      <c r="W771" s="513"/>
      <c r="X771" s="513"/>
      <c r="Y771" s="513"/>
      <c r="Z771" s="513"/>
      <c r="AA771" s="513"/>
      <c r="AB771" s="514"/>
      <c r="AC771" s="600"/>
      <c r="AD771" s="601"/>
      <c r="AE771" s="602"/>
      <c r="AF771" s="354"/>
      <c r="AG771" s="241"/>
      <c r="AH771" s="347"/>
      <c r="AI771" s="241"/>
      <c r="AJ771" s="241"/>
      <c r="AK771" s="358"/>
      <c r="AL771" s="260"/>
      <c r="AM771" s="260"/>
      <c r="AN771" s="260"/>
      <c r="AO771" s="260"/>
      <c r="AP771" s="260"/>
      <c r="AQ771" s="260"/>
      <c r="AR771" s="260"/>
      <c r="AS771" s="260"/>
      <c r="AT771" s="260"/>
      <c r="AU771" s="260"/>
      <c r="AV771" s="260"/>
      <c r="AW771" s="260"/>
      <c r="AX771" s="260"/>
      <c r="AY771" s="260"/>
      <c r="AZ771" s="260"/>
      <c r="BA771" s="260"/>
      <c r="BB771" s="260"/>
      <c r="BC771" s="260"/>
      <c r="BD771" s="260"/>
      <c r="BE771" s="260"/>
      <c r="BF771" s="260"/>
      <c r="BG771" s="260"/>
      <c r="BH771" s="260"/>
      <c r="BI771" s="260"/>
      <c r="BJ771" s="260"/>
      <c r="BK771" s="241"/>
      <c r="BL771" s="241"/>
      <c r="BM771" s="241"/>
    </row>
    <row r="772" spans="1:65" s="332" customFormat="1" ht="60" customHeight="1">
      <c r="A772" s="256"/>
      <c r="B772" s="497"/>
      <c r="C772" s="359"/>
      <c r="D772" s="506" t="s">
        <v>865</v>
      </c>
      <c r="E772" s="507"/>
      <c r="F772" s="507"/>
      <c r="G772" s="507"/>
      <c r="H772" s="507"/>
      <c r="I772" s="507"/>
      <c r="J772" s="507"/>
      <c r="K772" s="507"/>
      <c r="L772" s="507"/>
      <c r="M772" s="507"/>
      <c r="N772" s="507"/>
      <c r="O772" s="507"/>
      <c r="P772" s="507"/>
      <c r="Q772" s="507"/>
      <c r="R772" s="507"/>
      <c r="S772" s="507"/>
      <c r="T772" s="507"/>
      <c r="U772" s="507"/>
      <c r="V772" s="507"/>
      <c r="W772" s="507"/>
      <c r="X772" s="507"/>
      <c r="Y772" s="507"/>
      <c r="Z772" s="507"/>
      <c r="AA772" s="507"/>
      <c r="AB772" s="508"/>
      <c r="AC772" s="603"/>
      <c r="AD772" s="604"/>
      <c r="AE772" s="605"/>
      <c r="AF772" s="354"/>
      <c r="AH772" s="360"/>
      <c r="AI772" s="241"/>
      <c r="AJ772" s="254"/>
      <c r="AK772" s="241"/>
      <c r="AL772" s="241"/>
      <c r="AM772" s="241"/>
      <c r="AN772" s="241"/>
      <c r="AO772" s="241"/>
      <c r="AP772" s="241"/>
      <c r="AQ772" s="241"/>
      <c r="AR772" s="241"/>
      <c r="AS772" s="241"/>
      <c r="AT772" s="241"/>
      <c r="AU772" s="241"/>
      <c r="AV772" s="241"/>
      <c r="AW772" s="241"/>
      <c r="AX772" s="241"/>
      <c r="AY772" s="241"/>
      <c r="AZ772" s="241"/>
      <c r="BA772" s="241"/>
      <c r="BB772" s="241"/>
      <c r="BC772" s="241"/>
      <c r="BD772" s="241"/>
      <c r="BE772" s="241"/>
      <c r="BF772" s="241"/>
      <c r="BG772" s="241"/>
      <c r="BH772" s="241"/>
      <c r="BI772" s="241"/>
      <c r="BJ772" s="241"/>
      <c r="BK772" s="241"/>
      <c r="BL772" s="241"/>
      <c r="BM772" s="241"/>
    </row>
    <row r="773" spans="1:65" s="256" customFormat="1" ht="15" customHeight="1">
      <c r="B773" s="496" t="s">
        <v>866</v>
      </c>
      <c r="C773" s="512" t="s">
        <v>867</v>
      </c>
      <c r="D773" s="513"/>
      <c r="E773" s="513"/>
      <c r="F773" s="513"/>
      <c r="G773" s="513"/>
      <c r="H773" s="513"/>
      <c r="I773" s="513"/>
      <c r="J773" s="513"/>
      <c r="K773" s="513"/>
      <c r="L773" s="513"/>
      <c r="M773" s="513"/>
      <c r="N773" s="513"/>
      <c r="O773" s="513"/>
      <c r="P773" s="513"/>
      <c r="Q773" s="513"/>
      <c r="R773" s="513"/>
      <c r="S773" s="513"/>
      <c r="T773" s="513"/>
      <c r="U773" s="513"/>
      <c r="V773" s="513"/>
      <c r="W773" s="513"/>
      <c r="X773" s="513"/>
      <c r="Y773" s="513"/>
      <c r="Z773" s="513"/>
      <c r="AA773" s="513"/>
      <c r="AB773" s="514"/>
      <c r="AC773" s="600"/>
      <c r="AD773" s="601"/>
      <c r="AE773" s="602"/>
      <c r="AH773" s="360"/>
      <c r="AI773" s="361"/>
      <c r="AJ773" s="362"/>
      <c r="AK773" s="362"/>
      <c r="AL773" s="362"/>
      <c r="AM773" s="362"/>
      <c r="AN773" s="362"/>
      <c r="AO773" s="362"/>
      <c r="AP773" s="362"/>
      <c r="AQ773" s="362"/>
      <c r="AR773" s="362"/>
      <c r="AS773" s="362"/>
      <c r="AT773" s="362"/>
      <c r="AU773" s="362"/>
      <c r="AV773" s="362"/>
      <c r="AW773" s="362"/>
      <c r="AX773" s="362"/>
      <c r="AY773" s="362"/>
      <c r="AZ773" s="362"/>
      <c r="BA773" s="362"/>
      <c r="BB773" s="362"/>
      <c r="BC773" s="362"/>
      <c r="BD773" s="362"/>
      <c r="BE773" s="362"/>
      <c r="BF773" s="363"/>
      <c r="BG773" s="363"/>
      <c r="BH773" s="363"/>
    </row>
    <row r="774" spans="1:65" s="256" customFormat="1" ht="15" customHeight="1">
      <c r="B774" s="497"/>
      <c r="C774" s="523"/>
      <c r="D774" s="524"/>
      <c r="E774" s="524"/>
      <c r="F774" s="524"/>
      <c r="G774" s="524"/>
      <c r="H774" s="524"/>
      <c r="I774" s="524"/>
      <c r="J774" s="524"/>
      <c r="K774" s="524"/>
      <c r="L774" s="524"/>
      <c r="M774" s="524"/>
      <c r="N774" s="524"/>
      <c r="O774" s="524"/>
      <c r="P774" s="524"/>
      <c r="Q774" s="524"/>
      <c r="R774" s="524"/>
      <c r="S774" s="524"/>
      <c r="T774" s="524"/>
      <c r="U774" s="524"/>
      <c r="V774" s="524"/>
      <c r="W774" s="524"/>
      <c r="X774" s="524"/>
      <c r="Y774" s="524"/>
      <c r="Z774" s="524"/>
      <c r="AA774" s="524"/>
      <c r="AB774" s="525"/>
      <c r="AC774" s="603"/>
      <c r="AD774" s="604"/>
      <c r="AE774" s="605"/>
      <c r="AH774" s="313"/>
      <c r="AI774" s="309"/>
      <c r="AJ774" s="352"/>
      <c r="AK774" s="352"/>
      <c r="AL774" s="352"/>
      <c r="AM774" s="352"/>
      <c r="AN774" s="352"/>
      <c r="AO774" s="352"/>
      <c r="AP774" s="352"/>
      <c r="AQ774" s="352"/>
      <c r="AR774" s="352"/>
      <c r="AS774" s="352"/>
      <c r="AT774" s="352"/>
      <c r="AU774" s="352"/>
      <c r="AV774" s="352"/>
      <c r="AW774" s="352"/>
      <c r="AX774" s="352"/>
      <c r="AY774" s="352"/>
      <c r="AZ774" s="352"/>
      <c r="BA774" s="352"/>
      <c r="BB774" s="352"/>
      <c r="BC774" s="352"/>
      <c r="BD774" s="352"/>
      <c r="BE774" s="352"/>
      <c r="BF774" s="355"/>
      <c r="BG774" s="355"/>
      <c r="BH774" s="355"/>
    </row>
    <row r="775" spans="1:65" s="256" customFormat="1" ht="13.5" customHeight="1">
      <c r="A775" s="241"/>
      <c r="B775" s="254"/>
      <c r="C775" s="330"/>
      <c r="D775" s="331"/>
      <c r="E775" s="331"/>
      <c r="F775" s="331"/>
      <c r="G775" s="331"/>
      <c r="H775" s="331"/>
      <c r="I775" s="331"/>
      <c r="J775" s="331"/>
      <c r="K775" s="331"/>
      <c r="L775" s="331"/>
      <c r="M775" s="331"/>
      <c r="N775" s="331"/>
      <c r="O775" s="331"/>
      <c r="P775" s="331"/>
      <c r="Q775" s="331"/>
      <c r="R775" s="331"/>
      <c r="S775" s="331"/>
      <c r="T775" s="331"/>
      <c r="U775" s="331"/>
      <c r="V775" s="331"/>
      <c r="W775" s="331"/>
      <c r="X775" s="331"/>
      <c r="Y775" s="331"/>
      <c r="Z775" s="331"/>
      <c r="AA775" s="331"/>
      <c r="AB775" s="331"/>
      <c r="AC775" s="329"/>
      <c r="AD775" s="329"/>
      <c r="AE775" s="329"/>
      <c r="AH775" s="313"/>
      <c r="AI775" s="309"/>
      <c r="AJ775" s="352"/>
      <c r="AK775" s="352"/>
      <c r="AL775" s="352"/>
      <c r="AM775" s="352"/>
      <c r="AN775" s="352"/>
      <c r="AO775" s="352"/>
      <c r="AP775" s="352"/>
      <c r="AQ775" s="352"/>
      <c r="AR775" s="352"/>
      <c r="AS775" s="352"/>
      <c r="AT775" s="352"/>
      <c r="AU775" s="352"/>
      <c r="AV775" s="352"/>
      <c r="AW775" s="352"/>
      <c r="AX775" s="352"/>
      <c r="AY775" s="352"/>
      <c r="AZ775" s="352"/>
      <c r="BA775" s="352"/>
      <c r="BB775" s="352"/>
      <c r="BC775" s="352"/>
      <c r="BD775" s="352"/>
      <c r="BE775" s="352"/>
      <c r="BF775" s="355"/>
      <c r="BG775" s="355"/>
      <c r="BH775" s="355"/>
    </row>
    <row r="776" spans="1:65" s="321" customFormat="1" ht="19.5" customHeight="1">
      <c r="A776" s="253" t="s">
        <v>868</v>
      </c>
      <c r="B776" s="364"/>
      <c r="C776" s="365"/>
      <c r="D776" s="365"/>
      <c r="E776" s="365"/>
      <c r="F776" s="365"/>
      <c r="G776" s="365"/>
      <c r="H776" s="365"/>
      <c r="I776" s="365"/>
      <c r="J776" s="365"/>
      <c r="K776" s="365"/>
      <c r="L776" s="365"/>
      <c r="M776" s="365"/>
      <c r="N776" s="365"/>
      <c r="O776" s="365"/>
      <c r="P776" s="365"/>
      <c r="Q776" s="365"/>
      <c r="R776" s="365"/>
      <c r="S776" s="365"/>
      <c r="T776" s="365"/>
      <c r="U776" s="365"/>
      <c r="V776" s="365"/>
      <c r="W776" s="365"/>
      <c r="X776" s="365"/>
      <c r="Y776" s="365"/>
      <c r="Z776" s="365"/>
      <c r="AA776" s="365"/>
      <c r="AB776" s="365"/>
      <c r="AC776" s="366"/>
      <c r="AD776" s="366"/>
      <c r="AE776" s="366"/>
      <c r="AH776" s="313"/>
      <c r="AI776" s="309"/>
      <c r="AJ776" s="356"/>
      <c r="AK776" s="303"/>
      <c r="AL776" s="303"/>
      <c r="AM776" s="303"/>
      <c r="AN776" s="303"/>
      <c r="AO776" s="303"/>
      <c r="AP776" s="303"/>
      <c r="AQ776" s="303"/>
      <c r="AR776" s="303"/>
      <c r="AS776" s="303"/>
      <c r="AT776" s="303"/>
      <c r="AU776" s="303"/>
      <c r="AV776" s="303"/>
      <c r="AW776" s="303"/>
      <c r="AX776" s="303"/>
      <c r="AY776" s="303"/>
      <c r="AZ776" s="303"/>
      <c r="BA776" s="303"/>
      <c r="BB776" s="303"/>
      <c r="BC776" s="303"/>
      <c r="BD776" s="303"/>
      <c r="BE776" s="303"/>
      <c r="BF776" s="355"/>
      <c r="BG776" s="355"/>
      <c r="BH776" s="355"/>
    </row>
    <row r="777" spans="1:65" s="332" customFormat="1" ht="25.5" customHeight="1">
      <c r="A777" s="256"/>
      <c r="B777" s="496" t="s">
        <v>861</v>
      </c>
      <c r="C777" s="512" t="s">
        <v>869</v>
      </c>
      <c r="D777" s="513"/>
      <c r="E777" s="513"/>
      <c r="F777" s="513"/>
      <c r="G777" s="513"/>
      <c r="H777" s="513"/>
      <c r="I777" s="513"/>
      <c r="J777" s="513"/>
      <c r="K777" s="513"/>
      <c r="L777" s="513"/>
      <c r="M777" s="513"/>
      <c r="N777" s="513"/>
      <c r="O777" s="513"/>
      <c r="P777" s="513"/>
      <c r="Q777" s="513"/>
      <c r="R777" s="513"/>
      <c r="S777" s="513"/>
      <c r="T777" s="513"/>
      <c r="U777" s="513"/>
      <c r="V777" s="513"/>
      <c r="W777" s="513"/>
      <c r="X777" s="513"/>
      <c r="Y777" s="513"/>
      <c r="Z777" s="513"/>
      <c r="AA777" s="513"/>
      <c r="AB777" s="514"/>
      <c r="AC777" s="600"/>
      <c r="AD777" s="601"/>
      <c r="AE777" s="602"/>
      <c r="AF777" s="354"/>
      <c r="AG777" s="241"/>
      <c r="AH777" s="347"/>
      <c r="AI777" s="241"/>
      <c r="AJ777" s="254"/>
      <c r="AK777" s="241"/>
      <c r="AL777" s="241"/>
      <c r="AM777" s="241"/>
      <c r="AN777" s="241"/>
      <c r="AO777" s="241"/>
      <c r="AP777" s="241"/>
      <c r="AQ777" s="241"/>
      <c r="AR777" s="241"/>
      <c r="AS777" s="241"/>
      <c r="AT777" s="241"/>
      <c r="AU777" s="241"/>
      <c r="AV777" s="241"/>
      <c r="AW777" s="241"/>
      <c r="AX777" s="241"/>
      <c r="AY777" s="241"/>
      <c r="AZ777" s="241"/>
      <c r="BA777" s="241"/>
      <c r="BB777" s="241"/>
      <c r="BC777" s="241"/>
      <c r="BD777" s="241"/>
      <c r="BE777" s="241"/>
      <c r="BF777" s="241"/>
      <c r="BG777" s="241"/>
      <c r="BH777" s="241"/>
      <c r="BI777" s="241"/>
      <c r="BJ777" s="241"/>
      <c r="BK777" s="241"/>
      <c r="BL777" s="241"/>
      <c r="BM777" s="241"/>
    </row>
    <row r="778" spans="1:65" s="332" customFormat="1" ht="30" customHeight="1">
      <c r="A778" s="256"/>
      <c r="B778" s="497"/>
      <c r="C778" s="523"/>
      <c r="D778" s="524"/>
      <c r="E778" s="524"/>
      <c r="F778" s="524"/>
      <c r="G778" s="524"/>
      <c r="H778" s="524"/>
      <c r="I778" s="524"/>
      <c r="J778" s="524"/>
      <c r="K778" s="524"/>
      <c r="L778" s="524"/>
      <c r="M778" s="524"/>
      <c r="N778" s="524"/>
      <c r="O778" s="524"/>
      <c r="P778" s="524"/>
      <c r="Q778" s="524"/>
      <c r="R778" s="524"/>
      <c r="S778" s="524"/>
      <c r="T778" s="524"/>
      <c r="U778" s="524"/>
      <c r="V778" s="524"/>
      <c r="W778" s="524"/>
      <c r="X778" s="524"/>
      <c r="Y778" s="524"/>
      <c r="Z778" s="524"/>
      <c r="AA778" s="524"/>
      <c r="AB778" s="525"/>
      <c r="AC778" s="603"/>
      <c r="AD778" s="604"/>
      <c r="AE778" s="605"/>
      <c r="AF778" s="354"/>
      <c r="AG778" s="241"/>
      <c r="AH778" s="347"/>
      <c r="AI778" s="241"/>
      <c r="AJ778" s="241"/>
      <c r="AK778" s="260"/>
      <c r="AL778" s="260"/>
      <c r="AM778" s="260"/>
      <c r="AN778" s="260"/>
      <c r="AO778" s="260"/>
      <c r="AP778" s="260"/>
      <c r="AQ778" s="260"/>
      <c r="AR778" s="260"/>
      <c r="AS778" s="260"/>
      <c r="AT778" s="260"/>
      <c r="AU778" s="260"/>
      <c r="AV778" s="260"/>
      <c r="AW778" s="260"/>
      <c r="AX778" s="260"/>
      <c r="AY778" s="260"/>
      <c r="AZ778" s="260"/>
      <c r="BA778" s="260"/>
      <c r="BB778" s="260"/>
      <c r="BC778" s="260"/>
      <c r="BD778" s="260"/>
      <c r="BE778" s="260"/>
      <c r="BF778" s="260"/>
      <c r="BG778" s="260"/>
      <c r="BH778" s="260"/>
      <c r="BI778" s="260"/>
      <c r="BJ778" s="260"/>
      <c r="BK778" s="241"/>
      <c r="BL778" s="241"/>
      <c r="BM778" s="241"/>
    </row>
    <row r="779" spans="1:65" s="332" customFormat="1" ht="25.5" customHeight="1">
      <c r="A779" s="256"/>
      <c r="B779" s="496" t="s">
        <v>863</v>
      </c>
      <c r="C779" s="512" t="s">
        <v>870</v>
      </c>
      <c r="D779" s="513"/>
      <c r="E779" s="513"/>
      <c r="F779" s="513"/>
      <c r="G779" s="513"/>
      <c r="H779" s="513"/>
      <c r="I779" s="513"/>
      <c r="J779" s="513"/>
      <c r="K779" s="513"/>
      <c r="L779" s="513"/>
      <c r="M779" s="513"/>
      <c r="N779" s="513"/>
      <c r="O779" s="513"/>
      <c r="P779" s="513"/>
      <c r="Q779" s="513"/>
      <c r="R779" s="513"/>
      <c r="S779" s="513"/>
      <c r="T779" s="513"/>
      <c r="U779" s="513"/>
      <c r="V779" s="513"/>
      <c r="W779" s="513"/>
      <c r="X779" s="513"/>
      <c r="Y779" s="513"/>
      <c r="Z779" s="513"/>
      <c r="AA779" s="513"/>
      <c r="AB779" s="514"/>
      <c r="AC779" s="600"/>
      <c r="AD779" s="601"/>
      <c r="AE779" s="602"/>
      <c r="AF779" s="354"/>
      <c r="AG779" s="241"/>
      <c r="AH779" s="347"/>
      <c r="AI779" s="241"/>
      <c r="AJ779" s="241"/>
      <c r="AK779" s="358"/>
      <c r="AL779" s="260"/>
      <c r="AM779" s="260"/>
      <c r="AN779" s="260"/>
      <c r="AO779" s="260"/>
      <c r="AP779" s="260"/>
      <c r="AQ779" s="260"/>
      <c r="AR779" s="260"/>
      <c r="AS779" s="260"/>
      <c r="AT779" s="260"/>
      <c r="AU779" s="260"/>
      <c r="AV779" s="260"/>
      <c r="AW779" s="260"/>
      <c r="AX779" s="260"/>
      <c r="AY779" s="260"/>
      <c r="AZ779" s="260"/>
      <c r="BA779" s="260"/>
      <c r="BB779" s="260"/>
      <c r="BC779" s="260"/>
      <c r="BD779" s="260"/>
      <c r="BE779" s="260"/>
      <c r="BF779" s="260"/>
      <c r="BG779" s="260"/>
      <c r="BH779" s="260"/>
      <c r="BI779" s="260"/>
      <c r="BJ779" s="260"/>
      <c r="BK779" s="241"/>
      <c r="BL779" s="241"/>
      <c r="BM779" s="241"/>
    </row>
    <row r="780" spans="1:65" s="332" customFormat="1" ht="25.5" customHeight="1">
      <c r="A780" s="256"/>
      <c r="B780" s="497"/>
      <c r="C780" s="523"/>
      <c r="D780" s="524"/>
      <c r="E780" s="524"/>
      <c r="F780" s="524"/>
      <c r="G780" s="524"/>
      <c r="H780" s="524"/>
      <c r="I780" s="524"/>
      <c r="J780" s="524"/>
      <c r="K780" s="524"/>
      <c r="L780" s="524"/>
      <c r="M780" s="524"/>
      <c r="N780" s="524"/>
      <c r="O780" s="524"/>
      <c r="P780" s="524"/>
      <c r="Q780" s="524"/>
      <c r="R780" s="524"/>
      <c r="S780" s="524"/>
      <c r="T780" s="524"/>
      <c r="U780" s="524"/>
      <c r="V780" s="524"/>
      <c r="W780" s="524"/>
      <c r="X780" s="524"/>
      <c r="Y780" s="524"/>
      <c r="Z780" s="524"/>
      <c r="AA780" s="524"/>
      <c r="AB780" s="525"/>
      <c r="AC780" s="603"/>
      <c r="AD780" s="604"/>
      <c r="AE780" s="605"/>
      <c r="AF780" s="354"/>
      <c r="AH780" s="360"/>
      <c r="AI780" s="241"/>
      <c r="AJ780" s="254"/>
      <c r="AK780" s="241"/>
      <c r="AL780" s="241"/>
      <c r="AM780" s="241"/>
      <c r="AN780" s="241"/>
      <c r="AO780" s="241"/>
      <c r="AP780" s="241"/>
      <c r="AQ780" s="241"/>
      <c r="AR780" s="241"/>
      <c r="AS780" s="241"/>
      <c r="AT780" s="241"/>
      <c r="AU780" s="241"/>
      <c r="AV780" s="241"/>
      <c r="AW780" s="241"/>
      <c r="AX780" s="241"/>
      <c r="AY780" s="241"/>
      <c r="AZ780" s="241"/>
      <c r="BA780" s="241"/>
      <c r="BB780" s="241"/>
      <c r="BC780" s="241"/>
      <c r="BD780" s="241"/>
      <c r="BE780" s="241"/>
      <c r="BF780" s="241"/>
      <c r="BG780" s="241"/>
      <c r="BH780" s="241"/>
      <c r="BI780" s="241"/>
      <c r="BJ780" s="241"/>
      <c r="BK780" s="241"/>
      <c r="BL780" s="241"/>
      <c r="BM780" s="241"/>
    </row>
    <row r="781" spans="1:65" s="332" customFormat="1" ht="25.5" customHeight="1">
      <c r="A781" s="256"/>
      <c r="B781" s="496" t="s">
        <v>866</v>
      </c>
      <c r="C781" s="512" t="s">
        <v>871</v>
      </c>
      <c r="D781" s="513"/>
      <c r="E781" s="513"/>
      <c r="F781" s="513"/>
      <c r="G781" s="513"/>
      <c r="H781" s="513"/>
      <c r="I781" s="513"/>
      <c r="J781" s="513"/>
      <c r="K781" s="513"/>
      <c r="L781" s="513"/>
      <c r="M781" s="513"/>
      <c r="N781" s="513"/>
      <c r="O781" s="513"/>
      <c r="P781" s="513"/>
      <c r="Q781" s="513"/>
      <c r="R781" s="513"/>
      <c r="S781" s="513"/>
      <c r="T781" s="513"/>
      <c r="U781" s="513"/>
      <c r="V781" s="513"/>
      <c r="W781" s="513"/>
      <c r="X781" s="513"/>
      <c r="Y781" s="513"/>
      <c r="Z781" s="513"/>
      <c r="AA781" s="513"/>
      <c r="AB781" s="514"/>
      <c r="AC781" s="600"/>
      <c r="AD781" s="601"/>
      <c r="AE781" s="602"/>
      <c r="AF781" s="354"/>
      <c r="AG781" s="241"/>
      <c r="AH781" s="347"/>
      <c r="AI781" s="241"/>
      <c r="AJ781" s="241"/>
      <c r="AK781" s="358"/>
      <c r="AL781" s="260"/>
      <c r="AM781" s="260"/>
      <c r="AN781" s="260"/>
      <c r="AO781" s="260"/>
      <c r="AP781" s="260"/>
      <c r="AQ781" s="260"/>
      <c r="AR781" s="260"/>
      <c r="AS781" s="260"/>
      <c r="AT781" s="260"/>
      <c r="AU781" s="260"/>
      <c r="AV781" s="260"/>
      <c r="AW781" s="260"/>
      <c r="AX781" s="260"/>
      <c r="AY781" s="260"/>
      <c r="AZ781" s="260"/>
      <c r="BA781" s="260"/>
      <c r="BB781" s="260"/>
      <c r="BC781" s="260"/>
      <c r="BD781" s="260"/>
      <c r="BE781" s="260"/>
      <c r="BF781" s="260"/>
      <c r="BG781" s="260"/>
      <c r="BH781" s="260"/>
      <c r="BI781" s="260"/>
      <c r="BJ781" s="260"/>
      <c r="BK781" s="241"/>
      <c r="BL781" s="241"/>
      <c r="BM781" s="241"/>
    </row>
    <row r="782" spans="1:65" s="332" customFormat="1" ht="25.5" customHeight="1">
      <c r="A782" s="256"/>
      <c r="B782" s="497"/>
      <c r="C782" s="523"/>
      <c r="D782" s="524"/>
      <c r="E782" s="524"/>
      <c r="F782" s="524"/>
      <c r="G782" s="524"/>
      <c r="H782" s="524"/>
      <c r="I782" s="524"/>
      <c r="J782" s="524"/>
      <c r="K782" s="524"/>
      <c r="L782" s="524"/>
      <c r="M782" s="524"/>
      <c r="N782" s="524"/>
      <c r="O782" s="524"/>
      <c r="P782" s="524"/>
      <c r="Q782" s="524"/>
      <c r="R782" s="524"/>
      <c r="S782" s="524"/>
      <c r="T782" s="524"/>
      <c r="U782" s="524"/>
      <c r="V782" s="524"/>
      <c r="W782" s="524"/>
      <c r="X782" s="524"/>
      <c r="Y782" s="524"/>
      <c r="Z782" s="524"/>
      <c r="AA782" s="524"/>
      <c r="AB782" s="525"/>
      <c r="AC782" s="603"/>
      <c r="AD782" s="604"/>
      <c r="AE782" s="605"/>
      <c r="AF782" s="354"/>
      <c r="AH782" s="360"/>
      <c r="AI782" s="241"/>
      <c r="AJ782" s="254"/>
      <c r="AK782" s="241"/>
      <c r="AL782" s="241"/>
      <c r="AM782" s="241"/>
      <c r="AN782" s="241"/>
      <c r="AO782" s="241"/>
      <c r="AP782" s="241"/>
      <c r="AQ782" s="241"/>
      <c r="AR782" s="241"/>
      <c r="AS782" s="241"/>
      <c r="AT782" s="241"/>
      <c r="AU782" s="241"/>
      <c r="AV782" s="241"/>
      <c r="AW782" s="241"/>
      <c r="AX782" s="241"/>
      <c r="AY782" s="241"/>
      <c r="AZ782" s="241"/>
      <c r="BA782" s="241"/>
      <c r="BB782" s="241"/>
      <c r="BC782" s="241"/>
      <c r="BD782" s="241"/>
      <c r="BE782" s="241"/>
      <c r="BF782" s="241"/>
      <c r="BG782" s="241"/>
      <c r="BH782" s="241"/>
      <c r="BI782" s="241"/>
      <c r="BJ782" s="241"/>
      <c r="BK782" s="241"/>
      <c r="BL782" s="241"/>
      <c r="BM782" s="241"/>
    </row>
    <row r="783" spans="1:65" s="256" customFormat="1" ht="15" customHeight="1">
      <c r="B783" s="496" t="s">
        <v>872</v>
      </c>
      <c r="C783" s="512" t="s">
        <v>873</v>
      </c>
      <c r="D783" s="513"/>
      <c r="E783" s="513"/>
      <c r="F783" s="513"/>
      <c r="G783" s="513"/>
      <c r="H783" s="513"/>
      <c r="I783" s="513"/>
      <c r="J783" s="513"/>
      <c r="K783" s="513"/>
      <c r="L783" s="513"/>
      <c r="M783" s="513"/>
      <c r="N783" s="513"/>
      <c r="O783" s="513"/>
      <c r="P783" s="513"/>
      <c r="Q783" s="513"/>
      <c r="R783" s="513"/>
      <c r="S783" s="513"/>
      <c r="T783" s="513"/>
      <c r="U783" s="513"/>
      <c r="V783" s="513"/>
      <c r="W783" s="513"/>
      <c r="X783" s="513"/>
      <c r="Y783" s="513"/>
      <c r="Z783" s="513"/>
      <c r="AA783" s="513"/>
      <c r="AB783" s="514"/>
      <c r="AC783" s="600"/>
      <c r="AD783" s="601"/>
      <c r="AE783" s="602"/>
      <c r="AH783" s="360"/>
      <c r="AI783" s="361"/>
      <c r="AJ783" s="362"/>
      <c r="AK783" s="362"/>
      <c r="AL783" s="362"/>
      <c r="AM783" s="362"/>
      <c r="AN783" s="362"/>
      <c r="AO783" s="362"/>
      <c r="AP783" s="362"/>
      <c r="AQ783" s="362"/>
      <c r="AR783" s="362"/>
      <c r="AS783" s="362"/>
      <c r="AT783" s="362"/>
      <c r="AU783" s="362"/>
      <c r="AV783" s="362"/>
      <c r="AW783" s="362"/>
      <c r="AX783" s="362"/>
      <c r="AY783" s="362"/>
      <c r="AZ783" s="362"/>
      <c r="BA783" s="362"/>
      <c r="BB783" s="362"/>
      <c r="BC783" s="362"/>
      <c r="BD783" s="362"/>
      <c r="BE783" s="362"/>
      <c r="BF783" s="363"/>
      <c r="BG783" s="363"/>
      <c r="BH783" s="363"/>
    </row>
    <row r="784" spans="1:65" s="256" customFormat="1" ht="18" customHeight="1">
      <c r="B784" s="497"/>
      <c r="C784" s="523"/>
      <c r="D784" s="524"/>
      <c r="E784" s="524"/>
      <c r="F784" s="524"/>
      <c r="G784" s="524"/>
      <c r="H784" s="524"/>
      <c r="I784" s="524"/>
      <c r="J784" s="524"/>
      <c r="K784" s="524"/>
      <c r="L784" s="524"/>
      <c r="M784" s="524"/>
      <c r="N784" s="524"/>
      <c r="O784" s="524"/>
      <c r="P784" s="524"/>
      <c r="Q784" s="524"/>
      <c r="R784" s="524"/>
      <c r="S784" s="524"/>
      <c r="T784" s="524"/>
      <c r="U784" s="524"/>
      <c r="V784" s="524"/>
      <c r="W784" s="524"/>
      <c r="X784" s="524"/>
      <c r="Y784" s="524"/>
      <c r="Z784" s="524"/>
      <c r="AA784" s="524"/>
      <c r="AB784" s="525"/>
      <c r="AC784" s="603"/>
      <c r="AD784" s="604"/>
      <c r="AE784" s="605"/>
      <c r="AH784" s="313"/>
      <c r="AI784" s="309"/>
      <c r="AJ784" s="352"/>
      <c r="AK784" s="352"/>
      <c r="AL784" s="352"/>
      <c r="AM784" s="352"/>
      <c r="AN784" s="352"/>
      <c r="AO784" s="352"/>
      <c r="AP784" s="352"/>
      <c r="AQ784" s="352"/>
      <c r="AR784" s="352"/>
      <c r="AS784" s="352"/>
      <c r="AT784" s="352"/>
      <c r="AU784" s="352"/>
      <c r="AV784" s="352"/>
      <c r="AW784" s="352"/>
      <c r="AX784" s="352"/>
      <c r="AY784" s="352"/>
      <c r="AZ784" s="352"/>
      <c r="BA784" s="352"/>
      <c r="BB784" s="352"/>
      <c r="BC784" s="352"/>
      <c r="BD784" s="352"/>
      <c r="BE784" s="352"/>
      <c r="BF784" s="355"/>
      <c r="BG784" s="355"/>
      <c r="BH784" s="355"/>
    </row>
    <row r="785" spans="1:63" s="256" customFormat="1" ht="27" customHeight="1">
      <c r="B785" s="496" t="s">
        <v>874</v>
      </c>
      <c r="C785" s="512" t="s">
        <v>875</v>
      </c>
      <c r="D785" s="513"/>
      <c r="E785" s="513"/>
      <c r="F785" s="513"/>
      <c r="G785" s="513"/>
      <c r="H785" s="513"/>
      <c r="I785" s="513"/>
      <c r="J785" s="513"/>
      <c r="K785" s="513"/>
      <c r="L785" s="513"/>
      <c r="M785" s="513"/>
      <c r="N785" s="513"/>
      <c r="O785" s="513"/>
      <c r="P785" s="513"/>
      <c r="Q785" s="513"/>
      <c r="R785" s="513"/>
      <c r="S785" s="513"/>
      <c r="T785" s="513"/>
      <c r="U785" s="513"/>
      <c r="V785" s="513"/>
      <c r="W785" s="513"/>
      <c r="X785" s="513"/>
      <c r="Y785" s="513"/>
      <c r="Z785" s="513"/>
      <c r="AA785" s="513"/>
      <c r="AB785" s="514"/>
      <c r="AC785" s="600"/>
      <c r="AD785" s="601"/>
      <c r="AE785" s="602"/>
      <c r="AH785" s="313"/>
      <c r="AI785" s="309"/>
      <c r="AJ785" s="352"/>
      <c r="AK785" s="352"/>
      <c r="AL785" s="352"/>
      <c r="AM785" s="352"/>
      <c r="AN785" s="352"/>
      <c r="AO785" s="352"/>
      <c r="AP785" s="352"/>
      <c r="AQ785" s="352"/>
      <c r="AR785" s="352"/>
      <c r="AS785" s="352"/>
      <c r="AT785" s="352"/>
      <c r="AU785" s="352"/>
      <c r="AV785" s="352"/>
      <c r="AW785" s="352"/>
      <c r="AX785" s="352"/>
      <c r="AY785" s="352"/>
      <c r="AZ785" s="352"/>
      <c r="BA785" s="352"/>
      <c r="BB785" s="352"/>
      <c r="BC785" s="352"/>
      <c r="BD785" s="352"/>
      <c r="BE785" s="352"/>
      <c r="BF785" s="355"/>
      <c r="BG785" s="355"/>
      <c r="BH785" s="355"/>
    </row>
    <row r="786" spans="1:63" s="256" customFormat="1" ht="27" customHeight="1">
      <c r="B786" s="497"/>
      <c r="C786" s="523"/>
      <c r="D786" s="524"/>
      <c r="E786" s="524"/>
      <c r="F786" s="524"/>
      <c r="G786" s="524"/>
      <c r="H786" s="524"/>
      <c r="I786" s="524"/>
      <c r="J786" s="524"/>
      <c r="K786" s="524"/>
      <c r="L786" s="524"/>
      <c r="M786" s="524"/>
      <c r="N786" s="524"/>
      <c r="O786" s="524"/>
      <c r="P786" s="524"/>
      <c r="Q786" s="524"/>
      <c r="R786" s="524"/>
      <c r="S786" s="524"/>
      <c r="T786" s="524"/>
      <c r="U786" s="524"/>
      <c r="V786" s="524"/>
      <c r="W786" s="524"/>
      <c r="X786" s="524"/>
      <c r="Y786" s="524"/>
      <c r="Z786" s="524"/>
      <c r="AA786" s="524"/>
      <c r="AB786" s="525"/>
      <c r="AC786" s="603"/>
      <c r="AD786" s="604"/>
      <c r="AE786" s="605"/>
      <c r="AH786" s="313"/>
      <c r="AI786" s="309"/>
      <c r="AJ786" s="352"/>
      <c r="AK786" s="352"/>
      <c r="AL786" s="352"/>
      <c r="AM786" s="352"/>
      <c r="AN786" s="352"/>
      <c r="AO786" s="352"/>
      <c r="AP786" s="352"/>
      <c r="AQ786" s="352"/>
      <c r="AR786" s="352"/>
      <c r="AS786" s="352"/>
      <c r="AT786" s="352"/>
      <c r="AU786" s="352"/>
      <c r="AV786" s="352"/>
      <c r="AW786" s="352"/>
      <c r="AX786" s="352"/>
      <c r="AY786" s="352"/>
      <c r="AZ786" s="352"/>
      <c r="BA786" s="352"/>
      <c r="BB786" s="352"/>
      <c r="BC786" s="352"/>
      <c r="BD786" s="352"/>
      <c r="BE786" s="352"/>
      <c r="BF786" s="355"/>
      <c r="BG786" s="355"/>
      <c r="BH786" s="355"/>
    </row>
    <row r="787" spans="1:63" s="256" customFormat="1" ht="33.75" customHeight="1">
      <c r="B787" s="496" t="s">
        <v>876</v>
      </c>
      <c r="C787" s="606" t="s">
        <v>877</v>
      </c>
      <c r="D787" s="607"/>
      <c r="E787" s="607"/>
      <c r="F787" s="607"/>
      <c r="G787" s="607"/>
      <c r="H787" s="607"/>
      <c r="I787" s="607"/>
      <c r="J787" s="607"/>
      <c r="K787" s="607"/>
      <c r="L787" s="607"/>
      <c r="M787" s="607"/>
      <c r="N787" s="607"/>
      <c r="O787" s="607"/>
      <c r="P787" s="607"/>
      <c r="Q787" s="607"/>
      <c r="R787" s="607"/>
      <c r="S787" s="607"/>
      <c r="T787" s="607"/>
      <c r="U787" s="607"/>
      <c r="V787" s="607"/>
      <c r="W787" s="607"/>
      <c r="X787" s="607"/>
      <c r="Y787" s="607"/>
      <c r="Z787" s="607"/>
      <c r="AA787" s="607"/>
      <c r="AB787" s="608"/>
      <c r="AC787" s="600"/>
      <c r="AD787" s="601"/>
      <c r="AE787" s="602"/>
      <c r="AH787" s="313"/>
      <c r="AI787" s="309"/>
      <c r="AJ787" s="352"/>
      <c r="AK787" s="352"/>
      <c r="AL787" s="352"/>
      <c r="AM787" s="352"/>
      <c r="AN787" s="352"/>
      <c r="AO787" s="352"/>
      <c r="AP787" s="352"/>
      <c r="AQ787" s="352"/>
      <c r="AR787" s="352"/>
      <c r="AS787" s="352"/>
      <c r="AT787" s="352"/>
      <c r="AU787" s="352"/>
      <c r="AV787" s="352"/>
      <c r="AW787" s="352"/>
      <c r="AX787" s="352"/>
      <c r="AY787" s="352"/>
      <c r="AZ787" s="352"/>
      <c r="BA787" s="352"/>
      <c r="BB787" s="352"/>
      <c r="BC787" s="352"/>
      <c r="BD787" s="352"/>
      <c r="BE787" s="352"/>
      <c r="BF787" s="355"/>
      <c r="BG787" s="355"/>
      <c r="BH787" s="355"/>
    </row>
    <row r="788" spans="1:63" s="256" customFormat="1" ht="30.75" customHeight="1">
      <c r="B788" s="533"/>
      <c r="C788" s="259"/>
      <c r="D788" s="612" t="s">
        <v>878</v>
      </c>
      <c r="E788" s="612"/>
      <c r="F788" s="612"/>
      <c r="G788" s="612"/>
      <c r="H788" s="612"/>
      <c r="I788" s="612"/>
      <c r="J788" s="612"/>
      <c r="K788" s="612"/>
      <c r="L788" s="612"/>
      <c r="M788" s="612"/>
      <c r="N788" s="612"/>
      <c r="O788" s="612"/>
      <c r="P788" s="612"/>
      <c r="Q788" s="612"/>
      <c r="R788" s="612"/>
      <c r="S788" s="612"/>
      <c r="T788" s="612"/>
      <c r="U788" s="612"/>
      <c r="V788" s="612"/>
      <c r="W788" s="612"/>
      <c r="X788" s="612"/>
      <c r="Y788" s="612"/>
      <c r="Z788" s="612"/>
      <c r="AA788" s="612"/>
      <c r="AB788" s="612"/>
      <c r="AC788" s="609"/>
      <c r="AD788" s="610"/>
      <c r="AE788" s="611"/>
      <c r="AG788" s="313"/>
      <c r="AH788" s="309"/>
      <c r="AI788" s="352"/>
      <c r="AJ788" s="352"/>
      <c r="AK788" s="352"/>
      <c r="AL788" s="352"/>
      <c r="AM788" s="352"/>
      <c r="AN788" s="352"/>
      <c r="AO788" s="352"/>
      <c r="AP788" s="352"/>
      <c r="AQ788" s="352"/>
      <c r="AR788" s="352"/>
      <c r="AS788" s="352"/>
      <c r="AT788" s="352"/>
      <c r="AU788" s="352"/>
      <c r="AV788" s="352"/>
      <c r="AW788" s="352"/>
      <c r="AX788" s="352"/>
      <c r="AY788" s="352"/>
      <c r="AZ788" s="352"/>
      <c r="BA788" s="352"/>
      <c r="BB788" s="352"/>
      <c r="BC788" s="352"/>
      <c r="BD788" s="352"/>
      <c r="BE788" s="355"/>
      <c r="BF788" s="355"/>
      <c r="BG788" s="355"/>
    </row>
    <row r="789" spans="1:63" s="256" customFormat="1" ht="30.75" customHeight="1">
      <c r="B789" s="533"/>
      <c r="C789" s="259"/>
      <c r="D789" s="498" t="s">
        <v>879</v>
      </c>
      <c r="E789" s="498"/>
      <c r="F789" s="498"/>
      <c r="G789" s="498"/>
      <c r="H789" s="498"/>
      <c r="I789" s="498"/>
      <c r="J789" s="498"/>
      <c r="K789" s="498"/>
      <c r="L789" s="498"/>
      <c r="M789" s="498"/>
      <c r="N789" s="498"/>
      <c r="O789" s="498"/>
      <c r="P789" s="498"/>
      <c r="Q789" s="498"/>
      <c r="R789" s="498"/>
      <c r="S789" s="498"/>
      <c r="T789" s="498"/>
      <c r="U789" s="498"/>
      <c r="V789" s="498"/>
      <c r="W789" s="498"/>
      <c r="X789" s="498"/>
      <c r="Y789" s="498"/>
      <c r="Z789" s="498"/>
      <c r="AA789" s="498"/>
      <c r="AB789" s="498"/>
      <c r="AC789" s="609"/>
      <c r="AD789" s="610"/>
      <c r="AE789" s="611"/>
      <c r="AG789" s="313"/>
      <c r="AH789" s="309"/>
      <c r="AI789" s="352"/>
      <c r="AJ789" s="352"/>
      <c r="AK789" s="352"/>
      <c r="AL789" s="352"/>
      <c r="AM789" s="352"/>
      <c r="AN789" s="352"/>
      <c r="AO789" s="352"/>
      <c r="AP789" s="352"/>
      <c r="AQ789" s="352"/>
      <c r="AR789" s="352"/>
      <c r="AS789" s="352"/>
      <c r="AT789" s="352"/>
      <c r="AU789" s="352"/>
      <c r="AV789" s="352"/>
      <c r="AW789" s="352"/>
      <c r="AX789" s="352"/>
      <c r="AY789" s="352"/>
      <c r="AZ789" s="352"/>
      <c r="BA789" s="352"/>
      <c r="BB789" s="352"/>
      <c r="BC789" s="352"/>
      <c r="BD789" s="352"/>
      <c r="BE789" s="355"/>
      <c r="BF789" s="355"/>
      <c r="BG789" s="355"/>
    </row>
    <row r="790" spans="1:63" s="256" customFormat="1" ht="30.75" customHeight="1">
      <c r="B790" s="533"/>
      <c r="C790" s="259"/>
      <c r="D790" s="498" t="s">
        <v>880</v>
      </c>
      <c r="E790" s="498"/>
      <c r="F790" s="498"/>
      <c r="G790" s="498"/>
      <c r="H790" s="498"/>
      <c r="I790" s="498"/>
      <c r="J790" s="498"/>
      <c r="K790" s="498"/>
      <c r="L790" s="498"/>
      <c r="M790" s="498"/>
      <c r="N790" s="498"/>
      <c r="O790" s="498"/>
      <c r="P790" s="498"/>
      <c r="Q790" s="498"/>
      <c r="R790" s="498"/>
      <c r="S790" s="498"/>
      <c r="T790" s="498"/>
      <c r="U790" s="498"/>
      <c r="V790" s="498"/>
      <c r="W790" s="498"/>
      <c r="X790" s="498"/>
      <c r="Y790" s="498"/>
      <c r="Z790" s="498"/>
      <c r="AA790" s="498"/>
      <c r="AB790" s="498"/>
      <c r="AC790" s="609"/>
      <c r="AD790" s="610"/>
      <c r="AE790" s="611"/>
      <c r="AG790" s="313"/>
      <c r="AH790" s="309"/>
      <c r="AI790" s="352"/>
      <c r="AJ790" s="352"/>
      <c r="AK790" s="352"/>
      <c r="AL790" s="352"/>
      <c r="AM790" s="352"/>
      <c r="AN790" s="352"/>
      <c r="AO790" s="352"/>
      <c r="AP790" s="352"/>
      <c r="AQ790" s="352"/>
      <c r="AR790" s="352"/>
      <c r="AS790" s="352"/>
      <c r="AT790" s="352"/>
      <c r="AU790" s="352"/>
      <c r="AV790" s="352"/>
      <c r="AW790" s="352"/>
      <c r="AX790" s="352"/>
      <c r="AY790" s="352"/>
      <c r="AZ790" s="352"/>
      <c r="BA790" s="352"/>
      <c r="BB790" s="352"/>
      <c r="BC790" s="352"/>
      <c r="BD790" s="352"/>
      <c r="BE790" s="355"/>
      <c r="BF790" s="355"/>
      <c r="BG790" s="355"/>
    </row>
    <row r="791" spans="1:63" s="256" customFormat="1" ht="30.75" customHeight="1">
      <c r="B791" s="497"/>
      <c r="C791" s="302"/>
      <c r="D791" s="498" t="s">
        <v>881</v>
      </c>
      <c r="E791" s="498"/>
      <c r="F791" s="498"/>
      <c r="G791" s="498"/>
      <c r="H791" s="498"/>
      <c r="I791" s="498"/>
      <c r="J791" s="498"/>
      <c r="K791" s="498"/>
      <c r="L791" s="498"/>
      <c r="M791" s="498"/>
      <c r="N791" s="498"/>
      <c r="O791" s="498"/>
      <c r="P791" s="498"/>
      <c r="Q791" s="498"/>
      <c r="R791" s="498"/>
      <c r="S791" s="498"/>
      <c r="T791" s="498"/>
      <c r="U791" s="498"/>
      <c r="V791" s="498"/>
      <c r="W791" s="498"/>
      <c r="X791" s="498"/>
      <c r="Y791" s="498"/>
      <c r="Z791" s="498"/>
      <c r="AA791" s="498"/>
      <c r="AB791" s="498"/>
      <c r="AC791" s="603"/>
      <c r="AD791" s="604"/>
      <c r="AE791" s="605"/>
      <c r="AG791" s="313"/>
      <c r="AH791" s="309"/>
      <c r="AI791" s="352"/>
      <c r="AJ791" s="352"/>
      <c r="AK791" s="352"/>
      <c r="AL791" s="352"/>
      <c r="AM791" s="352"/>
      <c r="AN791" s="352"/>
      <c r="AO791" s="352"/>
      <c r="AP791" s="352"/>
      <c r="AQ791" s="352"/>
      <c r="AR791" s="352"/>
      <c r="AS791" s="352"/>
      <c r="AT791" s="352"/>
      <c r="AU791" s="352"/>
      <c r="AV791" s="352"/>
      <c r="AW791" s="352"/>
      <c r="AX791" s="352"/>
      <c r="AY791" s="352"/>
      <c r="AZ791" s="352"/>
      <c r="BA791" s="352"/>
      <c r="BB791" s="352"/>
      <c r="BC791" s="352"/>
      <c r="BD791" s="352"/>
      <c r="BE791" s="355"/>
      <c r="BF791" s="355"/>
      <c r="BG791" s="355"/>
    </row>
    <row r="792" spans="1:63" s="256" customFormat="1" ht="18.95" customHeight="1">
      <c r="B792" s="496" t="s">
        <v>882</v>
      </c>
      <c r="C792" s="512" t="s">
        <v>883</v>
      </c>
      <c r="D792" s="513"/>
      <c r="E792" s="513"/>
      <c r="F792" s="513"/>
      <c r="G792" s="513"/>
      <c r="H792" s="513"/>
      <c r="I792" s="513"/>
      <c r="J792" s="513"/>
      <c r="K792" s="513"/>
      <c r="L792" s="513"/>
      <c r="M792" s="513"/>
      <c r="N792" s="513"/>
      <c r="O792" s="513"/>
      <c r="P792" s="513"/>
      <c r="Q792" s="513"/>
      <c r="R792" s="513"/>
      <c r="S792" s="513"/>
      <c r="T792" s="513"/>
      <c r="U792" s="513"/>
      <c r="V792" s="513"/>
      <c r="W792" s="513"/>
      <c r="X792" s="513"/>
      <c r="Y792" s="513"/>
      <c r="Z792" s="513"/>
      <c r="AA792" s="513"/>
      <c r="AB792" s="514"/>
      <c r="AC792" s="600"/>
      <c r="AD792" s="601"/>
      <c r="AE792" s="602"/>
      <c r="AH792" s="313"/>
      <c r="AI792" s="309"/>
      <c r="AJ792" s="352"/>
      <c r="AK792" s="352"/>
      <c r="AL792" s="352"/>
      <c r="AM792" s="352"/>
      <c r="AN792" s="352"/>
      <c r="AO792" s="352"/>
      <c r="AP792" s="352"/>
      <c r="AQ792" s="352"/>
      <c r="AR792" s="352"/>
      <c r="AS792" s="352"/>
      <c r="AT792" s="352"/>
      <c r="AU792" s="352"/>
      <c r="AV792" s="352"/>
      <c r="AW792" s="352"/>
      <c r="AX792" s="352"/>
      <c r="AY792" s="352"/>
      <c r="AZ792" s="352"/>
      <c r="BA792" s="352"/>
      <c r="BB792" s="352"/>
      <c r="BC792" s="352"/>
      <c r="BD792" s="352"/>
      <c r="BE792" s="352"/>
      <c r="BF792" s="355"/>
      <c r="BG792" s="355"/>
      <c r="BH792" s="355"/>
    </row>
    <row r="793" spans="1:63" s="256" customFormat="1" ht="18.95" customHeight="1">
      <c r="B793" s="497"/>
      <c r="C793" s="523"/>
      <c r="D793" s="524"/>
      <c r="E793" s="524"/>
      <c r="F793" s="524"/>
      <c r="G793" s="524"/>
      <c r="H793" s="524"/>
      <c r="I793" s="524"/>
      <c r="J793" s="524"/>
      <c r="K793" s="524"/>
      <c r="L793" s="524"/>
      <c r="M793" s="524"/>
      <c r="N793" s="524"/>
      <c r="O793" s="524"/>
      <c r="P793" s="524"/>
      <c r="Q793" s="524"/>
      <c r="R793" s="524"/>
      <c r="S793" s="524"/>
      <c r="T793" s="524"/>
      <c r="U793" s="524"/>
      <c r="V793" s="524"/>
      <c r="W793" s="524"/>
      <c r="X793" s="524"/>
      <c r="Y793" s="524"/>
      <c r="Z793" s="524"/>
      <c r="AA793" s="524"/>
      <c r="AB793" s="525"/>
      <c r="AC793" s="603"/>
      <c r="AD793" s="604"/>
      <c r="AE793" s="605"/>
      <c r="AH793" s="313"/>
      <c r="AI793" s="309"/>
      <c r="AJ793" s="352"/>
      <c r="AK793" s="352"/>
      <c r="AL793" s="352"/>
      <c r="AM793" s="352"/>
      <c r="AN793" s="352"/>
      <c r="AO793" s="352"/>
      <c r="AP793" s="352"/>
      <c r="AQ793" s="352"/>
      <c r="AR793" s="352"/>
      <c r="AS793" s="352"/>
      <c r="AT793" s="352"/>
      <c r="AU793" s="352"/>
      <c r="AV793" s="352"/>
      <c r="AW793" s="352"/>
      <c r="AX793" s="352"/>
      <c r="AY793" s="352"/>
      <c r="AZ793" s="352"/>
      <c r="BA793" s="352"/>
      <c r="BB793" s="352"/>
      <c r="BC793" s="352"/>
      <c r="BD793" s="352"/>
      <c r="BE793" s="352"/>
      <c r="BF793" s="355"/>
      <c r="BG793" s="355"/>
      <c r="BH793" s="355"/>
    </row>
    <row r="794" spans="1:63" s="367" customFormat="1" ht="13.5" customHeight="1">
      <c r="A794" s="241"/>
      <c r="B794" s="254"/>
      <c r="C794" s="330"/>
      <c r="D794" s="331"/>
      <c r="E794" s="331"/>
      <c r="F794" s="331"/>
      <c r="G794" s="331"/>
      <c r="H794" s="331"/>
      <c r="I794" s="331"/>
      <c r="J794" s="331"/>
      <c r="K794" s="331"/>
      <c r="L794" s="331"/>
      <c r="M794" s="331"/>
      <c r="N794" s="331"/>
      <c r="O794" s="331"/>
      <c r="P794" s="331"/>
      <c r="Q794" s="331"/>
      <c r="R794" s="331"/>
      <c r="S794" s="331"/>
      <c r="T794" s="331"/>
      <c r="U794" s="331"/>
      <c r="V794" s="331"/>
      <c r="W794" s="331"/>
      <c r="X794" s="331"/>
      <c r="Y794" s="331"/>
      <c r="Z794" s="331"/>
      <c r="AA794" s="330"/>
      <c r="AB794" s="330"/>
      <c r="AC794" s="329"/>
      <c r="AD794" s="329"/>
      <c r="AE794" s="329"/>
      <c r="AH794" s="347"/>
      <c r="AI794" s="241"/>
      <c r="AJ794" s="241"/>
      <c r="AK794" s="260"/>
      <c r="AL794" s="260"/>
      <c r="AM794" s="260"/>
      <c r="AN794" s="260"/>
      <c r="AO794" s="260"/>
      <c r="AP794" s="260"/>
      <c r="AQ794" s="260"/>
      <c r="AR794" s="260"/>
      <c r="AS794" s="260"/>
      <c r="AT794" s="260"/>
      <c r="AU794" s="260"/>
      <c r="AV794" s="260"/>
      <c r="AW794" s="260"/>
      <c r="AX794" s="260"/>
      <c r="AY794" s="260"/>
      <c r="AZ794" s="260"/>
      <c r="BA794" s="260"/>
      <c r="BB794" s="260"/>
      <c r="BC794" s="260"/>
      <c r="BD794" s="260"/>
      <c r="BE794" s="260"/>
      <c r="BF794" s="260"/>
      <c r="BG794" s="241"/>
      <c r="BH794" s="241"/>
      <c r="BI794" s="241"/>
      <c r="BJ794" s="256"/>
      <c r="BK794" s="256"/>
    </row>
    <row r="795" spans="1:63" s="367" customFormat="1" ht="19.5" customHeight="1">
      <c r="A795" s="253" t="s">
        <v>884</v>
      </c>
      <c r="B795" s="423"/>
      <c r="C795" s="427"/>
      <c r="D795" s="426"/>
      <c r="E795" s="426"/>
      <c r="F795" s="426"/>
      <c r="G795" s="426"/>
      <c r="H795" s="426"/>
      <c r="I795" s="426"/>
      <c r="J795" s="426"/>
      <c r="K795" s="426"/>
      <c r="L795" s="426"/>
      <c r="M795" s="426"/>
      <c r="N795" s="426"/>
      <c r="O795" s="426"/>
      <c r="P795" s="426"/>
      <c r="Q795" s="426"/>
      <c r="R795" s="426"/>
      <c r="S795" s="426"/>
      <c r="T795" s="426"/>
      <c r="U795" s="426"/>
      <c r="V795" s="426"/>
      <c r="W795" s="426"/>
      <c r="X795" s="426"/>
      <c r="Y795" s="426"/>
      <c r="Z795" s="426"/>
      <c r="AA795" s="427"/>
      <c r="AB795" s="427"/>
      <c r="AC795" s="423"/>
      <c r="AD795" s="423"/>
      <c r="AE795" s="423"/>
      <c r="AH795" s="347"/>
      <c r="AI795" s="241"/>
      <c r="AJ795" s="241"/>
      <c r="AK795" s="260"/>
      <c r="AL795" s="260"/>
      <c r="AM795" s="260"/>
      <c r="AN795" s="260"/>
      <c r="AO795" s="260"/>
      <c r="AP795" s="260"/>
      <c r="AQ795" s="260"/>
      <c r="AR795" s="260"/>
      <c r="AS795" s="260"/>
      <c r="AT795" s="260"/>
      <c r="AU795" s="260"/>
      <c r="AV795" s="260"/>
      <c r="AW795" s="260"/>
      <c r="AX795" s="260"/>
      <c r="AY795" s="260"/>
      <c r="AZ795" s="260"/>
      <c r="BA795" s="260"/>
      <c r="BB795" s="260"/>
      <c r="BC795" s="260"/>
      <c r="BD795" s="260"/>
      <c r="BE795" s="260"/>
      <c r="BF795" s="260"/>
      <c r="BG795" s="241"/>
      <c r="BH795" s="241"/>
      <c r="BI795" s="241"/>
      <c r="BJ795" s="256"/>
      <c r="BK795" s="256"/>
    </row>
    <row r="796" spans="1:63" s="367" customFormat="1" ht="35.25" customHeight="1">
      <c r="A796" s="429"/>
      <c r="B796" s="496" t="s">
        <v>861</v>
      </c>
      <c r="C796" s="512" t="s">
        <v>885</v>
      </c>
      <c r="D796" s="513"/>
      <c r="E796" s="513"/>
      <c r="F796" s="513"/>
      <c r="G796" s="513"/>
      <c r="H796" s="513"/>
      <c r="I796" s="513"/>
      <c r="J796" s="513"/>
      <c r="K796" s="513"/>
      <c r="L796" s="513"/>
      <c r="M796" s="513"/>
      <c r="N796" s="513"/>
      <c r="O796" s="513"/>
      <c r="P796" s="513"/>
      <c r="Q796" s="513"/>
      <c r="R796" s="513"/>
      <c r="S796" s="513"/>
      <c r="T796" s="513"/>
      <c r="U796" s="513"/>
      <c r="V796" s="513"/>
      <c r="W796" s="513"/>
      <c r="X796" s="513"/>
      <c r="Y796" s="513"/>
      <c r="Z796" s="513"/>
      <c r="AA796" s="513"/>
      <c r="AB796" s="514"/>
      <c r="AC796" s="526"/>
      <c r="AD796" s="527"/>
      <c r="AE796" s="528"/>
      <c r="AH796" s="347"/>
      <c r="AI796" s="241"/>
      <c r="AJ796" s="241"/>
      <c r="AK796" s="260"/>
      <c r="AL796" s="260"/>
      <c r="AM796" s="260"/>
      <c r="AN796" s="260"/>
      <c r="AO796" s="260"/>
      <c r="AP796" s="260"/>
      <c r="AQ796" s="260"/>
      <c r="AR796" s="260"/>
      <c r="AS796" s="260"/>
      <c r="AT796" s="260"/>
      <c r="AU796" s="260"/>
      <c r="AV796" s="260"/>
      <c r="AW796" s="260"/>
      <c r="AX796" s="260"/>
      <c r="AY796" s="260"/>
      <c r="AZ796" s="260"/>
      <c r="BA796" s="260"/>
      <c r="BB796" s="260"/>
      <c r="BC796" s="260"/>
      <c r="BD796" s="260"/>
      <c r="BE796" s="260"/>
      <c r="BF796" s="260"/>
      <c r="BG796" s="241"/>
      <c r="BH796" s="241"/>
      <c r="BI796" s="241"/>
      <c r="BJ796" s="256"/>
      <c r="BK796" s="256"/>
    </row>
    <row r="797" spans="1:63" s="367" customFormat="1" ht="35.25" customHeight="1">
      <c r="A797" s="429"/>
      <c r="B797" s="497"/>
      <c r="C797" s="523"/>
      <c r="D797" s="524"/>
      <c r="E797" s="524"/>
      <c r="F797" s="524"/>
      <c r="G797" s="524"/>
      <c r="H797" s="524"/>
      <c r="I797" s="524"/>
      <c r="J797" s="524"/>
      <c r="K797" s="524"/>
      <c r="L797" s="524"/>
      <c r="M797" s="524"/>
      <c r="N797" s="524"/>
      <c r="O797" s="524"/>
      <c r="P797" s="524"/>
      <c r="Q797" s="524"/>
      <c r="R797" s="524"/>
      <c r="S797" s="524"/>
      <c r="T797" s="524"/>
      <c r="U797" s="524"/>
      <c r="V797" s="524"/>
      <c r="W797" s="524"/>
      <c r="X797" s="524"/>
      <c r="Y797" s="524"/>
      <c r="Z797" s="524"/>
      <c r="AA797" s="524"/>
      <c r="AB797" s="525"/>
      <c r="AC797" s="529"/>
      <c r="AD797" s="530"/>
      <c r="AE797" s="531"/>
      <c r="AH797" s="347"/>
      <c r="AI797" s="241"/>
      <c r="AJ797" s="241"/>
      <c r="AK797" s="260"/>
      <c r="AL797" s="260"/>
      <c r="AM797" s="260"/>
      <c r="AN797" s="260"/>
      <c r="AO797" s="260"/>
      <c r="AP797" s="260"/>
      <c r="AQ797" s="260"/>
      <c r="AR797" s="260"/>
      <c r="AS797" s="260"/>
      <c r="AT797" s="260"/>
      <c r="AU797" s="260"/>
      <c r="AV797" s="260"/>
      <c r="AW797" s="260"/>
      <c r="AX797" s="260"/>
      <c r="AY797" s="260"/>
      <c r="AZ797" s="260"/>
      <c r="BA797" s="260"/>
      <c r="BB797" s="260"/>
      <c r="BC797" s="260"/>
      <c r="BD797" s="260"/>
      <c r="BE797" s="260"/>
      <c r="BF797" s="260"/>
      <c r="BG797" s="241"/>
      <c r="BH797" s="241"/>
      <c r="BI797" s="241"/>
      <c r="BJ797" s="256"/>
      <c r="BK797" s="256"/>
    </row>
    <row r="798" spans="1:63" s="367" customFormat="1" ht="27.75" customHeight="1">
      <c r="A798" s="429"/>
      <c r="B798" s="496" t="s">
        <v>863</v>
      </c>
      <c r="C798" s="512" t="s">
        <v>886</v>
      </c>
      <c r="D798" s="513"/>
      <c r="E798" s="513"/>
      <c r="F798" s="513"/>
      <c r="G798" s="513"/>
      <c r="H798" s="513"/>
      <c r="I798" s="513"/>
      <c r="J798" s="513"/>
      <c r="K798" s="513"/>
      <c r="L798" s="513"/>
      <c r="M798" s="513"/>
      <c r="N798" s="513"/>
      <c r="O798" s="513"/>
      <c r="P798" s="513"/>
      <c r="Q798" s="513"/>
      <c r="R798" s="513"/>
      <c r="S798" s="513"/>
      <c r="T798" s="513"/>
      <c r="U798" s="513"/>
      <c r="V798" s="513"/>
      <c r="W798" s="513"/>
      <c r="X798" s="513"/>
      <c r="Y798" s="513"/>
      <c r="Z798" s="513"/>
      <c r="AA798" s="513"/>
      <c r="AB798" s="514"/>
      <c r="AC798" s="526"/>
      <c r="AD798" s="527"/>
      <c r="AE798" s="528"/>
      <c r="AH798" s="347"/>
      <c r="AI798" s="241"/>
      <c r="AJ798" s="241"/>
      <c r="AK798" s="260"/>
      <c r="AL798" s="260"/>
      <c r="AM798" s="260"/>
      <c r="AN798" s="260"/>
      <c r="AO798" s="260"/>
      <c r="AP798" s="260"/>
      <c r="AQ798" s="260"/>
      <c r="AR798" s="260"/>
      <c r="AS798" s="260"/>
      <c r="AT798" s="260"/>
      <c r="AU798" s="260"/>
      <c r="AV798" s="260"/>
      <c r="AW798" s="260"/>
      <c r="AX798" s="260"/>
      <c r="AY798" s="260"/>
      <c r="AZ798" s="260"/>
      <c r="BA798" s="260"/>
      <c r="BB798" s="260"/>
      <c r="BC798" s="260"/>
      <c r="BD798" s="260"/>
      <c r="BE798" s="260"/>
      <c r="BF798" s="260"/>
      <c r="BG798" s="241"/>
      <c r="BH798" s="241"/>
      <c r="BI798" s="241"/>
      <c r="BJ798" s="256"/>
      <c r="BK798" s="256"/>
    </row>
    <row r="799" spans="1:63" s="367" customFormat="1" ht="27.75" customHeight="1">
      <c r="A799" s="429"/>
      <c r="B799" s="497"/>
      <c r="C799" s="523"/>
      <c r="D799" s="524"/>
      <c r="E799" s="524"/>
      <c r="F799" s="524"/>
      <c r="G799" s="524"/>
      <c r="H799" s="524"/>
      <c r="I799" s="524"/>
      <c r="J799" s="524"/>
      <c r="K799" s="524"/>
      <c r="L799" s="524"/>
      <c r="M799" s="524"/>
      <c r="N799" s="524"/>
      <c r="O799" s="524"/>
      <c r="P799" s="524"/>
      <c r="Q799" s="524"/>
      <c r="R799" s="524"/>
      <c r="S799" s="524"/>
      <c r="T799" s="524"/>
      <c r="U799" s="524"/>
      <c r="V799" s="524"/>
      <c r="W799" s="524"/>
      <c r="X799" s="524"/>
      <c r="Y799" s="524"/>
      <c r="Z799" s="524"/>
      <c r="AA799" s="524"/>
      <c r="AB799" s="525"/>
      <c r="AC799" s="529"/>
      <c r="AD799" s="530"/>
      <c r="AE799" s="531"/>
      <c r="AH799" s="347"/>
      <c r="AI799" s="241"/>
      <c r="AJ799" s="241"/>
      <c r="AK799" s="260"/>
      <c r="AL799" s="260"/>
      <c r="AM799" s="260"/>
      <c r="AN799" s="260"/>
      <c r="AO799" s="260"/>
      <c r="AP799" s="260"/>
      <c r="AQ799" s="260"/>
      <c r="AR799" s="260"/>
      <c r="AS799" s="260"/>
      <c r="AT799" s="260"/>
      <c r="AU799" s="260"/>
      <c r="AV799" s="260"/>
      <c r="AW799" s="260"/>
      <c r="AX799" s="260"/>
      <c r="AY799" s="260"/>
      <c r="AZ799" s="260"/>
      <c r="BA799" s="260"/>
      <c r="BB799" s="260"/>
      <c r="BC799" s="260"/>
      <c r="BD799" s="260"/>
      <c r="BE799" s="260"/>
      <c r="BF799" s="260"/>
      <c r="BG799" s="241"/>
      <c r="BH799" s="241"/>
      <c r="BI799" s="241"/>
      <c r="BJ799" s="256"/>
      <c r="BK799" s="256"/>
    </row>
    <row r="800" spans="1:63" s="367" customFormat="1" ht="22.5" customHeight="1">
      <c r="A800" s="429"/>
      <c r="B800" s="496" t="s">
        <v>866</v>
      </c>
      <c r="C800" s="512" t="s">
        <v>887</v>
      </c>
      <c r="D800" s="513"/>
      <c r="E800" s="513"/>
      <c r="F800" s="513"/>
      <c r="G800" s="513"/>
      <c r="H800" s="513"/>
      <c r="I800" s="513"/>
      <c r="J800" s="513"/>
      <c r="K800" s="513"/>
      <c r="L800" s="513"/>
      <c r="M800" s="513"/>
      <c r="N800" s="513"/>
      <c r="O800" s="513"/>
      <c r="P800" s="513"/>
      <c r="Q800" s="513"/>
      <c r="R800" s="513"/>
      <c r="S800" s="513"/>
      <c r="T800" s="513"/>
      <c r="U800" s="513"/>
      <c r="V800" s="513"/>
      <c r="W800" s="513"/>
      <c r="X800" s="513"/>
      <c r="Y800" s="513"/>
      <c r="Z800" s="513"/>
      <c r="AA800" s="513"/>
      <c r="AB800" s="514"/>
      <c r="AC800" s="526"/>
      <c r="AD800" s="527"/>
      <c r="AE800" s="528"/>
      <c r="AH800" s="347"/>
      <c r="AI800" s="241"/>
      <c r="AJ800" s="241"/>
      <c r="AK800" s="260"/>
      <c r="AL800" s="260"/>
      <c r="AM800" s="260"/>
      <c r="AN800" s="260"/>
      <c r="AO800" s="260"/>
      <c r="AP800" s="260"/>
      <c r="AQ800" s="260"/>
      <c r="AR800" s="260"/>
      <c r="AS800" s="260"/>
      <c r="AT800" s="260"/>
      <c r="AU800" s="260"/>
      <c r="AV800" s="260"/>
      <c r="AW800" s="260"/>
      <c r="AX800" s="260"/>
      <c r="AY800" s="260"/>
      <c r="AZ800" s="260"/>
      <c r="BA800" s="260"/>
      <c r="BB800" s="260"/>
      <c r="BC800" s="260"/>
      <c r="BD800" s="260"/>
      <c r="BE800" s="260"/>
      <c r="BF800" s="260"/>
      <c r="BG800" s="241"/>
      <c r="BH800" s="241"/>
      <c r="BI800" s="241"/>
      <c r="BJ800" s="256"/>
      <c r="BK800" s="256"/>
    </row>
    <row r="801" spans="1:63" s="367" customFormat="1" ht="22.5" customHeight="1">
      <c r="A801" s="429"/>
      <c r="B801" s="497"/>
      <c r="C801" s="523"/>
      <c r="D801" s="524"/>
      <c r="E801" s="524"/>
      <c r="F801" s="524"/>
      <c r="G801" s="524"/>
      <c r="H801" s="524"/>
      <c r="I801" s="524"/>
      <c r="J801" s="524"/>
      <c r="K801" s="524"/>
      <c r="L801" s="524"/>
      <c r="M801" s="524"/>
      <c r="N801" s="524"/>
      <c r="O801" s="524"/>
      <c r="P801" s="524"/>
      <c r="Q801" s="524"/>
      <c r="R801" s="524"/>
      <c r="S801" s="524"/>
      <c r="T801" s="524"/>
      <c r="U801" s="524"/>
      <c r="V801" s="524"/>
      <c r="W801" s="524"/>
      <c r="X801" s="524"/>
      <c r="Y801" s="524"/>
      <c r="Z801" s="524"/>
      <c r="AA801" s="524"/>
      <c r="AB801" s="525"/>
      <c r="AC801" s="529"/>
      <c r="AD801" s="530"/>
      <c r="AE801" s="531"/>
      <c r="AH801" s="347"/>
      <c r="AI801" s="241"/>
      <c r="AJ801" s="241"/>
      <c r="AK801" s="260"/>
      <c r="AL801" s="260"/>
      <c r="AM801" s="260"/>
      <c r="AN801" s="260"/>
      <c r="AO801" s="260"/>
      <c r="AP801" s="260"/>
      <c r="AQ801" s="260"/>
      <c r="AR801" s="260"/>
      <c r="AS801" s="260"/>
      <c r="AT801" s="260"/>
      <c r="AU801" s="260"/>
      <c r="AV801" s="260"/>
      <c r="AW801" s="260"/>
      <c r="AX801" s="260"/>
      <c r="AY801" s="260"/>
      <c r="AZ801" s="260"/>
      <c r="BA801" s="260"/>
      <c r="BB801" s="260"/>
      <c r="BC801" s="260"/>
      <c r="BD801" s="260"/>
      <c r="BE801" s="260"/>
      <c r="BF801" s="260"/>
      <c r="BG801" s="241"/>
      <c r="BH801" s="241"/>
      <c r="BI801" s="241"/>
      <c r="BJ801" s="256"/>
      <c r="BK801" s="256"/>
    </row>
    <row r="802" spans="1:63" s="367" customFormat="1" ht="18" customHeight="1">
      <c r="A802" s="429"/>
      <c r="B802" s="496" t="s">
        <v>872</v>
      </c>
      <c r="C802" s="512" t="s">
        <v>888</v>
      </c>
      <c r="D802" s="513"/>
      <c r="E802" s="513"/>
      <c r="F802" s="513"/>
      <c r="G802" s="513"/>
      <c r="H802" s="513"/>
      <c r="I802" s="513"/>
      <c r="J802" s="513"/>
      <c r="K802" s="513"/>
      <c r="L802" s="513"/>
      <c r="M802" s="513"/>
      <c r="N802" s="513"/>
      <c r="O802" s="513"/>
      <c r="P802" s="513"/>
      <c r="Q802" s="513"/>
      <c r="R802" s="513"/>
      <c r="S802" s="513"/>
      <c r="T802" s="513"/>
      <c r="U802" s="513"/>
      <c r="V802" s="513"/>
      <c r="W802" s="513"/>
      <c r="X802" s="513"/>
      <c r="Y802" s="513"/>
      <c r="Z802" s="513"/>
      <c r="AA802" s="513"/>
      <c r="AB802" s="514"/>
      <c r="AC802" s="526"/>
      <c r="AD802" s="527"/>
      <c r="AE802" s="528"/>
      <c r="AH802" s="347"/>
      <c r="AI802" s="241"/>
      <c r="AJ802" s="241"/>
      <c r="AK802" s="260"/>
      <c r="AL802" s="260"/>
      <c r="AM802" s="260"/>
      <c r="AN802" s="260"/>
      <c r="AO802" s="260"/>
      <c r="AP802" s="260"/>
      <c r="AQ802" s="260"/>
      <c r="AR802" s="260"/>
      <c r="AS802" s="260"/>
      <c r="AT802" s="260"/>
      <c r="AU802" s="260"/>
      <c r="AV802" s="260"/>
      <c r="AW802" s="260"/>
      <c r="AX802" s="260"/>
      <c r="AY802" s="260"/>
      <c r="AZ802" s="260"/>
      <c r="BA802" s="260"/>
      <c r="BB802" s="260"/>
      <c r="BC802" s="260"/>
      <c r="BD802" s="260"/>
      <c r="BE802" s="260"/>
      <c r="BF802" s="260"/>
      <c r="BG802" s="241"/>
      <c r="BH802" s="241"/>
      <c r="BI802" s="241"/>
      <c r="BJ802" s="256"/>
      <c r="BK802" s="256"/>
    </row>
    <row r="803" spans="1:63" s="367" customFormat="1" ht="18" customHeight="1">
      <c r="A803" s="429"/>
      <c r="B803" s="497"/>
      <c r="C803" s="523"/>
      <c r="D803" s="524"/>
      <c r="E803" s="524"/>
      <c r="F803" s="524"/>
      <c r="G803" s="524"/>
      <c r="H803" s="524"/>
      <c r="I803" s="524"/>
      <c r="J803" s="524"/>
      <c r="K803" s="524"/>
      <c r="L803" s="524"/>
      <c r="M803" s="524"/>
      <c r="N803" s="524"/>
      <c r="O803" s="524"/>
      <c r="P803" s="524"/>
      <c r="Q803" s="524"/>
      <c r="R803" s="524"/>
      <c r="S803" s="524"/>
      <c r="T803" s="524"/>
      <c r="U803" s="524"/>
      <c r="V803" s="524"/>
      <c r="W803" s="524"/>
      <c r="X803" s="524"/>
      <c r="Y803" s="524"/>
      <c r="Z803" s="524"/>
      <c r="AA803" s="524"/>
      <c r="AB803" s="525"/>
      <c r="AC803" s="529"/>
      <c r="AD803" s="530"/>
      <c r="AE803" s="531"/>
      <c r="AH803" s="347"/>
      <c r="AI803" s="241"/>
      <c r="AJ803" s="241"/>
      <c r="AK803" s="260"/>
      <c r="AL803" s="260"/>
      <c r="AM803" s="260"/>
      <c r="AN803" s="260"/>
      <c r="AO803" s="260"/>
      <c r="AP803" s="260"/>
      <c r="AQ803" s="260"/>
      <c r="AR803" s="260"/>
      <c r="AS803" s="260"/>
      <c r="AT803" s="260"/>
      <c r="AU803" s="260"/>
      <c r="AV803" s="260"/>
      <c r="AW803" s="260"/>
      <c r="AX803" s="260"/>
      <c r="AY803" s="260"/>
      <c r="AZ803" s="260"/>
      <c r="BA803" s="260"/>
      <c r="BB803" s="260"/>
      <c r="BC803" s="260"/>
      <c r="BD803" s="260"/>
      <c r="BE803" s="260"/>
      <c r="BF803" s="260"/>
      <c r="BG803" s="241"/>
      <c r="BH803" s="241"/>
      <c r="BI803" s="241"/>
      <c r="BJ803" s="256"/>
      <c r="BK803" s="256"/>
    </row>
    <row r="804" spans="1:63" s="367" customFormat="1" ht="22.5" customHeight="1">
      <c r="A804" s="429"/>
      <c r="B804" s="496" t="s">
        <v>874</v>
      </c>
      <c r="C804" s="512" t="s">
        <v>889</v>
      </c>
      <c r="D804" s="513"/>
      <c r="E804" s="513"/>
      <c r="F804" s="513"/>
      <c r="G804" s="513"/>
      <c r="H804" s="513"/>
      <c r="I804" s="513"/>
      <c r="J804" s="513"/>
      <c r="K804" s="513"/>
      <c r="L804" s="513"/>
      <c r="M804" s="513"/>
      <c r="N804" s="513"/>
      <c r="O804" s="513"/>
      <c r="P804" s="513"/>
      <c r="Q804" s="513"/>
      <c r="R804" s="513"/>
      <c r="S804" s="513"/>
      <c r="T804" s="513"/>
      <c r="U804" s="513"/>
      <c r="V804" s="513"/>
      <c r="W804" s="513"/>
      <c r="X804" s="513"/>
      <c r="Y804" s="513"/>
      <c r="Z804" s="513"/>
      <c r="AA804" s="513"/>
      <c r="AB804" s="514"/>
      <c r="AC804" s="526"/>
      <c r="AD804" s="527"/>
      <c r="AE804" s="528"/>
      <c r="AH804" s="347"/>
      <c r="AI804" s="241"/>
      <c r="AJ804" s="241"/>
      <c r="AK804" s="260"/>
      <c r="AL804" s="260"/>
      <c r="AM804" s="260"/>
      <c r="AN804" s="260"/>
      <c r="AO804" s="260"/>
      <c r="AP804" s="260"/>
      <c r="AQ804" s="260"/>
      <c r="AR804" s="260"/>
      <c r="AS804" s="260"/>
      <c r="AT804" s="260"/>
      <c r="AU804" s="260"/>
      <c r="AV804" s="260"/>
      <c r="AW804" s="260"/>
      <c r="AX804" s="260"/>
      <c r="AY804" s="260"/>
      <c r="AZ804" s="260"/>
      <c r="BA804" s="260"/>
      <c r="BB804" s="260"/>
      <c r="BC804" s="260"/>
      <c r="BD804" s="260"/>
      <c r="BE804" s="260"/>
      <c r="BF804" s="260"/>
      <c r="BG804" s="241"/>
      <c r="BH804" s="241"/>
      <c r="BI804" s="241"/>
      <c r="BJ804" s="256"/>
      <c r="BK804" s="256"/>
    </row>
    <row r="805" spans="1:63" s="367" customFormat="1" ht="22.5" customHeight="1">
      <c r="A805" s="429"/>
      <c r="B805" s="497"/>
      <c r="C805" s="523"/>
      <c r="D805" s="524"/>
      <c r="E805" s="524"/>
      <c r="F805" s="524"/>
      <c r="G805" s="524"/>
      <c r="H805" s="524"/>
      <c r="I805" s="524"/>
      <c r="J805" s="524"/>
      <c r="K805" s="524"/>
      <c r="L805" s="524"/>
      <c r="M805" s="524"/>
      <c r="N805" s="524"/>
      <c r="O805" s="524"/>
      <c r="P805" s="524"/>
      <c r="Q805" s="524"/>
      <c r="R805" s="524"/>
      <c r="S805" s="524"/>
      <c r="T805" s="524"/>
      <c r="U805" s="524"/>
      <c r="V805" s="524"/>
      <c r="W805" s="524"/>
      <c r="X805" s="524"/>
      <c r="Y805" s="524"/>
      <c r="Z805" s="524"/>
      <c r="AA805" s="524"/>
      <c r="AB805" s="525"/>
      <c r="AC805" s="529"/>
      <c r="AD805" s="530"/>
      <c r="AE805" s="531"/>
      <c r="AH805" s="347"/>
      <c r="AI805" s="241"/>
      <c r="AJ805" s="241"/>
      <c r="AK805" s="260"/>
      <c r="AL805" s="260"/>
      <c r="AM805" s="260"/>
      <c r="AN805" s="260"/>
      <c r="AO805" s="260"/>
      <c r="AP805" s="260"/>
      <c r="AQ805" s="260"/>
      <c r="AR805" s="260"/>
      <c r="AS805" s="260"/>
      <c r="AT805" s="260"/>
      <c r="AU805" s="260"/>
      <c r="AV805" s="260"/>
      <c r="AW805" s="260"/>
      <c r="AX805" s="260"/>
      <c r="AY805" s="260"/>
      <c r="AZ805" s="260"/>
      <c r="BA805" s="260"/>
      <c r="BB805" s="260"/>
      <c r="BC805" s="260"/>
      <c r="BD805" s="260"/>
      <c r="BE805" s="260"/>
      <c r="BF805" s="260"/>
      <c r="BG805" s="241"/>
      <c r="BH805" s="241"/>
      <c r="BI805" s="241"/>
      <c r="BJ805" s="256"/>
      <c r="BK805" s="256"/>
    </row>
    <row r="806" spans="1:63" s="367" customFormat="1" ht="24.75" customHeight="1">
      <c r="A806" s="429"/>
      <c r="B806" s="496" t="s">
        <v>876</v>
      </c>
      <c r="C806" s="512" t="s">
        <v>890</v>
      </c>
      <c r="D806" s="513"/>
      <c r="E806" s="513"/>
      <c r="F806" s="513"/>
      <c r="G806" s="513"/>
      <c r="H806" s="513"/>
      <c r="I806" s="513"/>
      <c r="J806" s="513"/>
      <c r="K806" s="513"/>
      <c r="L806" s="513"/>
      <c r="M806" s="513"/>
      <c r="N806" s="513"/>
      <c r="O806" s="513"/>
      <c r="P806" s="513"/>
      <c r="Q806" s="513"/>
      <c r="R806" s="513"/>
      <c r="S806" s="513"/>
      <c r="T806" s="513"/>
      <c r="U806" s="513"/>
      <c r="V806" s="513"/>
      <c r="W806" s="513"/>
      <c r="X806" s="513"/>
      <c r="Y806" s="513"/>
      <c r="Z806" s="513"/>
      <c r="AA806" s="513"/>
      <c r="AB806" s="514"/>
      <c r="AC806" s="526"/>
      <c r="AD806" s="527"/>
      <c r="AE806" s="528"/>
      <c r="AH806" s="347"/>
      <c r="AI806" s="241"/>
      <c r="AJ806" s="241"/>
      <c r="AK806" s="260"/>
      <c r="AL806" s="260"/>
      <c r="AM806" s="260"/>
      <c r="AN806" s="260"/>
      <c r="AO806" s="260"/>
      <c r="AP806" s="260"/>
      <c r="AQ806" s="260"/>
      <c r="AR806" s="260"/>
      <c r="AS806" s="260"/>
      <c r="AT806" s="260"/>
      <c r="AU806" s="260"/>
      <c r="AV806" s="260"/>
      <c r="AW806" s="260"/>
      <c r="AX806" s="260"/>
      <c r="AY806" s="260"/>
      <c r="AZ806" s="260"/>
      <c r="BA806" s="260"/>
      <c r="BB806" s="260"/>
      <c r="BC806" s="260"/>
      <c r="BD806" s="260"/>
      <c r="BE806" s="260"/>
      <c r="BF806" s="260"/>
      <c r="BG806" s="241"/>
      <c r="BH806" s="241"/>
      <c r="BI806" s="241"/>
      <c r="BJ806" s="256"/>
      <c r="BK806" s="256"/>
    </row>
    <row r="807" spans="1:63" s="367" customFormat="1" ht="24.75" customHeight="1">
      <c r="A807" s="429"/>
      <c r="B807" s="497"/>
      <c r="C807" s="523"/>
      <c r="D807" s="524"/>
      <c r="E807" s="524"/>
      <c r="F807" s="524"/>
      <c r="G807" s="524"/>
      <c r="H807" s="524"/>
      <c r="I807" s="524"/>
      <c r="J807" s="524"/>
      <c r="K807" s="524"/>
      <c r="L807" s="524"/>
      <c r="M807" s="524"/>
      <c r="N807" s="524"/>
      <c r="O807" s="524"/>
      <c r="P807" s="524"/>
      <c r="Q807" s="524"/>
      <c r="R807" s="524"/>
      <c r="S807" s="524"/>
      <c r="T807" s="524"/>
      <c r="U807" s="524"/>
      <c r="V807" s="524"/>
      <c r="W807" s="524"/>
      <c r="X807" s="524"/>
      <c r="Y807" s="524"/>
      <c r="Z807" s="524"/>
      <c r="AA807" s="524"/>
      <c r="AB807" s="525"/>
      <c r="AC807" s="529"/>
      <c r="AD807" s="530"/>
      <c r="AE807" s="531"/>
      <c r="AH807" s="347"/>
      <c r="AI807" s="241"/>
      <c r="AJ807" s="241"/>
      <c r="AK807" s="260"/>
      <c r="AL807" s="260"/>
      <c r="AM807" s="260"/>
      <c r="AN807" s="260"/>
      <c r="AO807" s="260"/>
      <c r="AP807" s="260"/>
      <c r="AQ807" s="260"/>
      <c r="AR807" s="260"/>
      <c r="AS807" s="260"/>
      <c r="AT807" s="260"/>
      <c r="AU807" s="260"/>
      <c r="AV807" s="260"/>
      <c r="AW807" s="260"/>
      <c r="AX807" s="260"/>
      <c r="AY807" s="260"/>
      <c r="AZ807" s="260"/>
      <c r="BA807" s="260"/>
      <c r="BB807" s="260"/>
      <c r="BC807" s="260"/>
      <c r="BD807" s="260"/>
      <c r="BE807" s="260"/>
      <c r="BF807" s="260"/>
      <c r="BG807" s="241"/>
      <c r="BH807" s="241"/>
      <c r="BI807" s="241"/>
      <c r="BJ807" s="256"/>
      <c r="BK807" s="256"/>
    </row>
    <row r="808" spans="1:63" s="367" customFormat="1" ht="22.5" customHeight="1">
      <c r="A808" s="429"/>
      <c r="B808" s="496" t="s">
        <v>891</v>
      </c>
      <c r="C808" s="512" t="s">
        <v>892</v>
      </c>
      <c r="D808" s="513"/>
      <c r="E808" s="513"/>
      <c r="F808" s="513"/>
      <c r="G808" s="513"/>
      <c r="H808" s="513"/>
      <c r="I808" s="513"/>
      <c r="J808" s="513"/>
      <c r="K808" s="513"/>
      <c r="L808" s="513"/>
      <c r="M808" s="513"/>
      <c r="N808" s="513"/>
      <c r="O808" s="513"/>
      <c r="P808" s="513"/>
      <c r="Q808" s="513"/>
      <c r="R808" s="513"/>
      <c r="S808" s="513"/>
      <c r="T808" s="513"/>
      <c r="U808" s="513"/>
      <c r="V808" s="513"/>
      <c r="W808" s="513"/>
      <c r="X808" s="513"/>
      <c r="Y808" s="513"/>
      <c r="Z808" s="513"/>
      <c r="AA808" s="513"/>
      <c r="AB808" s="514"/>
      <c r="AC808" s="526"/>
      <c r="AD808" s="527"/>
      <c r="AE808" s="528"/>
      <c r="AH808" s="347"/>
      <c r="AI808" s="241"/>
      <c r="AJ808" s="241"/>
      <c r="AK808" s="260"/>
      <c r="AL808" s="260"/>
      <c r="AM808" s="260"/>
      <c r="AN808" s="260"/>
      <c r="AO808" s="260"/>
      <c r="AP808" s="260"/>
      <c r="AQ808" s="260"/>
      <c r="AR808" s="260"/>
      <c r="AS808" s="260"/>
      <c r="AT808" s="260"/>
      <c r="AU808" s="260"/>
      <c r="AV808" s="260"/>
      <c r="AW808" s="260"/>
      <c r="AX808" s="260"/>
      <c r="AY808" s="260"/>
      <c r="AZ808" s="260"/>
      <c r="BA808" s="260"/>
      <c r="BB808" s="260"/>
      <c r="BC808" s="260"/>
      <c r="BD808" s="260"/>
      <c r="BE808" s="260"/>
      <c r="BF808" s="260"/>
      <c r="BG808" s="241"/>
      <c r="BH808" s="241"/>
      <c r="BI808" s="241"/>
      <c r="BJ808" s="256"/>
      <c r="BK808" s="256"/>
    </row>
    <row r="809" spans="1:63" s="367" customFormat="1" ht="22.5" customHeight="1">
      <c r="A809" s="429"/>
      <c r="B809" s="497"/>
      <c r="C809" s="523"/>
      <c r="D809" s="524"/>
      <c r="E809" s="524"/>
      <c r="F809" s="524"/>
      <c r="G809" s="524"/>
      <c r="H809" s="524"/>
      <c r="I809" s="524"/>
      <c r="J809" s="524"/>
      <c r="K809" s="524"/>
      <c r="L809" s="524"/>
      <c r="M809" s="524"/>
      <c r="N809" s="524"/>
      <c r="O809" s="524"/>
      <c r="P809" s="524"/>
      <c r="Q809" s="524"/>
      <c r="R809" s="524"/>
      <c r="S809" s="524"/>
      <c r="T809" s="524"/>
      <c r="U809" s="524"/>
      <c r="V809" s="524"/>
      <c r="W809" s="524"/>
      <c r="X809" s="524"/>
      <c r="Y809" s="524"/>
      <c r="Z809" s="524"/>
      <c r="AA809" s="524"/>
      <c r="AB809" s="525"/>
      <c r="AC809" s="529"/>
      <c r="AD809" s="530"/>
      <c r="AE809" s="531"/>
      <c r="AH809" s="347"/>
      <c r="AI809" s="241"/>
      <c r="AJ809" s="241"/>
      <c r="AK809" s="260"/>
      <c r="AL809" s="260"/>
      <c r="AM809" s="260"/>
      <c r="AN809" s="260"/>
      <c r="AO809" s="260"/>
      <c r="AP809" s="260"/>
      <c r="AQ809" s="260"/>
      <c r="AR809" s="260"/>
      <c r="AS809" s="260"/>
      <c r="AT809" s="260"/>
      <c r="AU809" s="260"/>
      <c r="AV809" s="260"/>
      <c r="AW809" s="260"/>
      <c r="AX809" s="260"/>
      <c r="AY809" s="260"/>
      <c r="AZ809" s="260"/>
      <c r="BA809" s="260"/>
      <c r="BB809" s="260"/>
      <c r="BC809" s="260"/>
      <c r="BD809" s="260"/>
      <c r="BE809" s="260"/>
      <c r="BF809" s="260"/>
      <c r="BG809" s="241"/>
      <c r="BH809" s="241"/>
      <c r="BI809" s="241"/>
      <c r="BJ809" s="256"/>
      <c r="BK809" s="256"/>
    </row>
    <row r="810" spans="1:63" s="367" customFormat="1" ht="22.5" customHeight="1">
      <c r="A810" s="429"/>
      <c r="B810" s="544" t="s">
        <v>893</v>
      </c>
      <c r="C810" s="512" t="s">
        <v>894</v>
      </c>
      <c r="D810" s="513"/>
      <c r="E810" s="513"/>
      <c r="F810" s="513"/>
      <c r="G810" s="513"/>
      <c r="H810" s="513"/>
      <c r="I810" s="513"/>
      <c r="J810" s="513"/>
      <c r="K810" s="513"/>
      <c r="L810" s="513"/>
      <c r="M810" s="513"/>
      <c r="N810" s="513"/>
      <c r="O810" s="513"/>
      <c r="P810" s="513"/>
      <c r="Q810" s="513"/>
      <c r="R810" s="513"/>
      <c r="S810" s="513"/>
      <c r="T810" s="513"/>
      <c r="U810" s="513"/>
      <c r="V810" s="513"/>
      <c r="W810" s="513"/>
      <c r="X810" s="513"/>
      <c r="Y810" s="513"/>
      <c r="Z810" s="513"/>
      <c r="AA810" s="513"/>
      <c r="AB810" s="514"/>
      <c r="AC810" s="526"/>
      <c r="AD810" s="527"/>
      <c r="AE810" s="528"/>
      <c r="AH810" s="347"/>
      <c r="AI810" s="241"/>
      <c r="AJ810" s="241"/>
      <c r="AK810" s="260"/>
      <c r="AL810" s="260"/>
      <c r="AM810" s="260"/>
      <c r="AN810" s="260"/>
      <c r="AO810" s="260"/>
      <c r="AP810" s="260"/>
      <c r="AQ810" s="260"/>
      <c r="AR810" s="260"/>
      <c r="AS810" s="260"/>
      <c r="AT810" s="260"/>
      <c r="AU810" s="260"/>
      <c r="AV810" s="260"/>
      <c r="AW810" s="260"/>
      <c r="AX810" s="260"/>
      <c r="AY810" s="260"/>
      <c r="AZ810" s="260"/>
      <c r="BA810" s="260"/>
      <c r="BB810" s="260"/>
      <c r="BC810" s="260"/>
      <c r="BD810" s="260"/>
      <c r="BE810" s="260"/>
      <c r="BF810" s="260"/>
      <c r="BG810" s="241"/>
      <c r="BH810" s="241"/>
      <c r="BI810" s="241"/>
      <c r="BJ810" s="256"/>
      <c r="BK810" s="256"/>
    </row>
    <row r="811" spans="1:63" s="367" customFormat="1" ht="22.5" customHeight="1">
      <c r="A811" s="429"/>
      <c r="B811" s="545"/>
      <c r="C811" s="523"/>
      <c r="D811" s="524"/>
      <c r="E811" s="524"/>
      <c r="F811" s="524"/>
      <c r="G811" s="524"/>
      <c r="H811" s="524"/>
      <c r="I811" s="524"/>
      <c r="J811" s="524"/>
      <c r="K811" s="524"/>
      <c r="L811" s="524"/>
      <c r="M811" s="524"/>
      <c r="N811" s="524"/>
      <c r="O811" s="524"/>
      <c r="P811" s="524"/>
      <c r="Q811" s="524"/>
      <c r="R811" s="524"/>
      <c r="S811" s="524"/>
      <c r="T811" s="524"/>
      <c r="U811" s="524"/>
      <c r="V811" s="524"/>
      <c r="W811" s="524"/>
      <c r="X811" s="524"/>
      <c r="Y811" s="524"/>
      <c r="Z811" s="524"/>
      <c r="AA811" s="524"/>
      <c r="AB811" s="525"/>
      <c r="AC811" s="529"/>
      <c r="AD811" s="530"/>
      <c r="AE811" s="531"/>
      <c r="AH811" s="347"/>
      <c r="AI811" s="241"/>
      <c r="AJ811" s="241"/>
      <c r="AK811" s="260"/>
      <c r="AL811" s="260"/>
      <c r="AM811" s="260"/>
      <c r="AN811" s="260"/>
      <c r="AO811" s="260"/>
      <c r="AP811" s="260"/>
      <c r="AQ811" s="260"/>
      <c r="AR811" s="260"/>
      <c r="AS811" s="260"/>
      <c r="AT811" s="260"/>
      <c r="AU811" s="260"/>
      <c r="AV811" s="260"/>
      <c r="AW811" s="260"/>
      <c r="AX811" s="260"/>
      <c r="AY811" s="260"/>
      <c r="AZ811" s="260"/>
      <c r="BA811" s="260"/>
      <c r="BB811" s="260"/>
      <c r="BC811" s="260"/>
      <c r="BD811" s="260"/>
      <c r="BE811" s="260"/>
      <c r="BF811" s="260"/>
      <c r="BG811" s="241"/>
      <c r="BH811" s="241"/>
      <c r="BI811" s="241"/>
      <c r="BJ811" s="256"/>
      <c r="BK811" s="256"/>
    </row>
    <row r="812" spans="1:63" s="367" customFormat="1" ht="13.5" customHeight="1">
      <c r="A812" s="241"/>
      <c r="B812" s="254"/>
      <c r="C812" s="331"/>
      <c r="D812" s="331"/>
      <c r="E812" s="331"/>
      <c r="F812" s="331"/>
      <c r="G812" s="331"/>
      <c r="H812" s="331"/>
      <c r="I812" s="331"/>
      <c r="J812" s="331"/>
      <c r="K812" s="331"/>
      <c r="L812" s="331"/>
      <c r="M812" s="331"/>
      <c r="N812" s="331"/>
      <c r="O812" s="331"/>
      <c r="P812" s="331"/>
      <c r="Q812" s="331"/>
      <c r="R812" s="331"/>
      <c r="S812" s="331"/>
      <c r="T812" s="331"/>
      <c r="U812" s="331"/>
      <c r="V812" s="331"/>
      <c r="W812" s="331"/>
      <c r="X812" s="331"/>
      <c r="Y812" s="331"/>
      <c r="Z812" s="331"/>
      <c r="AA812" s="331"/>
      <c r="AB812" s="331"/>
      <c r="AC812" s="329"/>
      <c r="AD812" s="329"/>
      <c r="AE812" s="329"/>
      <c r="AH812" s="347"/>
      <c r="AI812" s="241"/>
      <c r="AJ812" s="241"/>
      <c r="AK812" s="260"/>
      <c r="AL812" s="260"/>
      <c r="AM812" s="260"/>
      <c r="AN812" s="260"/>
      <c r="AO812" s="260"/>
      <c r="AP812" s="260"/>
      <c r="AQ812" s="260"/>
      <c r="AR812" s="260"/>
      <c r="AS812" s="260"/>
      <c r="AT812" s="260"/>
      <c r="AU812" s="260"/>
      <c r="AV812" s="260"/>
      <c r="AW812" s="260"/>
      <c r="AX812" s="260"/>
      <c r="AY812" s="260"/>
      <c r="AZ812" s="260"/>
      <c r="BA812" s="260"/>
      <c r="BB812" s="260"/>
      <c r="BC812" s="260"/>
      <c r="BD812" s="260"/>
      <c r="BE812" s="260"/>
      <c r="BF812" s="260"/>
      <c r="BG812" s="241"/>
      <c r="BH812" s="241"/>
      <c r="BI812" s="241"/>
      <c r="BJ812" s="256"/>
      <c r="BK812" s="256"/>
    </row>
    <row r="813" spans="1:63" s="367" customFormat="1" ht="19.5" customHeight="1">
      <c r="A813" s="253" t="s">
        <v>895</v>
      </c>
      <c r="B813" s="254"/>
      <c r="C813" s="331"/>
      <c r="D813" s="331"/>
      <c r="E813" s="331"/>
      <c r="F813" s="331"/>
      <c r="G813" s="331"/>
      <c r="H813" s="331"/>
      <c r="I813" s="331"/>
      <c r="J813" s="331"/>
      <c r="K813" s="331"/>
      <c r="L813" s="331"/>
      <c r="M813" s="331"/>
      <c r="N813" s="331"/>
      <c r="O813" s="331"/>
      <c r="P813" s="331"/>
      <c r="Q813" s="331"/>
      <c r="R813" s="331"/>
      <c r="S813" s="331"/>
      <c r="T813" s="331"/>
      <c r="U813" s="331"/>
      <c r="V813" s="331"/>
      <c r="W813" s="331"/>
      <c r="X813" s="331"/>
      <c r="Y813" s="331"/>
      <c r="Z813" s="331"/>
      <c r="AA813" s="331"/>
      <c r="AB813" s="331"/>
      <c r="AC813" s="329"/>
      <c r="AD813" s="329"/>
      <c r="AE813" s="329"/>
      <c r="AH813" s="347"/>
      <c r="AI813" s="241"/>
      <c r="AJ813" s="241"/>
      <c r="AK813" s="260"/>
      <c r="AL813" s="260"/>
      <c r="AM813" s="260"/>
      <c r="AN813" s="260"/>
      <c r="AO813" s="260"/>
      <c r="AP813" s="260"/>
      <c r="AQ813" s="260"/>
      <c r="AR813" s="260"/>
      <c r="AS813" s="260"/>
      <c r="AT813" s="260"/>
      <c r="AU813" s="260"/>
      <c r="AV813" s="260"/>
      <c r="AW813" s="260"/>
      <c r="AX813" s="260"/>
      <c r="AY813" s="260"/>
      <c r="AZ813" s="260"/>
      <c r="BA813" s="260"/>
      <c r="BB813" s="260"/>
      <c r="BC813" s="260"/>
      <c r="BD813" s="260"/>
      <c r="BE813" s="260"/>
      <c r="BF813" s="260"/>
      <c r="BG813" s="241"/>
      <c r="BH813" s="241"/>
      <c r="BI813" s="241"/>
      <c r="BJ813" s="256"/>
      <c r="BK813" s="256"/>
    </row>
    <row r="814" spans="1:63" s="367" customFormat="1" ht="36.75" customHeight="1">
      <c r="A814" s="429"/>
      <c r="B814" s="496" t="s">
        <v>595</v>
      </c>
      <c r="C814" s="512" t="s">
        <v>896</v>
      </c>
      <c r="D814" s="513"/>
      <c r="E814" s="513"/>
      <c r="F814" s="513"/>
      <c r="G814" s="513"/>
      <c r="H814" s="513"/>
      <c r="I814" s="513"/>
      <c r="J814" s="513"/>
      <c r="K814" s="513"/>
      <c r="L814" s="513"/>
      <c r="M814" s="513"/>
      <c r="N814" s="513"/>
      <c r="O814" s="513"/>
      <c r="P814" s="513"/>
      <c r="Q814" s="513"/>
      <c r="R814" s="513"/>
      <c r="S814" s="513"/>
      <c r="T814" s="513"/>
      <c r="U814" s="513"/>
      <c r="V814" s="513"/>
      <c r="W814" s="513"/>
      <c r="X814" s="513"/>
      <c r="Y814" s="513"/>
      <c r="Z814" s="513"/>
      <c r="AA814" s="513"/>
      <c r="AB814" s="514"/>
      <c r="AC814" s="526"/>
      <c r="AD814" s="527"/>
      <c r="AE814" s="528"/>
      <c r="AH814" s="347"/>
      <c r="AI814" s="241"/>
      <c r="AJ814" s="241"/>
      <c r="AK814" s="260"/>
      <c r="AL814" s="260"/>
      <c r="AM814" s="260"/>
      <c r="AN814" s="260"/>
      <c r="AO814" s="260"/>
      <c r="AP814" s="260"/>
      <c r="AQ814" s="260"/>
      <c r="AR814" s="260"/>
      <c r="AS814" s="260"/>
      <c r="AT814" s="260"/>
      <c r="AU814" s="260"/>
      <c r="AV814" s="260"/>
      <c r="AW814" s="260"/>
      <c r="AX814" s="260"/>
      <c r="AY814" s="260"/>
      <c r="AZ814" s="260"/>
      <c r="BA814" s="260"/>
      <c r="BB814" s="260"/>
      <c r="BC814" s="260"/>
      <c r="BD814" s="260"/>
      <c r="BE814" s="260"/>
      <c r="BF814" s="260"/>
      <c r="BG814" s="241"/>
      <c r="BH814" s="241"/>
      <c r="BI814" s="241"/>
      <c r="BJ814" s="256"/>
      <c r="BK814" s="256"/>
    </row>
    <row r="815" spans="1:63" s="367" customFormat="1" ht="41.25" customHeight="1">
      <c r="A815" s="429"/>
      <c r="B815" s="497"/>
      <c r="C815" s="523"/>
      <c r="D815" s="524"/>
      <c r="E815" s="524"/>
      <c r="F815" s="524"/>
      <c r="G815" s="524"/>
      <c r="H815" s="524"/>
      <c r="I815" s="524"/>
      <c r="J815" s="524"/>
      <c r="K815" s="524"/>
      <c r="L815" s="524"/>
      <c r="M815" s="524"/>
      <c r="N815" s="524"/>
      <c r="O815" s="524"/>
      <c r="P815" s="524"/>
      <c r="Q815" s="524"/>
      <c r="R815" s="524"/>
      <c r="S815" s="524"/>
      <c r="T815" s="524"/>
      <c r="U815" s="524"/>
      <c r="V815" s="524"/>
      <c r="W815" s="524"/>
      <c r="X815" s="524"/>
      <c r="Y815" s="524"/>
      <c r="Z815" s="524"/>
      <c r="AA815" s="524"/>
      <c r="AB815" s="525"/>
      <c r="AC815" s="529"/>
      <c r="AD815" s="530"/>
      <c r="AE815" s="531"/>
      <c r="AH815" s="347"/>
      <c r="AI815" s="241"/>
      <c r="AJ815" s="241"/>
      <c r="AK815" s="260"/>
      <c r="AL815" s="260"/>
      <c r="AM815" s="260"/>
      <c r="AN815" s="260"/>
      <c r="AO815" s="260"/>
      <c r="AP815" s="260"/>
      <c r="AQ815" s="260"/>
      <c r="AR815" s="260"/>
      <c r="AS815" s="260"/>
      <c r="AT815" s="260"/>
      <c r="AU815" s="260"/>
      <c r="AV815" s="260"/>
      <c r="AW815" s="260"/>
      <c r="AX815" s="260"/>
      <c r="AY815" s="260"/>
      <c r="AZ815" s="260"/>
      <c r="BA815" s="260"/>
      <c r="BB815" s="260"/>
      <c r="BC815" s="260"/>
      <c r="BD815" s="260"/>
      <c r="BE815" s="260"/>
      <c r="BF815" s="260"/>
      <c r="BG815" s="241"/>
      <c r="BH815" s="241"/>
      <c r="BI815" s="241"/>
      <c r="BJ815" s="256"/>
      <c r="BK815" s="256"/>
    </row>
    <row r="816" spans="1:63" s="367" customFormat="1" ht="32.25" customHeight="1">
      <c r="A816" s="429"/>
      <c r="B816" s="496" t="s">
        <v>598</v>
      </c>
      <c r="C816" s="512" t="s">
        <v>897</v>
      </c>
      <c r="D816" s="513"/>
      <c r="E816" s="513"/>
      <c r="F816" s="513"/>
      <c r="G816" s="513"/>
      <c r="H816" s="513"/>
      <c r="I816" s="513"/>
      <c r="J816" s="513"/>
      <c r="K816" s="513"/>
      <c r="L816" s="513"/>
      <c r="M816" s="513"/>
      <c r="N816" s="513"/>
      <c r="O816" s="513"/>
      <c r="P816" s="513"/>
      <c r="Q816" s="513"/>
      <c r="R816" s="513"/>
      <c r="S816" s="513"/>
      <c r="T816" s="513"/>
      <c r="U816" s="513"/>
      <c r="V816" s="513"/>
      <c r="W816" s="513"/>
      <c r="X816" s="513"/>
      <c r="Y816" s="513"/>
      <c r="Z816" s="513"/>
      <c r="AA816" s="513"/>
      <c r="AB816" s="514"/>
      <c r="AC816" s="526"/>
      <c r="AD816" s="527"/>
      <c r="AE816" s="528"/>
      <c r="AH816" s="347"/>
      <c r="AI816" s="241"/>
      <c r="AJ816" s="241"/>
      <c r="AK816" s="260"/>
      <c r="AL816" s="260"/>
      <c r="AM816" s="260"/>
      <c r="AN816" s="260"/>
      <c r="AO816" s="260"/>
      <c r="AP816" s="260"/>
      <c r="AQ816" s="260"/>
      <c r="AR816" s="260"/>
      <c r="AS816" s="260"/>
      <c r="AT816" s="260"/>
      <c r="AU816" s="260"/>
      <c r="AV816" s="260"/>
      <c r="AW816" s="260"/>
      <c r="AX816" s="260"/>
      <c r="AY816" s="260"/>
      <c r="AZ816" s="260"/>
      <c r="BA816" s="260"/>
      <c r="BB816" s="260"/>
      <c r="BC816" s="260"/>
      <c r="BD816" s="260"/>
      <c r="BE816" s="260"/>
      <c r="BF816" s="260"/>
      <c r="BG816" s="241"/>
      <c r="BH816" s="241"/>
      <c r="BI816" s="241"/>
      <c r="BJ816" s="256"/>
      <c r="BK816" s="256"/>
    </row>
    <row r="817" spans="1:63" s="367" customFormat="1" ht="32.25" customHeight="1">
      <c r="A817" s="429"/>
      <c r="B817" s="497"/>
      <c r="C817" s="523"/>
      <c r="D817" s="524"/>
      <c r="E817" s="524"/>
      <c r="F817" s="524"/>
      <c r="G817" s="524"/>
      <c r="H817" s="524"/>
      <c r="I817" s="524"/>
      <c r="J817" s="524"/>
      <c r="K817" s="524"/>
      <c r="L817" s="524"/>
      <c r="M817" s="524"/>
      <c r="N817" s="524"/>
      <c r="O817" s="524"/>
      <c r="P817" s="524"/>
      <c r="Q817" s="524"/>
      <c r="R817" s="524"/>
      <c r="S817" s="524"/>
      <c r="T817" s="524"/>
      <c r="U817" s="524"/>
      <c r="V817" s="524"/>
      <c r="W817" s="524"/>
      <c r="X817" s="524"/>
      <c r="Y817" s="524"/>
      <c r="Z817" s="524"/>
      <c r="AA817" s="524"/>
      <c r="AB817" s="525"/>
      <c r="AC817" s="529"/>
      <c r="AD817" s="530"/>
      <c r="AE817" s="531"/>
      <c r="AH817" s="347"/>
      <c r="AI817" s="241"/>
      <c r="AJ817" s="241"/>
      <c r="AK817" s="260"/>
      <c r="AL817" s="260"/>
      <c r="AM817" s="260"/>
      <c r="AN817" s="260"/>
      <c r="AO817" s="260"/>
      <c r="AP817" s="260"/>
      <c r="AQ817" s="260"/>
      <c r="AR817" s="260"/>
      <c r="AS817" s="260"/>
      <c r="AT817" s="260"/>
      <c r="AU817" s="260"/>
      <c r="AV817" s="260"/>
      <c r="AW817" s="260"/>
      <c r="AX817" s="260"/>
      <c r="AY817" s="260"/>
      <c r="AZ817" s="260"/>
      <c r="BA817" s="260"/>
      <c r="BB817" s="260"/>
      <c r="BC817" s="260"/>
      <c r="BD817" s="260"/>
      <c r="BE817" s="260"/>
      <c r="BF817" s="260"/>
      <c r="BG817" s="241"/>
      <c r="BH817" s="241"/>
      <c r="BI817" s="241"/>
      <c r="BJ817" s="256"/>
      <c r="BK817" s="256"/>
    </row>
    <row r="818" spans="1:63" s="367" customFormat="1" ht="18" customHeight="1">
      <c r="A818" s="429"/>
      <c r="B818" s="496" t="s">
        <v>390</v>
      </c>
      <c r="C818" s="512" t="s">
        <v>898</v>
      </c>
      <c r="D818" s="513"/>
      <c r="E818" s="513"/>
      <c r="F818" s="513"/>
      <c r="G818" s="513"/>
      <c r="H818" s="513"/>
      <c r="I818" s="513"/>
      <c r="J818" s="513"/>
      <c r="K818" s="513"/>
      <c r="L818" s="513"/>
      <c r="M818" s="513"/>
      <c r="N818" s="513"/>
      <c r="O818" s="513"/>
      <c r="P818" s="513"/>
      <c r="Q818" s="513"/>
      <c r="R818" s="513"/>
      <c r="S818" s="513"/>
      <c r="T818" s="513"/>
      <c r="U818" s="513"/>
      <c r="V818" s="513"/>
      <c r="W818" s="513"/>
      <c r="X818" s="513"/>
      <c r="Y818" s="513"/>
      <c r="Z818" s="513"/>
      <c r="AA818" s="513"/>
      <c r="AB818" s="514"/>
      <c r="AC818" s="526"/>
      <c r="AD818" s="527"/>
      <c r="AE818" s="528"/>
      <c r="AH818" s="347"/>
      <c r="AI818" s="241"/>
      <c r="AJ818" s="241"/>
      <c r="AK818" s="260"/>
      <c r="AL818" s="260"/>
      <c r="AM818" s="260"/>
      <c r="AN818" s="260"/>
      <c r="AO818" s="260"/>
      <c r="AP818" s="260"/>
      <c r="AQ818" s="260"/>
      <c r="AR818" s="260"/>
      <c r="AS818" s="260"/>
      <c r="AT818" s="260"/>
      <c r="AU818" s="260"/>
      <c r="AV818" s="260"/>
      <c r="AW818" s="260"/>
      <c r="AX818" s="260"/>
      <c r="AY818" s="260"/>
      <c r="AZ818" s="260"/>
      <c r="BA818" s="260"/>
      <c r="BB818" s="260"/>
      <c r="BC818" s="260"/>
      <c r="BD818" s="260"/>
      <c r="BE818" s="260"/>
      <c r="BF818" s="260"/>
      <c r="BG818" s="241"/>
      <c r="BH818" s="241"/>
      <c r="BI818" s="241"/>
      <c r="BJ818" s="256"/>
      <c r="BK818" s="256"/>
    </row>
    <row r="819" spans="1:63" s="367" customFormat="1" ht="18" customHeight="1">
      <c r="A819" s="429"/>
      <c r="B819" s="497"/>
      <c r="C819" s="523"/>
      <c r="D819" s="524"/>
      <c r="E819" s="524"/>
      <c r="F819" s="524"/>
      <c r="G819" s="524"/>
      <c r="H819" s="524"/>
      <c r="I819" s="524"/>
      <c r="J819" s="524"/>
      <c r="K819" s="524"/>
      <c r="L819" s="524"/>
      <c r="M819" s="524"/>
      <c r="N819" s="524"/>
      <c r="O819" s="524"/>
      <c r="P819" s="524"/>
      <c r="Q819" s="524"/>
      <c r="R819" s="524"/>
      <c r="S819" s="524"/>
      <c r="T819" s="524"/>
      <c r="U819" s="524"/>
      <c r="V819" s="524"/>
      <c r="W819" s="524"/>
      <c r="X819" s="524"/>
      <c r="Y819" s="524"/>
      <c r="Z819" s="524"/>
      <c r="AA819" s="524"/>
      <c r="AB819" s="525"/>
      <c r="AC819" s="529"/>
      <c r="AD819" s="530"/>
      <c r="AE819" s="531"/>
      <c r="AH819" s="347"/>
      <c r="AI819" s="241"/>
      <c r="AJ819" s="241"/>
      <c r="AK819" s="260"/>
      <c r="AL819" s="260"/>
      <c r="AM819" s="260"/>
      <c r="AN819" s="260"/>
      <c r="AO819" s="260"/>
      <c r="AP819" s="260"/>
      <c r="AQ819" s="260"/>
      <c r="AR819" s="260"/>
      <c r="AS819" s="260"/>
      <c r="AT819" s="260"/>
      <c r="AU819" s="260"/>
      <c r="AV819" s="260"/>
      <c r="AW819" s="260"/>
      <c r="AX819" s="260"/>
      <c r="AY819" s="260"/>
      <c r="AZ819" s="260"/>
      <c r="BA819" s="260"/>
      <c r="BB819" s="260"/>
      <c r="BC819" s="260"/>
      <c r="BD819" s="260"/>
      <c r="BE819" s="260"/>
      <c r="BF819" s="260"/>
      <c r="BG819" s="241"/>
      <c r="BH819" s="241"/>
      <c r="BI819" s="241"/>
      <c r="BJ819" s="256"/>
      <c r="BK819" s="256"/>
    </row>
    <row r="820" spans="1:63" s="367" customFormat="1" ht="30" customHeight="1">
      <c r="A820" s="429"/>
      <c r="B820" s="496" t="s">
        <v>603</v>
      </c>
      <c r="C820" s="573" t="s">
        <v>899</v>
      </c>
      <c r="D820" s="574"/>
      <c r="E820" s="574"/>
      <c r="F820" s="574"/>
      <c r="G820" s="574"/>
      <c r="H820" s="574"/>
      <c r="I820" s="574"/>
      <c r="J820" s="574"/>
      <c r="K820" s="574"/>
      <c r="L820" s="574"/>
      <c r="M820" s="574"/>
      <c r="N820" s="574"/>
      <c r="O820" s="574"/>
      <c r="P820" s="574"/>
      <c r="Q820" s="574"/>
      <c r="R820" s="574"/>
      <c r="S820" s="574"/>
      <c r="T820" s="574"/>
      <c r="U820" s="574"/>
      <c r="V820" s="574"/>
      <c r="W820" s="574"/>
      <c r="X820" s="574"/>
      <c r="Y820" s="574"/>
      <c r="Z820" s="574"/>
      <c r="AA820" s="574"/>
      <c r="AB820" s="574"/>
      <c r="AC820" s="596"/>
      <c r="AD820" s="596"/>
      <c r="AE820" s="596"/>
      <c r="AH820" s="347"/>
      <c r="AI820" s="241"/>
      <c r="AJ820" s="241"/>
      <c r="AK820" s="260"/>
      <c r="AL820" s="260"/>
      <c r="AM820" s="260"/>
      <c r="AN820" s="260"/>
      <c r="AO820" s="260"/>
      <c r="AP820" s="260"/>
      <c r="AQ820" s="260"/>
      <c r="AR820" s="260"/>
      <c r="AS820" s="260"/>
      <c r="AT820" s="260"/>
      <c r="AU820" s="260"/>
      <c r="AV820" s="260"/>
      <c r="AW820" s="260"/>
      <c r="AX820" s="260"/>
      <c r="AY820" s="260"/>
      <c r="AZ820" s="260"/>
      <c r="BA820" s="260"/>
      <c r="BB820" s="260"/>
      <c r="BC820" s="260"/>
      <c r="BD820" s="260"/>
      <c r="BE820" s="260"/>
      <c r="BF820" s="260"/>
      <c r="BG820" s="241"/>
      <c r="BH820" s="241"/>
      <c r="BI820" s="241"/>
      <c r="BJ820" s="256"/>
      <c r="BK820" s="256"/>
    </row>
    <row r="821" spans="1:63" s="367" customFormat="1" ht="18" customHeight="1">
      <c r="A821" s="429"/>
      <c r="B821" s="533"/>
      <c r="C821" s="597" t="s">
        <v>773</v>
      </c>
      <c r="D821" s="558" t="s">
        <v>900</v>
      </c>
      <c r="E821" s="558"/>
      <c r="F821" s="558"/>
      <c r="G821" s="558"/>
      <c r="H821" s="558"/>
      <c r="I821" s="558"/>
      <c r="J821" s="558"/>
      <c r="K821" s="558"/>
      <c r="L821" s="558"/>
      <c r="M821" s="558"/>
      <c r="N821" s="558"/>
      <c r="O821" s="558"/>
      <c r="P821" s="558"/>
      <c r="Q821" s="558"/>
      <c r="R821" s="558"/>
      <c r="S821" s="558"/>
      <c r="T821" s="558"/>
      <c r="U821" s="558"/>
      <c r="V821" s="558"/>
      <c r="W821" s="558"/>
      <c r="X821" s="558"/>
      <c r="Y821" s="558"/>
      <c r="Z821" s="558"/>
      <c r="AA821" s="558"/>
      <c r="AB821" s="558"/>
      <c r="AC821" s="596"/>
      <c r="AD821" s="596"/>
      <c r="AE821" s="596"/>
      <c r="AH821" s="347"/>
      <c r="AI821" s="241"/>
      <c r="AJ821" s="241"/>
      <c r="AK821" s="260"/>
      <c r="AL821" s="260"/>
      <c r="AM821" s="260"/>
      <c r="AN821" s="260"/>
      <c r="AO821" s="260"/>
      <c r="AP821" s="260"/>
      <c r="AQ821" s="260"/>
      <c r="AR821" s="260"/>
      <c r="AS821" s="260"/>
      <c r="AT821" s="260"/>
      <c r="AU821" s="260"/>
      <c r="AV821" s="260"/>
      <c r="AW821" s="260"/>
      <c r="AX821" s="260"/>
      <c r="AY821" s="260"/>
      <c r="AZ821" s="260"/>
      <c r="BA821" s="260"/>
      <c r="BB821" s="260"/>
      <c r="BC821" s="260"/>
      <c r="BD821" s="260"/>
      <c r="BE821" s="260"/>
      <c r="BF821" s="260"/>
      <c r="BG821" s="241"/>
      <c r="BH821" s="241"/>
      <c r="BI821" s="241"/>
      <c r="BJ821" s="256"/>
      <c r="BK821" s="256"/>
    </row>
    <row r="822" spans="1:63" s="367" customFormat="1" ht="18" customHeight="1">
      <c r="A822" s="429"/>
      <c r="B822" s="533"/>
      <c r="C822" s="597"/>
      <c r="D822" s="558"/>
      <c r="E822" s="558"/>
      <c r="F822" s="558"/>
      <c r="G822" s="558"/>
      <c r="H822" s="558"/>
      <c r="I822" s="558"/>
      <c r="J822" s="558"/>
      <c r="K822" s="558"/>
      <c r="L822" s="558"/>
      <c r="M822" s="558"/>
      <c r="N822" s="558"/>
      <c r="O822" s="558"/>
      <c r="P822" s="558"/>
      <c r="Q822" s="558"/>
      <c r="R822" s="558"/>
      <c r="S822" s="558"/>
      <c r="T822" s="558"/>
      <c r="U822" s="558"/>
      <c r="V822" s="558"/>
      <c r="W822" s="558"/>
      <c r="X822" s="558"/>
      <c r="Y822" s="558"/>
      <c r="Z822" s="558"/>
      <c r="AA822" s="558"/>
      <c r="AB822" s="558"/>
      <c r="AC822" s="596"/>
      <c r="AD822" s="596"/>
      <c r="AE822" s="596"/>
      <c r="AH822" s="347"/>
      <c r="AI822" s="241"/>
      <c r="AJ822" s="241"/>
      <c r="AK822" s="260"/>
      <c r="AL822" s="260"/>
      <c r="AM822" s="260"/>
      <c r="AN822" s="260"/>
      <c r="AO822" s="260"/>
      <c r="AP822" s="260"/>
      <c r="AQ822" s="260"/>
      <c r="AR822" s="260"/>
      <c r="AS822" s="260"/>
      <c r="AT822" s="260"/>
      <c r="AU822" s="260"/>
      <c r="AV822" s="260"/>
      <c r="AW822" s="260"/>
      <c r="AX822" s="260"/>
      <c r="AY822" s="260"/>
      <c r="AZ822" s="260"/>
      <c r="BA822" s="260"/>
      <c r="BB822" s="260"/>
      <c r="BC822" s="260"/>
      <c r="BD822" s="260"/>
      <c r="BE822" s="260"/>
      <c r="BF822" s="260"/>
      <c r="BG822" s="241"/>
      <c r="BH822" s="241"/>
      <c r="BI822" s="241"/>
      <c r="BJ822" s="256"/>
      <c r="BK822" s="256"/>
    </row>
    <row r="823" spans="1:63" s="367" customFormat="1" ht="18" customHeight="1">
      <c r="A823" s="429"/>
      <c r="B823" s="533"/>
      <c r="C823" s="598" t="s">
        <v>827</v>
      </c>
      <c r="D823" s="558" t="s">
        <v>901</v>
      </c>
      <c r="E823" s="558"/>
      <c r="F823" s="558"/>
      <c r="G823" s="558"/>
      <c r="H823" s="558"/>
      <c r="I823" s="558"/>
      <c r="J823" s="558"/>
      <c r="K823" s="558"/>
      <c r="L823" s="558"/>
      <c r="M823" s="558"/>
      <c r="N823" s="558"/>
      <c r="O823" s="558"/>
      <c r="P823" s="558"/>
      <c r="Q823" s="558"/>
      <c r="R823" s="558"/>
      <c r="S823" s="558"/>
      <c r="T823" s="558"/>
      <c r="U823" s="558"/>
      <c r="V823" s="558"/>
      <c r="W823" s="558"/>
      <c r="X823" s="558"/>
      <c r="Y823" s="558"/>
      <c r="Z823" s="558"/>
      <c r="AA823" s="558"/>
      <c r="AB823" s="559"/>
      <c r="AC823" s="596"/>
      <c r="AD823" s="596"/>
      <c r="AE823" s="596"/>
      <c r="AH823" s="347"/>
      <c r="AI823" s="241"/>
      <c r="AJ823" s="241"/>
      <c r="AK823" s="260"/>
      <c r="AL823" s="260"/>
      <c r="AM823" s="260"/>
      <c r="AN823" s="260"/>
      <c r="AO823" s="260"/>
      <c r="AP823" s="260"/>
      <c r="AQ823" s="260"/>
      <c r="AR823" s="260"/>
      <c r="AS823" s="260"/>
      <c r="AT823" s="260"/>
      <c r="AU823" s="260"/>
      <c r="AV823" s="260"/>
      <c r="AW823" s="260"/>
      <c r="AX823" s="260"/>
      <c r="AY823" s="260"/>
      <c r="AZ823" s="260"/>
      <c r="BA823" s="260"/>
      <c r="BB823" s="260"/>
      <c r="BC823" s="260"/>
      <c r="BD823" s="260"/>
      <c r="BE823" s="260"/>
      <c r="BF823" s="260"/>
      <c r="BG823" s="241"/>
      <c r="BH823" s="241"/>
      <c r="BI823" s="241"/>
      <c r="BJ823" s="256"/>
      <c r="BK823" s="256"/>
    </row>
    <row r="824" spans="1:63" s="367" customFormat="1" ht="18" customHeight="1">
      <c r="A824" s="429"/>
      <c r="B824" s="533"/>
      <c r="C824" s="598"/>
      <c r="D824" s="558"/>
      <c r="E824" s="558"/>
      <c r="F824" s="558"/>
      <c r="G824" s="558"/>
      <c r="H824" s="558"/>
      <c r="I824" s="558"/>
      <c r="J824" s="558"/>
      <c r="K824" s="558"/>
      <c r="L824" s="558"/>
      <c r="M824" s="558"/>
      <c r="N824" s="558"/>
      <c r="O824" s="558"/>
      <c r="P824" s="558"/>
      <c r="Q824" s="558"/>
      <c r="R824" s="558"/>
      <c r="S824" s="558"/>
      <c r="T824" s="558"/>
      <c r="U824" s="558"/>
      <c r="V824" s="558"/>
      <c r="W824" s="558"/>
      <c r="X824" s="558"/>
      <c r="Y824" s="558"/>
      <c r="Z824" s="558"/>
      <c r="AA824" s="558"/>
      <c r="AB824" s="559"/>
      <c r="AC824" s="596"/>
      <c r="AD824" s="596"/>
      <c r="AE824" s="596"/>
      <c r="AH824" s="347"/>
      <c r="AI824" s="241"/>
      <c r="AJ824" s="241"/>
      <c r="AK824" s="260"/>
      <c r="AL824" s="260"/>
      <c r="AM824" s="260"/>
      <c r="AN824" s="260"/>
      <c r="AO824" s="260"/>
      <c r="AP824" s="260"/>
      <c r="AQ824" s="260"/>
      <c r="AR824" s="260"/>
      <c r="AS824" s="260"/>
      <c r="AT824" s="260"/>
      <c r="AU824" s="260"/>
      <c r="AV824" s="260"/>
      <c r="AW824" s="260"/>
      <c r="AX824" s="260"/>
      <c r="AY824" s="260"/>
      <c r="AZ824" s="260"/>
      <c r="BA824" s="260"/>
      <c r="BB824" s="260"/>
      <c r="BC824" s="260"/>
      <c r="BD824" s="260"/>
      <c r="BE824" s="260"/>
      <c r="BF824" s="260"/>
      <c r="BG824" s="241"/>
      <c r="BH824" s="241"/>
      <c r="BI824" s="241"/>
      <c r="BJ824" s="256"/>
      <c r="BK824" s="256"/>
    </row>
    <row r="825" spans="1:63" s="367" customFormat="1" ht="12" customHeight="1">
      <c r="A825" s="429"/>
      <c r="B825" s="533"/>
      <c r="C825" s="598" t="s">
        <v>829</v>
      </c>
      <c r="D825" s="558" t="s">
        <v>902</v>
      </c>
      <c r="E825" s="558"/>
      <c r="F825" s="558"/>
      <c r="G825" s="558"/>
      <c r="H825" s="558"/>
      <c r="I825" s="558"/>
      <c r="J825" s="558"/>
      <c r="K825" s="558"/>
      <c r="L825" s="558"/>
      <c r="M825" s="558"/>
      <c r="N825" s="558"/>
      <c r="O825" s="558"/>
      <c r="P825" s="558"/>
      <c r="Q825" s="558"/>
      <c r="R825" s="558"/>
      <c r="S825" s="558"/>
      <c r="T825" s="558"/>
      <c r="U825" s="558"/>
      <c r="V825" s="558"/>
      <c r="W825" s="558"/>
      <c r="X825" s="558"/>
      <c r="Y825" s="558"/>
      <c r="Z825" s="558"/>
      <c r="AA825" s="558"/>
      <c r="AB825" s="559"/>
      <c r="AC825" s="596"/>
      <c r="AD825" s="596"/>
      <c r="AE825" s="596"/>
      <c r="AH825" s="347"/>
      <c r="AI825" s="241"/>
      <c r="AJ825" s="241"/>
      <c r="AK825" s="260"/>
      <c r="AL825" s="260"/>
      <c r="AM825" s="260"/>
      <c r="AN825" s="260"/>
      <c r="AO825" s="260"/>
      <c r="AP825" s="260"/>
      <c r="AQ825" s="260"/>
      <c r="AR825" s="260"/>
      <c r="AS825" s="260"/>
      <c r="AT825" s="260"/>
      <c r="AU825" s="260"/>
      <c r="AV825" s="260"/>
      <c r="AW825" s="260"/>
      <c r="AX825" s="260"/>
      <c r="AY825" s="260"/>
      <c r="AZ825" s="260"/>
      <c r="BA825" s="260"/>
      <c r="BB825" s="260"/>
      <c r="BC825" s="260"/>
      <c r="BD825" s="260"/>
      <c r="BE825" s="260"/>
      <c r="BF825" s="260"/>
      <c r="BG825" s="241"/>
      <c r="BH825" s="241"/>
      <c r="BI825" s="241"/>
      <c r="BJ825" s="256"/>
      <c r="BK825" s="256"/>
    </row>
    <row r="826" spans="1:63" s="367" customFormat="1" ht="22.5" customHeight="1">
      <c r="A826" s="429"/>
      <c r="B826" s="497"/>
      <c r="C826" s="599"/>
      <c r="D826" s="524"/>
      <c r="E826" s="524"/>
      <c r="F826" s="524"/>
      <c r="G826" s="524"/>
      <c r="H826" s="524"/>
      <c r="I826" s="524"/>
      <c r="J826" s="524"/>
      <c r="K826" s="524"/>
      <c r="L826" s="524"/>
      <c r="M826" s="524"/>
      <c r="N826" s="524"/>
      <c r="O826" s="524"/>
      <c r="P826" s="524"/>
      <c r="Q826" s="524"/>
      <c r="R826" s="524"/>
      <c r="S826" s="524"/>
      <c r="T826" s="524"/>
      <c r="U826" s="524"/>
      <c r="V826" s="524"/>
      <c r="W826" s="524"/>
      <c r="X826" s="524"/>
      <c r="Y826" s="524"/>
      <c r="Z826" s="524"/>
      <c r="AA826" s="524"/>
      <c r="AB826" s="525"/>
      <c r="AC826" s="596"/>
      <c r="AD826" s="596"/>
      <c r="AE826" s="596"/>
      <c r="AH826" s="347"/>
      <c r="AI826" s="241"/>
      <c r="AJ826" s="241"/>
      <c r="AK826" s="260"/>
      <c r="AL826" s="260"/>
      <c r="AM826" s="260"/>
      <c r="AN826" s="260"/>
      <c r="AO826" s="260"/>
      <c r="AP826" s="260"/>
      <c r="AQ826" s="260"/>
      <c r="AR826" s="260"/>
      <c r="AS826" s="260"/>
      <c r="AT826" s="260"/>
      <c r="AU826" s="260"/>
      <c r="AV826" s="260"/>
      <c r="AW826" s="260"/>
      <c r="AX826" s="260"/>
      <c r="AY826" s="260"/>
      <c r="AZ826" s="260"/>
      <c r="BA826" s="260"/>
      <c r="BB826" s="260"/>
      <c r="BC826" s="260"/>
      <c r="BD826" s="260"/>
      <c r="BE826" s="260"/>
      <c r="BF826" s="260"/>
      <c r="BG826" s="241"/>
      <c r="BH826" s="241"/>
      <c r="BI826" s="241"/>
      <c r="BJ826" s="256"/>
      <c r="BK826" s="256"/>
    </row>
    <row r="827" spans="1:63" s="367" customFormat="1" ht="15" customHeight="1">
      <c r="A827" s="429"/>
      <c r="B827" s="496" t="s">
        <v>605</v>
      </c>
      <c r="C827" s="512" t="s">
        <v>903</v>
      </c>
      <c r="D827" s="513"/>
      <c r="E827" s="513"/>
      <c r="F827" s="513"/>
      <c r="G827" s="513"/>
      <c r="H827" s="513"/>
      <c r="I827" s="513"/>
      <c r="J827" s="513"/>
      <c r="K827" s="513"/>
      <c r="L827" s="513"/>
      <c r="M827" s="513"/>
      <c r="N827" s="513"/>
      <c r="O827" s="513"/>
      <c r="P827" s="513"/>
      <c r="Q827" s="513"/>
      <c r="R827" s="513"/>
      <c r="S827" s="513"/>
      <c r="T827" s="513"/>
      <c r="U827" s="513"/>
      <c r="V827" s="513"/>
      <c r="W827" s="513"/>
      <c r="X827" s="513"/>
      <c r="Y827" s="513"/>
      <c r="Z827" s="513"/>
      <c r="AA827" s="513"/>
      <c r="AB827" s="514"/>
      <c r="AC827" s="526"/>
      <c r="AD827" s="527"/>
      <c r="AE827" s="528"/>
      <c r="AH827" s="347"/>
      <c r="AI827" s="241"/>
      <c r="AJ827" s="241"/>
      <c r="AK827" s="260"/>
      <c r="AL827" s="260"/>
      <c r="AM827" s="260"/>
      <c r="AN827" s="260"/>
      <c r="AO827" s="260"/>
      <c r="AP827" s="260"/>
      <c r="AQ827" s="260"/>
      <c r="AR827" s="260"/>
      <c r="AS827" s="260"/>
      <c r="AT827" s="260"/>
      <c r="AU827" s="260"/>
      <c r="AV827" s="260"/>
      <c r="AW827" s="260"/>
      <c r="AX827" s="260"/>
      <c r="AY827" s="260"/>
      <c r="AZ827" s="260"/>
      <c r="BA827" s="260"/>
      <c r="BB827" s="260"/>
      <c r="BC827" s="260"/>
      <c r="BD827" s="260"/>
      <c r="BE827" s="260"/>
      <c r="BF827" s="260"/>
      <c r="BG827" s="241"/>
      <c r="BH827" s="241"/>
      <c r="BI827" s="241"/>
      <c r="BJ827" s="256"/>
      <c r="BK827" s="256"/>
    </row>
    <row r="828" spans="1:63" s="367" customFormat="1" ht="19.5" customHeight="1">
      <c r="A828" s="429"/>
      <c r="B828" s="497"/>
      <c r="C828" s="523"/>
      <c r="D828" s="524"/>
      <c r="E828" s="524"/>
      <c r="F828" s="524"/>
      <c r="G828" s="524"/>
      <c r="H828" s="524"/>
      <c r="I828" s="524"/>
      <c r="J828" s="524"/>
      <c r="K828" s="524"/>
      <c r="L828" s="524"/>
      <c r="M828" s="524"/>
      <c r="N828" s="524"/>
      <c r="O828" s="524"/>
      <c r="P828" s="524"/>
      <c r="Q828" s="524"/>
      <c r="R828" s="524"/>
      <c r="S828" s="524"/>
      <c r="T828" s="524"/>
      <c r="U828" s="524"/>
      <c r="V828" s="524"/>
      <c r="W828" s="524"/>
      <c r="X828" s="524"/>
      <c r="Y828" s="524"/>
      <c r="Z828" s="524"/>
      <c r="AA828" s="524"/>
      <c r="AB828" s="525"/>
      <c r="AC828" s="529"/>
      <c r="AD828" s="530"/>
      <c r="AE828" s="531"/>
      <c r="AH828" s="347"/>
      <c r="AI828" s="241"/>
      <c r="AJ828" s="241"/>
      <c r="AK828" s="260"/>
      <c r="AL828" s="260"/>
      <c r="AM828" s="260"/>
      <c r="AN828" s="260"/>
      <c r="AO828" s="260"/>
      <c r="AP828" s="260"/>
      <c r="AQ828" s="260"/>
      <c r="AR828" s="260"/>
      <c r="AS828" s="260"/>
      <c r="AT828" s="260"/>
      <c r="AU828" s="260"/>
      <c r="AV828" s="260"/>
      <c r="AW828" s="260"/>
      <c r="AX828" s="260"/>
      <c r="AY828" s="260"/>
      <c r="AZ828" s="260"/>
      <c r="BA828" s="260"/>
      <c r="BB828" s="260"/>
      <c r="BC828" s="260"/>
      <c r="BD828" s="260"/>
      <c r="BE828" s="260"/>
      <c r="BF828" s="260"/>
      <c r="BG828" s="241"/>
      <c r="BH828" s="241"/>
      <c r="BI828" s="241"/>
      <c r="BJ828" s="256"/>
      <c r="BK828" s="256"/>
    </row>
    <row r="829" spans="1:63" s="367" customFormat="1" ht="30" customHeight="1">
      <c r="A829" s="429"/>
      <c r="B829" s="496" t="s">
        <v>671</v>
      </c>
      <c r="C829" s="512" t="s">
        <v>904</v>
      </c>
      <c r="D829" s="513"/>
      <c r="E829" s="513"/>
      <c r="F829" s="513"/>
      <c r="G829" s="513"/>
      <c r="H829" s="513"/>
      <c r="I829" s="513"/>
      <c r="J829" s="513"/>
      <c r="K829" s="513"/>
      <c r="L829" s="513"/>
      <c r="M829" s="513"/>
      <c r="N829" s="513"/>
      <c r="O829" s="513"/>
      <c r="P829" s="513"/>
      <c r="Q829" s="513"/>
      <c r="R829" s="513"/>
      <c r="S829" s="513"/>
      <c r="T829" s="513"/>
      <c r="U829" s="513"/>
      <c r="V829" s="513"/>
      <c r="W829" s="513"/>
      <c r="X829" s="513"/>
      <c r="Y829" s="513"/>
      <c r="Z829" s="513"/>
      <c r="AA829" s="513"/>
      <c r="AB829" s="514"/>
      <c r="AC829" s="526"/>
      <c r="AD829" s="527"/>
      <c r="AE829" s="528"/>
      <c r="AH829" s="347"/>
      <c r="AI829" s="241"/>
      <c r="AJ829" s="241"/>
      <c r="AK829" s="260"/>
      <c r="AL829" s="260"/>
      <c r="AM829" s="260"/>
      <c r="AN829" s="260"/>
      <c r="AO829" s="260"/>
      <c r="AP829" s="260"/>
      <c r="AQ829" s="260"/>
      <c r="AR829" s="260"/>
      <c r="AS829" s="260"/>
      <c r="AT829" s="260"/>
      <c r="AU829" s="260"/>
      <c r="AV829" s="260"/>
      <c r="AW829" s="260"/>
      <c r="AX829" s="260"/>
      <c r="AY829" s="260"/>
      <c r="AZ829" s="260"/>
      <c r="BA829" s="260"/>
      <c r="BB829" s="260"/>
      <c r="BC829" s="260"/>
      <c r="BD829" s="260"/>
      <c r="BE829" s="260"/>
      <c r="BF829" s="260"/>
      <c r="BG829" s="241"/>
      <c r="BH829" s="241"/>
      <c r="BI829" s="241"/>
      <c r="BJ829" s="256"/>
      <c r="BK829" s="256"/>
    </row>
    <row r="830" spans="1:63" s="367" customFormat="1" ht="30" customHeight="1">
      <c r="A830" s="429"/>
      <c r="B830" s="497"/>
      <c r="C830" s="523"/>
      <c r="D830" s="524"/>
      <c r="E830" s="524"/>
      <c r="F830" s="524"/>
      <c r="G830" s="524"/>
      <c r="H830" s="524"/>
      <c r="I830" s="524"/>
      <c r="J830" s="524"/>
      <c r="K830" s="524"/>
      <c r="L830" s="524"/>
      <c r="M830" s="524"/>
      <c r="N830" s="524"/>
      <c r="O830" s="524"/>
      <c r="P830" s="524"/>
      <c r="Q830" s="524"/>
      <c r="R830" s="524"/>
      <c r="S830" s="524"/>
      <c r="T830" s="524"/>
      <c r="U830" s="524"/>
      <c r="V830" s="524"/>
      <c r="W830" s="524"/>
      <c r="X830" s="524"/>
      <c r="Y830" s="524"/>
      <c r="Z830" s="524"/>
      <c r="AA830" s="524"/>
      <c r="AB830" s="525"/>
      <c r="AC830" s="529"/>
      <c r="AD830" s="530"/>
      <c r="AE830" s="531"/>
      <c r="AH830" s="347"/>
      <c r="AI830" s="241"/>
      <c r="AJ830" s="241"/>
      <c r="AK830" s="260"/>
      <c r="AL830" s="260"/>
      <c r="AM830" s="260"/>
      <c r="AN830" s="260"/>
      <c r="AO830" s="260"/>
      <c r="AP830" s="260"/>
      <c r="AQ830" s="260"/>
      <c r="AR830" s="260"/>
      <c r="AS830" s="260"/>
      <c r="AT830" s="260"/>
      <c r="AU830" s="260"/>
      <c r="AV830" s="260"/>
      <c r="AW830" s="260"/>
      <c r="AX830" s="260"/>
      <c r="AY830" s="260"/>
      <c r="AZ830" s="260"/>
      <c r="BA830" s="260"/>
      <c r="BB830" s="260"/>
      <c r="BC830" s="260"/>
      <c r="BD830" s="260"/>
      <c r="BE830" s="260"/>
      <c r="BF830" s="260"/>
      <c r="BG830" s="241"/>
      <c r="BH830" s="241"/>
      <c r="BI830" s="241"/>
      <c r="BJ830" s="256"/>
      <c r="BK830" s="256"/>
    </row>
    <row r="831" spans="1:63" s="367" customFormat="1" ht="30" customHeight="1">
      <c r="A831" s="429"/>
      <c r="B831" s="496" t="s">
        <v>545</v>
      </c>
      <c r="C831" s="512" t="s">
        <v>905</v>
      </c>
      <c r="D831" s="513"/>
      <c r="E831" s="513"/>
      <c r="F831" s="513"/>
      <c r="G831" s="513"/>
      <c r="H831" s="513"/>
      <c r="I831" s="513"/>
      <c r="J831" s="513"/>
      <c r="K831" s="513"/>
      <c r="L831" s="513"/>
      <c r="M831" s="513"/>
      <c r="N831" s="513"/>
      <c r="O831" s="513"/>
      <c r="P831" s="513"/>
      <c r="Q831" s="513"/>
      <c r="R831" s="513"/>
      <c r="S831" s="513"/>
      <c r="T831" s="513"/>
      <c r="U831" s="513"/>
      <c r="V831" s="513"/>
      <c r="W831" s="513"/>
      <c r="X831" s="513"/>
      <c r="Y831" s="513"/>
      <c r="Z831" s="513"/>
      <c r="AA831" s="513"/>
      <c r="AB831" s="514"/>
      <c r="AC831" s="526"/>
      <c r="AD831" s="527"/>
      <c r="AE831" s="528"/>
      <c r="AH831" s="347"/>
      <c r="AI831" s="241"/>
      <c r="AJ831" s="241"/>
      <c r="AK831" s="260"/>
      <c r="AL831" s="260"/>
      <c r="AM831" s="260"/>
      <c r="AN831" s="260"/>
      <c r="AO831" s="260"/>
      <c r="AP831" s="260"/>
      <c r="AQ831" s="260"/>
      <c r="AR831" s="260"/>
      <c r="AS831" s="260"/>
      <c r="AT831" s="260"/>
      <c r="AU831" s="260"/>
      <c r="AV831" s="260"/>
      <c r="AW831" s="260"/>
      <c r="AX831" s="260"/>
      <c r="AY831" s="260"/>
      <c r="AZ831" s="260"/>
      <c r="BA831" s="260"/>
      <c r="BB831" s="260"/>
      <c r="BC831" s="260"/>
      <c r="BD831" s="260"/>
      <c r="BE831" s="260"/>
      <c r="BF831" s="260"/>
      <c r="BG831" s="241"/>
      <c r="BH831" s="241"/>
      <c r="BI831" s="241"/>
      <c r="BJ831" s="256"/>
      <c r="BK831" s="256"/>
    </row>
    <row r="832" spans="1:63" s="367" customFormat="1" ht="30" customHeight="1">
      <c r="A832" s="429"/>
      <c r="B832" s="497"/>
      <c r="C832" s="523"/>
      <c r="D832" s="524"/>
      <c r="E832" s="524"/>
      <c r="F832" s="524"/>
      <c r="G832" s="524"/>
      <c r="H832" s="524"/>
      <c r="I832" s="524"/>
      <c r="J832" s="524"/>
      <c r="K832" s="524"/>
      <c r="L832" s="524"/>
      <c r="M832" s="524"/>
      <c r="N832" s="524"/>
      <c r="O832" s="524"/>
      <c r="P832" s="524"/>
      <c r="Q832" s="524"/>
      <c r="R832" s="524"/>
      <c r="S832" s="524"/>
      <c r="T832" s="524"/>
      <c r="U832" s="524"/>
      <c r="V832" s="524"/>
      <c r="W832" s="524"/>
      <c r="X832" s="524"/>
      <c r="Y832" s="524"/>
      <c r="Z832" s="524"/>
      <c r="AA832" s="524"/>
      <c r="AB832" s="525"/>
      <c r="AC832" s="529"/>
      <c r="AD832" s="530"/>
      <c r="AE832" s="531"/>
      <c r="AH832" s="347"/>
      <c r="AI832" s="241"/>
      <c r="AJ832" s="241"/>
      <c r="AK832" s="260"/>
      <c r="AL832" s="260"/>
      <c r="AM832" s="260"/>
      <c r="AN832" s="260"/>
      <c r="AO832" s="260"/>
      <c r="AP832" s="260"/>
      <c r="AQ832" s="260"/>
      <c r="AR832" s="260"/>
      <c r="AS832" s="260"/>
      <c r="AT832" s="260"/>
      <c r="AU832" s="260"/>
      <c r="AV832" s="260"/>
      <c r="AW832" s="260"/>
      <c r="AX832" s="260"/>
      <c r="AY832" s="260"/>
      <c r="AZ832" s="260"/>
      <c r="BA832" s="260"/>
      <c r="BB832" s="260"/>
      <c r="BC832" s="260"/>
      <c r="BD832" s="260"/>
      <c r="BE832" s="260"/>
      <c r="BF832" s="260"/>
      <c r="BG832" s="241"/>
      <c r="BH832" s="241"/>
      <c r="BI832" s="241"/>
      <c r="BJ832" s="256"/>
      <c r="BK832" s="256"/>
    </row>
    <row r="833" spans="1:63" s="367" customFormat="1" ht="17.25" customHeight="1">
      <c r="A833" s="429"/>
      <c r="B833" s="496" t="s">
        <v>547</v>
      </c>
      <c r="C833" s="512" t="s">
        <v>906</v>
      </c>
      <c r="D833" s="513"/>
      <c r="E833" s="513"/>
      <c r="F833" s="513"/>
      <c r="G833" s="513"/>
      <c r="H833" s="513"/>
      <c r="I833" s="513"/>
      <c r="J833" s="513"/>
      <c r="K833" s="513"/>
      <c r="L833" s="513"/>
      <c r="M833" s="513"/>
      <c r="N833" s="513"/>
      <c r="O833" s="513"/>
      <c r="P833" s="513"/>
      <c r="Q833" s="513"/>
      <c r="R833" s="513"/>
      <c r="S833" s="513"/>
      <c r="T833" s="513"/>
      <c r="U833" s="513"/>
      <c r="V833" s="513"/>
      <c r="W833" s="513"/>
      <c r="X833" s="513"/>
      <c r="Y833" s="513"/>
      <c r="Z833" s="513"/>
      <c r="AA833" s="513"/>
      <c r="AB833" s="514"/>
      <c r="AC833" s="526"/>
      <c r="AD833" s="527"/>
      <c r="AE833" s="528"/>
      <c r="AH833" s="347"/>
      <c r="AI833" s="241"/>
      <c r="AJ833" s="241"/>
      <c r="AK833" s="260"/>
      <c r="AL833" s="260"/>
      <c r="AM833" s="260"/>
      <c r="AN833" s="260"/>
      <c r="AO833" s="260"/>
      <c r="AP833" s="260"/>
      <c r="AQ833" s="260"/>
      <c r="AR833" s="260"/>
      <c r="AS833" s="260"/>
      <c r="AT833" s="260"/>
      <c r="AU833" s="260"/>
      <c r="AV833" s="260"/>
      <c r="AW833" s="260"/>
      <c r="AX833" s="260"/>
      <c r="AY833" s="260"/>
      <c r="AZ833" s="260"/>
      <c r="BA833" s="260"/>
      <c r="BB833" s="260"/>
      <c r="BC833" s="260"/>
      <c r="BD833" s="260"/>
      <c r="BE833" s="260"/>
      <c r="BF833" s="260"/>
      <c r="BG833" s="241"/>
      <c r="BH833" s="241"/>
      <c r="BI833" s="241"/>
      <c r="BJ833" s="256"/>
      <c r="BK833" s="256"/>
    </row>
    <row r="834" spans="1:63" s="367" customFormat="1" ht="17.25" customHeight="1">
      <c r="A834" s="429"/>
      <c r="B834" s="497"/>
      <c r="C834" s="523"/>
      <c r="D834" s="524"/>
      <c r="E834" s="524"/>
      <c r="F834" s="524"/>
      <c r="G834" s="524"/>
      <c r="H834" s="524"/>
      <c r="I834" s="524"/>
      <c r="J834" s="524"/>
      <c r="K834" s="524"/>
      <c r="L834" s="524"/>
      <c r="M834" s="524"/>
      <c r="N834" s="524"/>
      <c r="O834" s="524"/>
      <c r="P834" s="524"/>
      <c r="Q834" s="524"/>
      <c r="R834" s="524"/>
      <c r="S834" s="524"/>
      <c r="T834" s="524"/>
      <c r="U834" s="524"/>
      <c r="V834" s="524"/>
      <c r="W834" s="524"/>
      <c r="X834" s="524"/>
      <c r="Y834" s="524"/>
      <c r="Z834" s="524"/>
      <c r="AA834" s="524"/>
      <c r="AB834" s="525"/>
      <c r="AC834" s="529"/>
      <c r="AD834" s="530"/>
      <c r="AE834" s="531"/>
      <c r="AH834" s="347"/>
      <c r="AI834" s="241"/>
      <c r="AJ834" s="241"/>
      <c r="AK834" s="260"/>
      <c r="AL834" s="260"/>
      <c r="AM834" s="260"/>
      <c r="AN834" s="260"/>
      <c r="AO834" s="260"/>
      <c r="AP834" s="260"/>
      <c r="AQ834" s="260"/>
      <c r="AR834" s="260"/>
      <c r="AS834" s="260"/>
      <c r="AT834" s="260"/>
      <c r="AU834" s="260"/>
      <c r="AV834" s="260"/>
      <c r="AW834" s="260"/>
      <c r="AX834" s="260"/>
      <c r="AY834" s="260"/>
      <c r="AZ834" s="260"/>
      <c r="BA834" s="260"/>
      <c r="BB834" s="260"/>
      <c r="BC834" s="260"/>
      <c r="BD834" s="260"/>
      <c r="BE834" s="260"/>
      <c r="BF834" s="260"/>
      <c r="BG834" s="241"/>
      <c r="BH834" s="241"/>
      <c r="BI834" s="241"/>
      <c r="BJ834" s="256"/>
      <c r="BK834" s="256"/>
    </row>
    <row r="835" spans="1:63" s="367" customFormat="1" ht="22.5" customHeight="1">
      <c r="A835" s="429"/>
      <c r="B835" s="496" t="s">
        <v>548</v>
      </c>
      <c r="C835" s="512" t="s">
        <v>907</v>
      </c>
      <c r="D835" s="513"/>
      <c r="E835" s="513"/>
      <c r="F835" s="513"/>
      <c r="G835" s="513"/>
      <c r="H835" s="513"/>
      <c r="I835" s="513"/>
      <c r="J835" s="513"/>
      <c r="K835" s="513"/>
      <c r="L835" s="513"/>
      <c r="M835" s="513"/>
      <c r="N835" s="513"/>
      <c r="O835" s="513"/>
      <c r="P835" s="513"/>
      <c r="Q835" s="513"/>
      <c r="R835" s="513"/>
      <c r="S835" s="513"/>
      <c r="T835" s="513"/>
      <c r="U835" s="513"/>
      <c r="V835" s="513"/>
      <c r="W835" s="513"/>
      <c r="X835" s="513"/>
      <c r="Y835" s="513"/>
      <c r="Z835" s="513"/>
      <c r="AA835" s="513"/>
      <c r="AB835" s="514"/>
      <c r="AC835" s="526"/>
      <c r="AD835" s="527"/>
      <c r="AE835" s="528"/>
      <c r="AH835" s="347"/>
      <c r="AI835" s="241"/>
      <c r="AJ835" s="241"/>
      <c r="AK835" s="260"/>
      <c r="AL835" s="260"/>
      <c r="AM835" s="260"/>
      <c r="AN835" s="260"/>
      <c r="AO835" s="260"/>
      <c r="AP835" s="260"/>
      <c r="AQ835" s="260"/>
      <c r="AR835" s="260"/>
      <c r="AS835" s="260"/>
      <c r="AT835" s="260"/>
      <c r="AU835" s="260"/>
      <c r="AV835" s="260"/>
      <c r="AW835" s="260"/>
      <c r="AX835" s="260"/>
      <c r="AY835" s="260"/>
      <c r="AZ835" s="260"/>
      <c r="BA835" s="260"/>
      <c r="BB835" s="260"/>
      <c r="BC835" s="260"/>
      <c r="BD835" s="260"/>
      <c r="BE835" s="260"/>
      <c r="BF835" s="260"/>
      <c r="BG835" s="241"/>
      <c r="BH835" s="241"/>
      <c r="BI835" s="241"/>
      <c r="BJ835" s="256"/>
      <c r="BK835" s="256"/>
    </row>
    <row r="836" spans="1:63" s="367" customFormat="1" ht="22.5" customHeight="1">
      <c r="A836" s="429"/>
      <c r="B836" s="497"/>
      <c r="C836" s="523"/>
      <c r="D836" s="524"/>
      <c r="E836" s="524"/>
      <c r="F836" s="524"/>
      <c r="G836" s="524"/>
      <c r="H836" s="524"/>
      <c r="I836" s="524"/>
      <c r="J836" s="524"/>
      <c r="K836" s="524"/>
      <c r="L836" s="524"/>
      <c r="M836" s="524"/>
      <c r="N836" s="524"/>
      <c r="O836" s="524"/>
      <c r="P836" s="524"/>
      <c r="Q836" s="524"/>
      <c r="R836" s="524"/>
      <c r="S836" s="524"/>
      <c r="T836" s="524"/>
      <c r="U836" s="524"/>
      <c r="V836" s="524"/>
      <c r="W836" s="524"/>
      <c r="X836" s="524"/>
      <c r="Y836" s="524"/>
      <c r="Z836" s="524"/>
      <c r="AA836" s="524"/>
      <c r="AB836" s="525"/>
      <c r="AC836" s="529"/>
      <c r="AD836" s="530"/>
      <c r="AE836" s="531"/>
      <c r="AH836" s="347"/>
      <c r="AI836" s="241"/>
      <c r="AJ836" s="241"/>
      <c r="AK836" s="260"/>
      <c r="AL836" s="260"/>
      <c r="AM836" s="260"/>
      <c r="AN836" s="260"/>
      <c r="AO836" s="260"/>
      <c r="AP836" s="260"/>
      <c r="AQ836" s="260"/>
      <c r="AR836" s="260"/>
      <c r="AS836" s="260"/>
      <c r="AT836" s="260"/>
      <c r="AU836" s="260"/>
      <c r="AV836" s="260"/>
      <c r="AW836" s="260"/>
      <c r="AX836" s="260"/>
      <c r="AY836" s="260"/>
      <c r="AZ836" s="260"/>
      <c r="BA836" s="260"/>
      <c r="BB836" s="260"/>
      <c r="BC836" s="260"/>
      <c r="BD836" s="260"/>
      <c r="BE836" s="260"/>
      <c r="BF836" s="260"/>
      <c r="BG836" s="241"/>
      <c r="BH836" s="241"/>
      <c r="BI836" s="241"/>
      <c r="BJ836" s="256"/>
      <c r="BK836" s="256"/>
    </row>
    <row r="837" spans="1:63" s="367" customFormat="1" ht="45" customHeight="1">
      <c r="A837" s="429"/>
      <c r="B837" s="544" t="s">
        <v>492</v>
      </c>
      <c r="C837" s="512" t="s">
        <v>908</v>
      </c>
      <c r="D837" s="513"/>
      <c r="E837" s="513"/>
      <c r="F837" s="513"/>
      <c r="G837" s="513"/>
      <c r="H837" s="513"/>
      <c r="I837" s="513"/>
      <c r="J837" s="513"/>
      <c r="K837" s="513"/>
      <c r="L837" s="513"/>
      <c r="M837" s="513"/>
      <c r="N837" s="513"/>
      <c r="O837" s="513"/>
      <c r="P837" s="513"/>
      <c r="Q837" s="513"/>
      <c r="R837" s="513"/>
      <c r="S837" s="513"/>
      <c r="T837" s="513"/>
      <c r="U837" s="513"/>
      <c r="V837" s="513"/>
      <c r="W837" s="513"/>
      <c r="X837" s="513"/>
      <c r="Y837" s="513"/>
      <c r="Z837" s="513"/>
      <c r="AA837" s="513"/>
      <c r="AB837" s="514"/>
      <c r="AC837" s="526"/>
      <c r="AD837" s="527"/>
      <c r="AE837" s="528"/>
      <c r="AH837" s="347"/>
      <c r="AI837" s="241"/>
      <c r="AJ837" s="241"/>
      <c r="AK837" s="260"/>
      <c r="AL837" s="260"/>
      <c r="AM837" s="260"/>
      <c r="AN837" s="260"/>
      <c r="AO837" s="260"/>
      <c r="AP837" s="260"/>
      <c r="AQ837" s="260"/>
      <c r="AR837" s="260"/>
      <c r="AS837" s="260"/>
      <c r="AT837" s="260"/>
      <c r="AU837" s="260"/>
      <c r="AV837" s="260"/>
      <c r="AW837" s="260"/>
      <c r="AX837" s="260"/>
      <c r="AY837" s="260"/>
      <c r="AZ837" s="260"/>
      <c r="BA837" s="260"/>
      <c r="BB837" s="260"/>
      <c r="BC837" s="260"/>
      <c r="BD837" s="260"/>
      <c r="BE837" s="260"/>
      <c r="BF837" s="260"/>
      <c r="BG837" s="241"/>
      <c r="BH837" s="241"/>
      <c r="BI837" s="241"/>
      <c r="BJ837" s="256"/>
      <c r="BK837" s="256"/>
    </row>
    <row r="838" spans="1:63" s="367" customFormat="1" ht="45" customHeight="1">
      <c r="A838" s="429"/>
      <c r="B838" s="545"/>
      <c r="C838" s="523"/>
      <c r="D838" s="524"/>
      <c r="E838" s="524"/>
      <c r="F838" s="524"/>
      <c r="G838" s="524"/>
      <c r="H838" s="524"/>
      <c r="I838" s="524"/>
      <c r="J838" s="524"/>
      <c r="K838" s="524"/>
      <c r="L838" s="524"/>
      <c r="M838" s="524"/>
      <c r="N838" s="524"/>
      <c r="O838" s="524"/>
      <c r="P838" s="524"/>
      <c r="Q838" s="524"/>
      <c r="R838" s="524"/>
      <c r="S838" s="524"/>
      <c r="T838" s="524"/>
      <c r="U838" s="524"/>
      <c r="V838" s="524"/>
      <c r="W838" s="524"/>
      <c r="X838" s="524"/>
      <c r="Y838" s="524"/>
      <c r="Z838" s="524"/>
      <c r="AA838" s="524"/>
      <c r="AB838" s="525"/>
      <c r="AC838" s="529"/>
      <c r="AD838" s="530"/>
      <c r="AE838" s="531"/>
      <c r="AH838" s="347"/>
      <c r="AI838" s="241"/>
      <c r="AJ838" s="241"/>
      <c r="AK838" s="260"/>
      <c r="AL838" s="260"/>
      <c r="AM838" s="260"/>
      <c r="AN838" s="260"/>
      <c r="AO838" s="260"/>
      <c r="AP838" s="260"/>
      <c r="AQ838" s="260"/>
      <c r="AR838" s="260"/>
      <c r="AS838" s="260"/>
      <c r="AT838" s="260"/>
      <c r="AU838" s="260"/>
      <c r="AV838" s="260"/>
      <c r="AW838" s="260"/>
      <c r="AX838" s="260"/>
      <c r="AY838" s="260"/>
      <c r="AZ838" s="260"/>
      <c r="BA838" s="260"/>
      <c r="BB838" s="260"/>
      <c r="BC838" s="260"/>
      <c r="BD838" s="260"/>
      <c r="BE838" s="260"/>
      <c r="BF838" s="260"/>
      <c r="BG838" s="241"/>
      <c r="BH838" s="241"/>
      <c r="BI838" s="241"/>
      <c r="BJ838" s="256"/>
      <c r="BK838" s="256"/>
    </row>
    <row r="839" spans="1:63" s="367" customFormat="1" ht="22.5" customHeight="1">
      <c r="A839" s="429"/>
      <c r="B839" s="544" t="s">
        <v>494</v>
      </c>
      <c r="C839" s="512" t="s">
        <v>909</v>
      </c>
      <c r="D839" s="513"/>
      <c r="E839" s="513"/>
      <c r="F839" s="513"/>
      <c r="G839" s="513"/>
      <c r="H839" s="513"/>
      <c r="I839" s="513"/>
      <c r="J839" s="513"/>
      <c r="K839" s="513"/>
      <c r="L839" s="513"/>
      <c r="M839" s="513"/>
      <c r="N839" s="513"/>
      <c r="O839" s="513"/>
      <c r="P839" s="513"/>
      <c r="Q839" s="513"/>
      <c r="R839" s="513"/>
      <c r="S839" s="513"/>
      <c r="T839" s="513"/>
      <c r="U839" s="513"/>
      <c r="V839" s="513"/>
      <c r="W839" s="513"/>
      <c r="X839" s="513"/>
      <c r="Y839" s="513"/>
      <c r="Z839" s="513"/>
      <c r="AA839" s="513"/>
      <c r="AB839" s="514"/>
      <c r="AC839" s="526"/>
      <c r="AD839" s="527"/>
      <c r="AE839" s="528"/>
      <c r="AH839" s="347"/>
      <c r="AI839" s="241"/>
      <c r="AJ839" s="241"/>
      <c r="AK839" s="260"/>
      <c r="AL839" s="260"/>
      <c r="AM839" s="260"/>
      <c r="AN839" s="260"/>
      <c r="AO839" s="260"/>
      <c r="AP839" s="260"/>
      <c r="AQ839" s="260"/>
      <c r="AR839" s="260"/>
      <c r="AS839" s="260"/>
      <c r="AT839" s="260"/>
      <c r="AU839" s="260"/>
      <c r="AV839" s="260"/>
      <c r="AW839" s="260"/>
      <c r="AX839" s="260"/>
      <c r="AY839" s="260"/>
      <c r="AZ839" s="260"/>
      <c r="BA839" s="260"/>
      <c r="BB839" s="260"/>
      <c r="BC839" s="260"/>
      <c r="BD839" s="260"/>
      <c r="BE839" s="260"/>
      <c r="BF839" s="260"/>
      <c r="BG839" s="241"/>
      <c r="BH839" s="241"/>
      <c r="BI839" s="241"/>
      <c r="BJ839" s="256"/>
      <c r="BK839" s="256"/>
    </row>
    <row r="840" spans="1:63" s="367" customFormat="1" ht="22.5" customHeight="1">
      <c r="A840" s="429"/>
      <c r="B840" s="545"/>
      <c r="C840" s="523"/>
      <c r="D840" s="524"/>
      <c r="E840" s="524"/>
      <c r="F840" s="524"/>
      <c r="G840" s="524"/>
      <c r="H840" s="524"/>
      <c r="I840" s="524"/>
      <c r="J840" s="524"/>
      <c r="K840" s="524"/>
      <c r="L840" s="524"/>
      <c r="M840" s="524"/>
      <c r="N840" s="524"/>
      <c r="O840" s="524"/>
      <c r="P840" s="524"/>
      <c r="Q840" s="524"/>
      <c r="R840" s="524"/>
      <c r="S840" s="524"/>
      <c r="T840" s="524"/>
      <c r="U840" s="524"/>
      <c r="V840" s="524"/>
      <c r="W840" s="524"/>
      <c r="X840" s="524"/>
      <c r="Y840" s="524"/>
      <c r="Z840" s="524"/>
      <c r="AA840" s="524"/>
      <c r="AB840" s="525"/>
      <c r="AC840" s="529"/>
      <c r="AD840" s="530"/>
      <c r="AE840" s="531"/>
      <c r="AH840" s="347"/>
      <c r="AI840" s="241"/>
      <c r="AJ840" s="241"/>
      <c r="AK840" s="260"/>
      <c r="AL840" s="260"/>
      <c r="AM840" s="260"/>
      <c r="AN840" s="260"/>
      <c r="AO840" s="260"/>
      <c r="AP840" s="260"/>
      <c r="AQ840" s="260"/>
      <c r="AR840" s="260"/>
      <c r="AS840" s="260"/>
      <c r="AT840" s="260"/>
      <c r="AU840" s="260"/>
      <c r="AV840" s="260"/>
      <c r="AW840" s="260"/>
      <c r="AX840" s="260"/>
      <c r="AY840" s="260"/>
      <c r="AZ840" s="260"/>
      <c r="BA840" s="260"/>
      <c r="BB840" s="260"/>
      <c r="BC840" s="260"/>
      <c r="BD840" s="260"/>
      <c r="BE840" s="260"/>
      <c r="BF840" s="260"/>
      <c r="BG840" s="241"/>
      <c r="BH840" s="241"/>
      <c r="BI840" s="241"/>
      <c r="BJ840" s="256"/>
      <c r="BK840" s="256"/>
    </row>
    <row r="841" spans="1:63" s="367" customFormat="1" ht="13.5" customHeight="1">
      <c r="A841" s="241"/>
      <c r="B841" s="254"/>
      <c r="C841" s="331"/>
      <c r="D841" s="331"/>
      <c r="E841" s="331"/>
      <c r="F841" s="331"/>
      <c r="G841" s="331"/>
      <c r="H841" s="331"/>
      <c r="I841" s="331"/>
      <c r="J841" s="331"/>
      <c r="K841" s="331"/>
      <c r="L841" s="331"/>
      <c r="M841" s="331"/>
      <c r="N841" s="331"/>
      <c r="O841" s="331"/>
      <c r="P841" s="331"/>
      <c r="Q841" s="331"/>
      <c r="R841" s="331"/>
      <c r="S841" s="331"/>
      <c r="T841" s="331"/>
      <c r="U841" s="331"/>
      <c r="V841" s="331"/>
      <c r="W841" s="331"/>
      <c r="X841" s="331"/>
      <c r="Y841" s="331"/>
      <c r="Z841" s="331"/>
      <c r="AA841" s="331"/>
      <c r="AB841" s="331"/>
      <c r="AC841" s="329"/>
      <c r="AD841" s="329"/>
      <c r="AE841" s="329"/>
      <c r="AH841" s="347"/>
      <c r="AI841" s="241"/>
      <c r="AJ841" s="241"/>
      <c r="AK841" s="260"/>
      <c r="AL841" s="260"/>
      <c r="AM841" s="260"/>
      <c r="AN841" s="260"/>
      <c r="AO841" s="260"/>
      <c r="AP841" s="260"/>
      <c r="AQ841" s="260"/>
      <c r="AR841" s="260"/>
      <c r="AS841" s="260"/>
      <c r="AT841" s="260"/>
      <c r="AU841" s="260"/>
      <c r="AV841" s="260"/>
      <c r="AW841" s="260"/>
      <c r="AX841" s="260"/>
      <c r="AY841" s="260"/>
      <c r="AZ841" s="260"/>
      <c r="BA841" s="260"/>
      <c r="BB841" s="260"/>
      <c r="BC841" s="260"/>
      <c r="BD841" s="260"/>
      <c r="BE841" s="260"/>
      <c r="BF841" s="260"/>
      <c r="BG841" s="241"/>
      <c r="BH841" s="241"/>
      <c r="BI841" s="241"/>
      <c r="BJ841" s="256"/>
      <c r="BK841" s="256"/>
    </row>
    <row r="842" spans="1:63" s="369" customFormat="1" ht="24">
      <c r="A842" s="253" t="s">
        <v>910</v>
      </c>
      <c r="B842" s="309"/>
      <c r="C842" s="428"/>
      <c r="D842" s="428"/>
      <c r="E842" s="428"/>
      <c r="F842" s="428"/>
      <c r="G842" s="428"/>
      <c r="H842" s="428"/>
      <c r="I842" s="428"/>
      <c r="J842" s="428"/>
      <c r="K842" s="428"/>
      <c r="L842" s="428"/>
      <c r="M842" s="428"/>
      <c r="N842" s="428"/>
      <c r="O842" s="428"/>
      <c r="P842" s="428"/>
      <c r="Q842" s="428"/>
      <c r="R842" s="428"/>
      <c r="S842" s="428"/>
      <c r="T842" s="428"/>
      <c r="U842" s="428"/>
      <c r="V842" s="428"/>
      <c r="W842" s="428"/>
      <c r="X842" s="428"/>
      <c r="Y842" s="428"/>
      <c r="Z842" s="428"/>
      <c r="AA842" s="295"/>
      <c r="AB842" s="295"/>
      <c r="AC842" s="295"/>
      <c r="AD842" s="296"/>
      <c r="AE842" s="296"/>
    </row>
    <row r="843" spans="1:63" s="369" customFormat="1" ht="14.25" customHeight="1">
      <c r="A843" s="253"/>
      <c r="B843" s="496" t="s">
        <v>861</v>
      </c>
      <c r="C843" s="569" t="s">
        <v>911</v>
      </c>
      <c r="D843" s="569"/>
      <c r="E843" s="569"/>
      <c r="F843" s="569"/>
      <c r="G843" s="569"/>
      <c r="H843" s="569"/>
      <c r="I843" s="569"/>
      <c r="J843" s="569"/>
      <c r="K843" s="569"/>
      <c r="L843" s="569"/>
      <c r="M843" s="569"/>
      <c r="N843" s="569"/>
      <c r="O843" s="569"/>
      <c r="P843" s="569"/>
      <c r="Q843" s="569"/>
      <c r="R843" s="569"/>
      <c r="S843" s="569"/>
      <c r="T843" s="569"/>
      <c r="U843" s="569"/>
      <c r="V843" s="569"/>
      <c r="W843" s="569"/>
      <c r="X843" s="569"/>
      <c r="Y843" s="569"/>
      <c r="Z843" s="569"/>
      <c r="AA843" s="569"/>
      <c r="AB843" s="569"/>
      <c r="AC843" s="499"/>
      <c r="AD843" s="499"/>
      <c r="AE843" s="499"/>
    </row>
    <row r="844" spans="1:63" s="369" customFormat="1" ht="16.5">
      <c r="A844" s="253"/>
      <c r="B844" s="533"/>
      <c r="C844" s="569"/>
      <c r="D844" s="569"/>
      <c r="E844" s="569"/>
      <c r="F844" s="569"/>
      <c r="G844" s="569"/>
      <c r="H844" s="569"/>
      <c r="I844" s="569"/>
      <c r="J844" s="569"/>
      <c r="K844" s="569"/>
      <c r="L844" s="569"/>
      <c r="M844" s="569"/>
      <c r="N844" s="569"/>
      <c r="O844" s="569"/>
      <c r="P844" s="569"/>
      <c r="Q844" s="569"/>
      <c r="R844" s="569"/>
      <c r="S844" s="569"/>
      <c r="T844" s="569"/>
      <c r="U844" s="569"/>
      <c r="V844" s="569"/>
      <c r="W844" s="569"/>
      <c r="X844" s="569"/>
      <c r="Y844" s="569"/>
      <c r="Z844" s="569"/>
      <c r="AA844" s="569"/>
      <c r="AB844" s="569"/>
      <c r="AC844" s="499"/>
      <c r="AD844" s="499"/>
      <c r="AE844" s="499"/>
    </row>
    <row r="845" spans="1:63" s="369" customFormat="1" ht="96.75" customHeight="1">
      <c r="A845" s="253"/>
      <c r="B845" s="497"/>
      <c r="C845" s="569"/>
      <c r="D845" s="569"/>
      <c r="E845" s="569"/>
      <c r="F845" s="569"/>
      <c r="G845" s="569"/>
      <c r="H845" s="569"/>
      <c r="I845" s="569"/>
      <c r="J845" s="569"/>
      <c r="K845" s="569"/>
      <c r="L845" s="569"/>
      <c r="M845" s="569"/>
      <c r="N845" s="569"/>
      <c r="O845" s="569"/>
      <c r="P845" s="569"/>
      <c r="Q845" s="569"/>
      <c r="R845" s="569"/>
      <c r="S845" s="569"/>
      <c r="T845" s="569"/>
      <c r="U845" s="569"/>
      <c r="V845" s="569"/>
      <c r="W845" s="569"/>
      <c r="X845" s="569"/>
      <c r="Y845" s="569"/>
      <c r="Z845" s="569"/>
      <c r="AA845" s="569"/>
      <c r="AB845" s="569"/>
      <c r="AC845" s="499"/>
      <c r="AD845" s="499"/>
      <c r="AE845" s="499"/>
    </row>
    <row r="846" spans="1:63" s="369" customFormat="1" ht="14.25" customHeight="1">
      <c r="A846" s="253"/>
      <c r="B846" s="496" t="s">
        <v>863</v>
      </c>
      <c r="C846" s="569" t="s">
        <v>912</v>
      </c>
      <c r="D846" s="569"/>
      <c r="E846" s="569"/>
      <c r="F846" s="569"/>
      <c r="G846" s="569"/>
      <c r="H846" s="569"/>
      <c r="I846" s="569"/>
      <c r="J846" s="569"/>
      <c r="K846" s="569"/>
      <c r="L846" s="569"/>
      <c r="M846" s="569"/>
      <c r="N846" s="569"/>
      <c r="O846" s="569"/>
      <c r="P846" s="569"/>
      <c r="Q846" s="569"/>
      <c r="R846" s="569"/>
      <c r="S846" s="569"/>
      <c r="T846" s="569"/>
      <c r="U846" s="569"/>
      <c r="V846" s="569"/>
      <c r="W846" s="569"/>
      <c r="X846" s="569"/>
      <c r="Y846" s="569"/>
      <c r="Z846" s="569"/>
      <c r="AA846" s="569"/>
      <c r="AB846" s="569"/>
      <c r="AC846" s="499"/>
      <c r="AD846" s="499"/>
      <c r="AE846" s="499"/>
    </row>
    <row r="847" spans="1:63" s="369" customFormat="1" ht="16.5">
      <c r="A847" s="253"/>
      <c r="B847" s="533"/>
      <c r="C847" s="569"/>
      <c r="D847" s="569"/>
      <c r="E847" s="569"/>
      <c r="F847" s="569"/>
      <c r="G847" s="569"/>
      <c r="H847" s="569"/>
      <c r="I847" s="569"/>
      <c r="J847" s="569"/>
      <c r="K847" s="569"/>
      <c r="L847" s="569"/>
      <c r="M847" s="569"/>
      <c r="N847" s="569"/>
      <c r="O847" s="569"/>
      <c r="P847" s="569"/>
      <c r="Q847" s="569"/>
      <c r="R847" s="569"/>
      <c r="S847" s="569"/>
      <c r="T847" s="569"/>
      <c r="U847" s="569"/>
      <c r="V847" s="569"/>
      <c r="W847" s="569"/>
      <c r="X847" s="569"/>
      <c r="Y847" s="569"/>
      <c r="Z847" s="569"/>
      <c r="AA847" s="569"/>
      <c r="AB847" s="569"/>
      <c r="AC847" s="499"/>
      <c r="AD847" s="499"/>
      <c r="AE847" s="499"/>
    </row>
    <row r="848" spans="1:63" s="369" customFormat="1" ht="16.5">
      <c r="A848" s="253"/>
      <c r="B848" s="533"/>
      <c r="C848" s="569"/>
      <c r="D848" s="569"/>
      <c r="E848" s="569"/>
      <c r="F848" s="569"/>
      <c r="G848" s="569"/>
      <c r="H848" s="569"/>
      <c r="I848" s="569"/>
      <c r="J848" s="569"/>
      <c r="K848" s="569"/>
      <c r="L848" s="569"/>
      <c r="M848" s="569"/>
      <c r="N848" s="569"/>
      <c r="O848" s="569"/>
      <c r="P848" s="569"/>
      <c r="Q848" s="569"/>
      <c r="R848" s="569"/>
      <c r="S848" s="569"/>
      <c r="T848" s="569"/>
      <c r="U848" s="569"/>
      <c r="V848" s="569"/>
      <c r="W848" s="569"/>
      <c r="X848" s="569"/>
      <c r="Y848" s="569"/>
      <c r="Z848" s="569"/>
      <c r="AA848" s="569"/>
      <c r="AB848" s="569"/>
      <c r="AC848" s="499"/>
      <c r="AD848" s="499"/>
      <c r="AE848" s="499"/>
    </row>
    <row r="849" spans="1:63" s="369" customFormat="1" ht="14.25" customHeight="1">
      <c r="A849" s="253"/>
      <c r="B849" s="496" t="s">
        <v>866</v>
      </c>
      <c r="C849" s="569" t="s">
        <v>913</v>
      </c>
      <c r="D849" s="569"/>
      <c r="E849" s="569"/>
      <c r="F849" s="569"/>
      <c r="G849" s="569"/>
      <c r="H849" s="569"/>
      <c r="I849" s="569"/>
      <c r="J849" s="569"/>
      <c r="K849" s="569"/>
      <c r="L849" s="569"/>
      <c r="M849" s="569"/>
      <c r="N849" s="569"/>
      <c r="O849" s="569"/>
      <c r="P849" s="569"/>
      <c r="Q849" s="569"/>
      <c r="R849" s="569"/>
      <c r="S849" s="569"/>
      <c r="T849" s="569"/>
      <c r="U849" s="569"/>
      <c r="V849" s="569"/>
      <c r="W849" s="569"/>
      <c r="X849" s="569"/>
      <c r="Y849" s="569"/>
      <c r="Z849" s="569"/>
      <c r="AA849" s="569"/>
      <c r="AB849" s="569"/>
      <c r="AC849" s="499"/>
      <c r="AD849" s="499"/>
      <c r="AE849" s="499"/>
    </row>
    <row r="850" spans="1:63" s="369" customFormat="1" ht="16.5">
      <c r="A850" s="253"/>
      <c r="B850" s="533"/>
      <c r="C850" s="569"/>
      <c r="D850" s="569"/>
      <c r="E850" s="569"/>
      <c r="F850" s="569"/>
      <c r="G850" s="569"/>
      <c r="H850" s="569"/>
      <c r="I850" s="569"/>
      <c r="J850" s="569"/>
      <c r="K850" s="569"/>
      <c r="L850" s="569"/>
      <c r="M850" s="569"/>
      <c r="N850" s="569"/>
      <c r="O850" s="569"/>
      <c r="P850" s="569"/>
      <c r="Q850" s="569"/>
      <c r="R850" s="569"/>
      <c r="S850" s="569"/>
      <c r="T850" s="569"/>
      <c r="U850" s="569"/>
      <c r="V850" s="569"/>
      <c r="W850" s="569"/>
      <c r="X850" s="569"/>
      <c r="Y850" s="569"/>
      <c r="Z850" s="569"/>
      <c r="AA850" s="569"/>
      <c r="AB850" s="569"/>
      <c r="AC850" s="499"/>
      <c r="AD850" s="499"/>
      <c r="AE850" s="499"/>
    </row>
    <row r="851" spans="1:63" s="369" customFormat="1" ht="161.25" customHeight="1">
      <c r="A851" s="253"/>
      <c r="B851" s="497"/>
      <c r="C851" s="569"/>
      <c r="D851" s="569"/>
      <c r="E851" s="569"/>
      <c r="F851" s="569"/>
      <c r="G851" s="569"/>
      <c r="H851" s="569"/>
      <c r="I851" s="569"/>
      <c r="J851" s="569"/>
      <c r="K851" s="569"/>
      <c r="L851" s="569"/>
      <c r="M851" s="569"/>
      <c r="N851" s="569"/>
      <c r="O851" s="569"/>
      <c r="P851" s="569"/>
      <c r="Q851" s="569"/>
      <c r="R851" s="569"/>
      <c r="S851" s="569"/>
      <c r="T851" s="569"/>
      <c r="U851" s="569"/>
      <c r="V851" s="569"/>
      <c r="W851" s="569"/>
      <c r="X851" s="569"/>
      <c r="Y851" s="569"/>
      <c r="Z851" s="569"/>
      <c r="AA851" s="569"/>
      <c r="AB851" s="569"/>
      <c r="AC851" s="499"/>
      <c r="AD851" s="499"/>
      <c r="AE851" s="499"/>
    </row>
    <row r="852" spans="1:63" s="369" customFormat="1" ht="22.5" customHeight="1">
      <c r="A852" s="253"/>
      <c r="B852" s="496" t="s">
        <v>872</v>
      </c>
      <c r="C852" s="569" t="s">
        <v>914</v>
      </c>
      <c r="D852" s="569"/>
      <c r="E852" s="569"/>
      <c r="F852" s="569"/>
      <c r="G852" s="569"/>
      <c r="H852" s="569"/>
      <c r="I852" s="569"/>
      <c r="J852" s="569"/>
      <c r="K852" s="569"/>
      <c r="L852" s="569"/>
      <c r="M852" s="569"/>
      <c r="N852" s="569"/>
      <c r="O852" s="569"/>
      <c r="P852" s="569"/>
      <c r="Q852" s="569"/>
      <c r="R852" s="569"/>
      <c r="S852" s="569"/>
      <c r="T852" s="569"/>
      <c r="U852" s="569"/>
      <c r="V852" s="569"/>
      <c r="W852" s="569"/>
      <c r="X852" s="569"/>
      <c r="Y852" s="569"/>
      <c r="Z852" s="569"/>
      <c r="AA852" s="569"/>
      <c r="AB852" s="569"/>
      <c r="AC852" s="499"/>
      <c r="AD852" s="499"/>
      <c r="AE852" s="499"/>
    </row>
    <row r="853" spans="1:63" s="369" customFormat="1" ht="22.5" customHeight="1">
      <c r="A853" s="253"/>
      <c r="B853" s="533"/>
      <c r="C853" s="569"/>
      <c r="D853" s="569"/>
      <c r="E853" s="569"/>
      <c r="F853" s="569"/>
      <c r="G853" s="569"/>
      <c r="H853" s="569"/>
      <c r="I853" s="569"/>
      <c r="J853" s="569"/>
      <c r="K853" s="569"/>
      <c r="L853" s="569"/>
      <c r="M853" s="569"/>
      <c r="N853" s="569"/>
      <c r="O853" s="569"/>
      <c r="P853" s="569"/>
      <c r="Q853" s="569"/>
      <c r="R853" s="569"/>
      <c r="S853" s="569"/>
      <c r="T853" s="569"/>
      <c r="U853" s="569"/>
      <c r="V853" s="569"/>
      <c r="W853" s="569"/>
      <c r="X853" s="569"/>
      <c r="Y853" s="569"/>
      <c r="Z853" s="569"/>
      <c r="AA853" s="569"/>
      <c r="AB853" s="569"/>
      <c r="AC853" s="499"/>
      <c r="AD853" s="499"/>
      <c r="AE853" s="499"/>
    </row>
    <row r="854" spans="1:63" s="369" customFormat="1" ht="14.25" customHeight="1">
      <c r="A854" s="253"/>
      <c r="B854" s="496" t="s">
        <v>874</v>
      </c>
      <c r="C854" s="569" t="s">
        <v>915</v>
      </c>
      <c r="D854" s="569"/>
      <c r="E854" s="569"/>
      <c r="F854" s="569"/>
      <c r="G854" s="569"/>
      <c r="H854" s="569"/>
      <c r="I854" s="569"/>
      <c r="J854" s="569"/>
      <c r="K854" s="569"/>
      <c r="L854" s="569"/>
      <c r="M854" s="569"/>
      <c r="N854" s="569"/>
      <c r="O854" s="569"/>
      <c r="P854" s="569"/>
      <c r="Q854" s="569"/>
      <c r="R854" s="569"/>
      <c r="S854" s="569"/>
      <c r="T854" s="569"/>
      <c r="U854" s="569"/>
      <c r="V854" s="569"/>
      <c r="W854" s="569"/>
      <c r="X854" s="569"/>
      <c r="Y854" s="569"/>
      <c r="Z854" s="569"/>
      <c r="AA854" s="569"/>
      <c r="AB854" s="569"/>
      <c r="AC854" s="499"/>
      <c r="AD854" s="499"/>
      <c r="AE854" s="499"/>
    </row>
    <row r="855" spans="1:63" s="369" customFormat="1" ht="16.5">
      <c r="A855" s="253"/>
      <c r="B855" s="533"/>
      <c r="C855" s="569"/>
      <c r="D855" s="569"/>
      <c r="E855" s="569"/>
      <c r="F855" s="569"/>
      <c r="G855" s="569"/>
      <c r="H855" s="569"/>
      <c r="I855" s="569"/>
      <c r="J855" s="569"/>
      <c r="K855" s="569"/>
      <c r="L855" s="569"/>
      <c r="M855" s="569"/>
      <c r="N855" s="569"/>
      <c r="O855" s="569"/>
      <c r="P855" s="569"/>
      <c r="Q855" s="569"/>
      <c r="R855" s="569"/>
      <c r="S855" s="569"/>
      <c r="T855" s="569"/>
      <c r="U855" s="569"/>
      <c r="V855" s="569"/>
      <c r="W855" s="569"/>
      <c r="X855" s="569"/>
      <c r="Y855" s="569"/>
      <c r="Z855" s="569"/>
      <c r="AA855" s="569"/>
      <c r="AB855" s="569"/>
      <c r="AC855" s="499"/>
      <c r="AD855" s="499"/>
      <c r="AE855" s="499"/>
    </row>
    <row r="856" spans="1:63" s="369" customFormat="1" ht="16.5">
      <c r="A856" s="253"/>
      <c r="B856" s="497"/>
      <c r="C856" s="569"/>
      <c r="D856" s="569"/>
      <c r="E856" s="569"/>
      <c r="F856" s="569"/>
      <c r="G856" s="569"/>
      <c r="H856" s="569"/>
      <c r="I856" s="569"/>
      <c r="J856" s="569"/>
      <c r="K856" s="569"/>
      <c r="L856" s="569"/>
      <c r="M856" s="569"/>
      <c r="N856" s="569"/>
      <c r="O856" s="569"/>
      <c r="P856" s="569"/>
      <c r="Q856" s="569"/>
      <c r="R856" s="569"/>
      <c r="S856" s="569"/>
      <c r="T856" s="569"/>
      <c r="U856" s="569"/>
      <c r="V856" s="569"/>
      <c r="W856" s="569"/>
      <c r="X856" s="569"/>
      <c r="Y856" s="569"/>
      <c r="Z856" s="569"/>
      <c r="AA856" s="569"/>
      <c r="AB856" s="569"/>
      <c r="AC856" s="499"/>
      <c r="AD856" s="499"/>
      <c r="AE856" s="499"/>
    </row>
    <row r="857" spans="1:63" s="369" customFormat="1" ht="14.25" customHeight="1">
      <c r="A857" s="253"/>
      <c r="B857" s="496" t="s">
        <v>876</v>
      </c>
      <c r="C857" s="569" t="s">
        <v>916</v>
      </c>
      <c r="D857" s="569"/>
      <c r="E857" s="569"/>
      <c r="F857" s="569"/>
      <c r="G857" s="569"/>
      <c r="H857" s="569"/>
      <c r="I857" s="569"/>
      <c r="J857" s="569"/>
      <c r="K857" s="569"/>
      <c r="L857" s="569"/>
      <c r="M857" s="569"/>
      <c r="N857" s="569"/>
      <c r="O857" s="569"/>
      <c r="P857" s="569"/>
      <c r="Q857" s="569"/>
      <c r="R857" s="569"/>
      <c r="S857" s="569"/>
      <c r="T857" s="569"/>
      <c r="U857" s="569"/>
      <c r="V857" s="569"/>
      <c r="W857" s="569"/>
      <c r="X857" s="569"/>
      <c r="Y857" s="569"/>
      <c r="Z857" s="569"/>
      <c r="AA857" s="569"/>
      <c r="AB857" s="569"/>
      <c r="AC857" s="499"/>
      <c r="AD857" s="499"/>
      <c r="AE857" s="499"/>
    </row>
    <row r="858" spans="1:63" s="369" customFormat="1" ht="16.5">
      <c r="A858" s="253"/>
      <c r="B858" s="533"/>
      <c r="C858" s="569"/>
      <c r="D858" s="569"/>
      <c r="E858" s="569"/>
      <c r="F858" s="569"/>
      <c r="G858" s="569"/>
      <c r="H858" s="569"/>
      <c r="I858" s="569"/>
      <c r="J858" s="569"/>
      <c r="K858" s="569"/>
      <c r="L858" s="569"/>
      <c r="M858" s="569"/>
      <c r="N858" s="569"/>
      <c r="O858" s="569"/>
      <c r="P858" s="569"/>
      <c r="Q858" s="569"/>
      <c r="R858" s="569"/>
      <c r="S858" s="569"/>
      <c r="T858" s="569"/>
      <c r="U858" s="569"/>
      <c r="V858" s="569"/>
      <c r="W858" s="569"/>
      <c r="X858" s="569"/>
      <c r="Y858" s="569"/>
      <c r="Z858" s="569"/>
      <c r="AA858" s="569"/>
      <c r="AB858" s="569"/>
      <c r="AC858" s="499"/>
      <c r="AD858" s="499"/>
      <c r="AE858" s="499"/>
    </row>
    <row r="859" spans="1:63" s="369" customFormat="1" ht="16.5">
      <c r="A859" s="253"/>
      <c r="B859" s="497"/>
      <c r="C859" s="569"/>
      <c r="D859" s="569"/>
      <c r="E859" s="569"/>
      <c r="F859" s="569"/>
      <c r="G859" s="569"/>
      <c r="H859" s="569"/>
      <c r="I859" s="569"/>
      <c r="J859" s="569"/>
      <c r="K859" s="569"/>
      <c r="L859" s="569"/>
      <c r="M859" s="569"/>
      <c r="N859" s="569"/>
      <c r="O859" s="569"/>
      <c r="P859" s="569"/>
      <c r="Q859" s="569"/>
      <c r="R859" s="569"/>
      <c r="S859" s="569"/>
      <c r="T859" s="569"/>
      <c r="U859" s="569"/>
      <c r="V859" s="569"/>
      <c r="W859" s="569"/>
      <c r="X859" s="569"/>
      <c r="Y859" s="569"/>
      <c r="Z859" s="569"/>
      <c r="AA859" s="569"/>
      <c r="AB859" s="569"/>
      <c r="AC859" s="499"/>
      <c r="AD859" s="499"/>
      <c r="AE859" s="499"/>
    </row>
    <row r="860" spans="1:63" s="369" customFormat="1" ht="14.25" customHeight="1">
      <c r="A860" s="253"/>
      <c r="B860" s="496" t="s">
        <v>882</v>
      </c>
      <c r="C860" s="569" t="s">
        <v>917</v>
      </c>
      <c r="D860" s="569"/>
      <c r="E860" s="569"/>
      <c r="F860" s="569"/>
      <c r="G860" s="569"/>
      <c r="H860" s="569"/>
      <c r="I860" s="569"/>
      <c r="J860" s="569"/>
      <c r="K860" s="569"/>
      <c r="L860" s="569"/>
      <c r="M860" s="569"/>
      <c r="N860" s="569"/>
      <c r="O860" s="569"/>
      <c r="P860" s="569"/>
      <c r="Q860" s="569"/>
      <c r="R860" s="569"/>
      <c r="S860" s="569"/>
      <c r="T860" s="569"/>
      <c r="U860" s="569"/>
      <c r="V860" s="569"/>
      <c r="W860" s="569"/>
      <c r="X860" s="569"/>
      <c r="Y860" s="569"/>
      <c r="Z860" s="569"/>
      <c r="AA860" s="569"/>
      <c r="AB860" s="569"/>
      <c r="AC860" s="499"/>
      <c r="AD860" s="499"/>
      <c r="AE860" s="499"/>
    </row>
    <row r="861" spans="1:63" s="369" customFormat="1" ht="16.5">
      <c r="A861" s="253"/>
      <c r="B861" s="533"/>
      <c r="C861" s="569"/>
      <c r="D861" s="569"/>
      <c r="E861" s="569"/>
      <c r="F861" s="569"/>
      <c r="G861" s="569"/>
      <c r="H861" s="569"/>
      <c r="I861" s="569"/>
      <c r="J861" s="569"/>
      <c r="K861" s="569"/>
      <c r="L861" s="569"/>
      <c r="M861" s="569"/>
      <c r="N861" s="569"/>
      <c r="O861" s="569"/>
      <c r="P861" s="569"/>
      <c r="Q861" s="569"/>
      <c r="R861" s="569"/>
      <c r="S861" s="569"/>
      <c r="T861" s="569"/>
      <c r="U861" s="569"/>
      <c r="V861" s="569"/>
      <c r="W861" s="569"/>
      <c r="X861" s="569"/>
      <c r="Y861" s="569"/>
      <c r="Z861" s="569"/>
      <c r="AA861" s="569"/>
      <c r="AB861" s="569"/>
      <c r="AC861" s="499"/>
      <c r="AD861" s="499"/>
      <c r="AE861" s="499"/>
    </row>
    <row r="862" spans="1:63" s="369" customFormat="1" ht="16.5">
      <c r="A862" s="253"/>
      <c r="B862" s="497"/>
      <c r="C862" s="569"/>
      <c r="D862" s="569"/>
      <c r="E862" s="569"/>
      <c r="F862" s="569"/>
      <c r="G862" s="569"/>
      <c r="H862" s="569"/>
      <c r="I862" s="569"/>
      <c r="J862" s="569"/>
      <c r="K862" s="569"/>
      <c r="L862" s="569"/>
      <c r="M862" s="569"/>
      <c r="N862" s="569"/>
      <c r="O862" s="569"/>
      <c r="P862" s="569"/>
      <c r="Q862" s="569"/>
      <c r="R862" s="569"/>
      <c r="S862" s="569"/>
      <c r="T862" s="569"/>
      <c r="U862" s="569"/>
      <c r="V862" s="569"/>
      <c r="W862" s="569"/>
      <c r="X862" s="569"/>
      <c r="Y862" s="569"/>
      <c r="Z862" s="569"/>
      <c r="AA862" s="569"/>
      <c r="AB862" s="569"/>
      <c r="AC862" s="499"/>
      <c r="AD862" s="499"/>
      <c r="AE862" s="499"/>
    </row>
    <row r="863" spans="1:63" s="367" customFormat="1" ht="13.5" customHeight="1">
      <c r="A863" s="241"/>
      <c r="B863" s="254"/>
      <c r="C863" s="331"/>
      <c r="D863" s="331"/>
      <c r="E863" s="331"/>
      <c r="F863" s="331"/>
      <c r="G863" s="331"/>
      <c r="H863" s="331"/>
      <c r="I863" s="331"/>
      <c r="J863" s="331"/>
      <c r="K863" s="331"/>
      <c r="L863" s="331"/>
      <c r="M863" s="331"/>
      <c r="N863" s="331"/>
      <c r="O863" s="331"/>
      <c r="P863" s="331"/>
      <c r="Q863" s="331"/>
      <c r="R863" s="331"/>
      <c r="S863" s="331"/>
      <c r="T863" s="331"/>
      <c r="U863" s="331"/>
      <c r="V863" s="331"/>
      <c r="W863" s="331"/>
      <c r="X863" s="331"/>
      <c r="Y863" s="331"/>
      <c r="Z863" s="331"/>
      <c r="AA863" s="331"/>
      <c r="AB863" s="331"/>
      <c r="AC863" s="329"/>
      <c r="AD863" s="329"/>
      <c r="AE863" s="329"/>
      <c r="AH863" s="347"/>
      <c r="AI863" s="241"/>
      <c r="AJ863" s="241"/>
      <c r="AK863" s="260"/>
      <c r="AL863" s="260"/>
      <c r="AM863" s="260"/>
      <c r="AN863" s="260"/>
      <c r="AO863" s="260"/>
      <c r="AP863" s="260"/>
      <c r="AQ863" s="260"/>
      <c r="AR863" s="260"/>
      <c r="AS863" s="260"/>
      <c r="AT863" s="260"/>
      <c r="AU863" s="260"/>
      <c r="AV863" s="260"/>
      <c r="AW863" s="260"/>
      <c r="AX863" s="260"/>
      <c r="AY863" s="260"/>
      <c r="AZ863" s="260"/>
      <c r="BA863" s="260"/>
      <c r="BB863" s="260"/>
      <c r="BC863" s="260"/>
      <c r="BD863" s="260"/>
      <c r="BE863" s="260"/>
      <c r="BF863" s="260"/>
      <c r="BG863" s="241"/>
      <c r="BH863" s="241"/>
      <c r="BI863" s="241"/>
      <c r="BJ863" s="256"/>
      <c r="BK863" s="256"/>
    </row>
    <row r="864" spans="1:63" s="367" customFormat="1" ht="19.5" customHeight="1">
      <c r="A864" s="253" t="s">
        <v>918</v>
      </c>
      <c r="B864" s="254"/>
      <c r="C864" s="331"/>
      <c r="D864" s="331"/>
      <c r="E864" s="331"/>
      <c r="F864" s="331"/>
      <c r="G864" s="331"/>
      <c r="H864" s="331"/>
      <c r="I864" s="331"/>
      <c r="J864" s="331"/>
      <c r="K864" s="331"/>
      <c r="L864" s="331"/>
      <c r="M864" s="331"/>
      <c r="N864" s="331"/>
      <c r="O864" s="331"/>
      <c r="P864" s="331"/>
      <c r="Q864" s="331"/>
      <c r="R864" s="331"/>
      <c r="S864" s="331"/>
      <c r="T864" s="331"/>
      <c r="U864" s="331"/>
      <c r="V864" s="331"/>
      <c r="W864" s="331"/>
      <c r="X864" s="331"/>
      <c r="Y864" s="331"/>
      <c r="Z864" s="331"/>
      <c r="AA864" s="331"/>
      <c r="AB864" s="331"/>
      <c r="AC864" s="329"/>
      <c r="AD864" s="329"/>
      <c r="AE864" s="329"/>
      <c r="AH864" s="347"/>
      <c r="AI864" s="241"/>
      <c r="AJ864" s="241"/>
      <c r="AK864" s="260"/>
      <c r="AL864" s="260"/>
      <c r="AM864" s="260"/>
      <c r="AN864" s="260"/>
      <c r="AO864" s="260"/>
      <c r="AP864" s="260"/>
      <c r="AQ864" s="260"/>
      <c r="AR864" s="260"/>
      <c r="AS864" s="260"/>
      <c r="AT864" s="260"/>
      <c r="AU864" s="260"/>
      <c r="AV864" s="260"/>
      <c r="AW864" s="260"/>
      <c r="AX864" s="260"/>
      <c r="AY864" s="260"/>
      <c r="AZ864" s="260"/>
      <c r="BA864" s="260"/>
      <c r="BB864" s="260"/>
      <c r="BC864" s="260"/>
      <c r="BD864" s="260"/>
      <c r="BE864" s="260"/>
      <c r="BF864" s="260"/>
      <c r="BG864" s="241"/>
      <c r="BH864" s="241"/>
      <c r="BI864" s="241"/>
      <c r="BJ864" s="256"/>
      <c r="BK864" s="256"/>
    </row>
    <row r="865" spans="1:63" s="367" customFormat="1" ht="18" customHeight="1">
      <c r="A865" s="241"/>
      <c r="B865" s="496" t="s">
        <v>595</v>
      </c>
      <c r="C865" s="590" t="s">
        <v>919</v>
      </c>
      <c r="D865" s="591"/>
      <c r="E865" s="591"/>
      <c r="F865" s="591"/>
      <c r="G865" s="591"/>
      <c r="H865" s="591"/>
      <c r="I865" s="591"/>
      <c r="J865" s="591"/>
      <c r="K865" s="591"/>
      <c r="L865" s="591"/>
      <c r="M865" s="591"/>
      <c r="N865" s="591"/>
      <c r="O865" s="591"/>
      <c r="P865" s="591"/>
      <c r="Q865" s="591"/>
      <c r="R865" s="591"/>
      <c r="S865" s="591"/>
      <c r="T865" s="591"/>
      <c r="U865" s="591"/>
      <c r="V865" s="591"/>
      <c r="W865" s="591"/>
      <c r="X865" s="591"/>
      <c r="Y865" s="591"/>
      <c r="Z865" s="591"/>
      <c r="AA865" s="591"/>
      <c r="AB865" s="592"/>
      <c r="AC865" s="534"/>
      <c r="AD865" s="535"/>
      <c r="AE865" s="536"/>
      <c r="AH865" s="347"/>
      <c r="AI865" s="241"/>
      <c r="AJ865" s="241"/>
      <c r="AK865" s="260"/>
      <c r="AL865" s="260"/>
      <c r="AM865" s="260"/>
      <c r="AN865" s="260"/>
      <c r="AO865" s="260"/>
      <c r="AP865" s="260"/>
      <c r="AQ865" s="260"/>
      <c r="AR865" s="260"/>
      <c r="AS865" s="260"/>
      <c r="AT865" s="260"/>
      <c r="AU865" s="260"/>
      <c r="AV865" s="260"/>
      <c r="AW865" s="260"/>
      <c r="AX865" s="260"/>
      <c r="AY865" s="260"/>
      <c r="AZ865" s="260"/>
      <c r="BA865" s="260"/>
      <c r="BB865" s="260"/>
      <c r="BC865" s="260"/>
      <c r="BD865" s="260"/>
      <c r="BE865" s="260"/>
      <c r="BF865" s="260"/>
      <c r="BG865" s="241"/>
      <c r="BH865" s="241"/>
      <c r="BI865" s="241"/>
      <c r="BJ865" s="256"/>
      <c r="BK865" s="256"/>
    </row>
    <row r="866" spans="1:63" s="367" customFormat="1" ht="18" customHeight="1">
      <c r="A866" s="241"/>
      <c r="B866" s="497"/>
      <c r="C866" s="593"/>
      <c r="D866" s="594"/>
      <c r="E866" s="594"/>
      <c r="F866" s="594"/>
      <c r="G866" s="594"/>
      <c r="H866" s="594"/>
      <c r="I866" s="594"/>
      <c r="J866" s="594"/>
      <c r="K866" s="594"/>
      <c r="L866" s="594"/>
      <c r="M866" s="594"/>
      <c r="N866" s="594"/>
      <c r="O866" s="594"/>
      <c r="P866" s="594"/>
      <c r="Q866" s="594"/>
      <c r="R866" s="594"/>
      <c r="S866" s="594"/>
      <c r="T866" s="594"/>
      <c r="U866" s="594"/>
      <c r="V866" s="594"/>
      <c r="W866" s="594"/>
      <c r="X866" s="594"/>
      <c r="Y866" s="594"/>
      <c r="Z866" s="594"/>
      <c r="AA866" s="594"/>
      <c r="AB866" s="595"/>
      <c r="AC866" s="540"/>
      <c r="AD866" s="541"/>
      <c r="AE866" s="542"/>
      <c r="AH866" s="347"/>
      <c r="AI866" s="241"/>
      <c r="AJ866" s="241"/>
      <c r="AK866" s="260"/>
      <c r="AL866" s="260"/>
      <c r="AM866" s="260"/>
      <c r="AN866" s="260"/>
      <c r="AO866" s="260"/>
      <c r="AP866" s="260"/>
      <c r="AQ866" s="260"/>
      <c r="AR866" s="260"/>
      <c r="AS866" s="260"/>
      <c r="AT866" s="260"/>
      <c r="AU866" s="260"/>
      <c r="AV866" s="260"/>
      <c r="AW866" s="260"/>
      <c r="AX866" s="260"/>
      <c r="AY866" s="260"/>
      <c r="AZ866" s="260"/>
      <c r="BA866" s="260"/>
      <c r="BB866" s="260"/>
      <c r="BC866" s="260"/>
      <c r="BD866" s="260"/>
      <c r="BE866" s="260"/>
      <c r="BF866" s="260"/>
      <c r="BG866" s="241"/>
      <c r="BH866" s="241"/>
      <c r="BI866" s="241"/>
      <c r="BJ866" s="256"/>
      <c r="BK866" s="256"/>
    </row>
    <row r="867" spans="1:63" s="367" customFormat="1" ht="22.5" customHeight="1">
      <c r="A867" s="241"/>
      <c r="B867" s="496" t="s">
        <v>598</v>
      </c>
      <c r="C867" s="590" t="s">
        <v>920</v>
      </c>
      <c r="D867" s="591"/>
      <c r="E867" s="591"/>
      <c r="F867" s="591"/>
      <c r="G867" s="591"/>
      <c r="H867" s="591"/>
      <c r="I867" s="591"/>
      <c r="J867" s="591"/>
      <c r="K867" s="591"/>
      <c r="L867" s="591"/>
      <c r="M867" s="591"/>
      <c r="N867" s="591"/>
      <c r="O867" s="591"/>
      <c r="P867" s="591"/>
      <c r="Q867" s="591"/>
      <c r="R867" s="591"/>
      <c r="S867" s="591"/>
      <c r="T867" s="591"/>
      <c r="U867" s="591"/>
      <c r="V867" s="591"/>
      <c r="W867" s="591"/>
      <c r="X867" s="591"/>
      <c r="Y867" s="591"/>
      <c r="Z867" s="591"/>
      <c r="AA867" s="591"/>
      <c r="AB867" s="592"/>
      <c r="AC867" s="534"/>
      <c r="AD867" s="535"/>
      <c r="AE867" s="536"/>
      <c r="AH867" s="347"/>
      <c r="AI867" s="241"/>
      <c r="AJ867" s="241"/>
      <c r="AK867" s="260"/>
      <c r="AL867" s="260"/>
      <c r="AM867" s="260"/>
      <c r="AN867" s="260"/>
      <c r="AO867" s="260"/>
      <c r="AP867" s="260"/>
      <c r="AQ867" s="260"/>
      <c r="AR867" s="260"/>
      <c r="AS867" s="260"/>
      <c r="AT867" s="260"/>
      <c r="AU867" s="260"/>
      <c r="AV867" s="260"/>
      <c r="AW867" s="260"/>
      <c r="AX867" s="260"/>
      <c r="AY867" s="260"/>
      <c r="AZ867" s="260"/>
      <c r="BA867" s="260"/>
      <c r="BB867" s="260"/>
      <c r="BC867" s="260"/>
      <c r="BD867" s="260"/>
      <c r="BE867" s="260"/>
      <c r="BF867" s="260"/>
      <c r="BG867" s="241"/>
      <c r="BH867" s="241"/>
      <c r="BI867" s="241"/>
      <c r="BJ867" s="256"/>
      <c r="BK867" s="256"/>
    </row>
    <row r="868" spans="1:63" s="367" customFormat="1" ht="22.5" customHeight="1">
      <c r="A868" s="241"/>
      <c r="B868" s="497"/>
      <c r="C868" s="593"/>
      <c r="D868" s="594"/>
      <c r="E868" s="594"/>
      <c r="F868" s="594"/>
      <c r="G868" s="594"/>
      <c r="H868" s="594"/>
      <c r="I868" s="594"/>
      <c r="J868" s="594"/>
      <c r="K868" s="594"/>
      <c r="L868" s="594"/>
      <c r="M868" s="594"/>
      <c r="N868" s="594"/>
      <c r="O868" s="594"/>
      <c r="P868" s="594"/>
      <c r="Q868" s="594"/>
      <c r="R868" s="594"/>
      <c r="S868" s="594"/>
      <c r="T868" s="594"/>
      <c r="U868" s="594"/>
      <c r="V868" s="594"/>
      <c r="W868" s="594"/>
      <c r="X868" s="594"/>
      <c r="Y868" s="594"/>
      <c r="Z868" s="594"/>
      <c r="AA868" s="594"/>
      <c r="AB868" s="595"/>
      <c r="AC868" s="540"/>
      <c r="AD868" s="541"/>
      <c r="AE868" s="542"/>
      <c r="AH868" s="347"/>
      <c r="AI868" s="241"/>
      <c r="AJ868" s="241"/>
      <c r="AK868" s="260"/>
      <c r="AL868" s="260"/>
      <c r="AM868" s="260"/>
      <c r="AN868" s="260"/>
      <c r="AO868" s="260"/>
      <c r="AP868" s="260"/>
      <c r="AQ868" s="260"/>
      <c r="AR868" s="260"/>
      <c r="AS868" s="260"/>
      <c r="AT868" s="260"/>
      <c r="AU868" s="260"/>
      <c r="AV868" s="260"/>
      <c r="AW868" s="260"/>
      <c r="AX868" s="260"/>
      <c r="AY868" s="260"/>
      <c r="AZ868" s="260"/>
      <c r="BA868" s="260"/>
      <c r="BB868" s="260"/>
      <c r="BC868" s="260"/>
      <c r="BD868" s="260"/>
      <c r="BE868" s="260"/>
      <c r="BF868" s="260"/>
      <c r="BG868" s="241"/>
      <c r="BH868" s="241"/>
      <c r="BI868" s="241"/>
      <c r="BJ868" s="256"/>
      <c r="BK868" s="256"/>
    </row>
    <row r="869" spans="1:63" s="256" customFormat="1" ht="16.5" customHeight="1">
      <c r="A869" s="296"/>
      <c r="B869" s="332"/>
      <c r="C869" s="332"/>
      <c r="D869" s="234"/>
      <c r="E869" s="234"/>
      <c r="F869" s="234"/>
      <c r="G869" s="234"/>
      <c r="H869" s="234"/>
      <c r="I869" s="234"/>
      <c r="J869" s="234"/>
      <c r="K869" s="234"/>
      <c r="L869" s="234"/>
      <c r="M869" s="234"/>
      <c r="N869" s="234"/>
      <c r="O869" s="234"/>
      <c r="P869" s="234"/>
      <c r="Q869" s="234"/>
      <c r="R869" s="234"/>
      <c r="S869" s="234"/>
      <c r="T869" s="234"/>
      <c r="U869" s="234"/>
      <c r="V869" s="234"/>
      <c r="W869" s="234"/>
      <c r="X869" s="234"/>
      <c r="Y869" s="234"/>
      <c r="Z869" s="234"/>
      <c r="AA869" s="234"/>
      <c r="AB869" s="234"/>
      <c r="AC869" s="252"/>
      <c r="AD869" s="252"/>
      <c r="AE869" s="252"/>
      <c r="AH869" s="347"/>
      <c r="AI869" s="241"/>
      <c r="AJ869" s="241"/>
      <c r="AK869" s="260"/>
      <c r="AL869" s="260"/>
      <c r="AM869" s="260"/>
      <c r="AN869" s="260"/>
      <c r="AO869" s="260"/>
      <c r="AP869" s="260"/>
      <c r="AQ869" s="260"/>
      <c r="AR869" s="260"/>
      <c r="AS869" s="260"/>
      <c r="AT869" s="260"/>
      <c r="AU869" s="260"/>
      <c r="AV869" s="260"/>
      <c r="AW869" s="260"/>
      <c r="AX869" s="260"/>
      <c r="AY869" s="260"/>
      <c r="AZ869" s="260"/>
      <c r="BA869" s="260"/>
      <c r="BB869" s="260"/>
      <c r="BC869" s="260"/>
      <c r="BD869" s="260"/>
      <c r="BE869" s="260"/>
      <c r="BF869" s="260"/>
      <c r="BG869" s="241"/>
      <c r="BH869" s="241"/>
      <c r="BI869" s="241"/>
      <c r="BJ869" s="367"/>
      <c r="BK869" s="367"/>
    </row>
    <row r="870" spans="1:63" s="256" customFormat="1" ht="17.25" customHeight="1">
      <c r="A870" s="253" t="s">
        <v>921</v>
      </c>
      <c r="B870" s="288"/>
      <c r="C870" s="289"/>
      <c r="D870" s="289"/>
      <c r="E870" s="289"/>
      <c r="F870" s="289"/>
      <c r="G870" s="289"/>
      <c r="H870" s="289"/>
      <c r="I870" s="289"/>
      <c r="J870" s="290"/>
      <c r="K870" s="290"/>
      <c r="L870" s="290"/>
      <c r="M870" s="290"/>
      <c r="N870" s="290"/>
      <c r="O870" s="290"/>
      <c r="P870" s="290"/>
      <c r="Q870" s="290"/>
      <c r="R870" s="290"/>
      <c r="S870" s="290"/>
      <c r="T870" s="290"/>
      <c r="U870" s="290"/>
      <c r="V870" s="290"/>
      <c r="W870" s="290"/>
      <c r="X870" s="290"/>
      <c r="Y870" s="290"/>
      <c r="Z870" s="290"/>
      <c r="AA870" s="290"/>
      <c r="AB870" s="290"/>
      <c r="AC870" s="252"/>
      <c r="AD870" s="252"/>
      <c r="AE870" s="252"/>
      <c r="AH870" s="347"/>
      <c r="AI870" s="309"/>
      <c r="AJ870" s="352"/>
      <c r="AK870" s="352"/>
      <c r="AL870" s="352"/>
      <c r="AM870" s="352"/>
      <c r="AN870" s="352"/>
      <c r="AO870" s="352"/>
      <c r="AP870" s="352"/>
      <c r="AQ870" s="352"/>
      <c r="AR870" s="352"/>
      <c r="AS870" s="352"/>
      <c r="AT870" s="352"/>
      <c r="AU870" s="352"/>
      <c r="AV870" s="352"/>
      <c r="AW870" s="352"/>
      <c r="AX870" s="352"/>
      <c r="AY870" s="352"/>
      <c r="AZ870" s="352"/>
      <c r="BA870" s="352"/>
      <c r="BB870" s="352"/>
      <c r="BC870" s="352"/>
      <c r="BD870" s="352"/>
      <c r="BE870" s="352"/>
      <c r="BF870" s="355"/>
      <c r="BG870" s="355"/>
      <c r="BH870" s="355"/>
    </row>
    <row r="871" spans="1:63" s="256" customFormat="1" ht="28.5" customHeight="1">
      <c r="A871" s="253"/>
      <c r="B871" s="496" t="s">
        <v>595</v>
      </c>
      <c r="C871" s="573" t="s">
        <v>922</v>
      </c>
      <c r="D871" s="574"/>
      <c r="E871" s="574"/>
      <c r="F871" s="574"/>
      <c r="G871" s="574"/>
      <c r="H871" s="574"/>
      <c r="I871" s="574"/>
      <c r="J871" s="574"/>
      <c r="K871" s="574"/>
      <c r="L871" s="574"/>
      <c r="M871" s="574"/>
      <c r="N871" s="574"/>
      <c r="O871" s="574"/>
      <c r="P871" s="574"/>
      <c r="Q871" s="574"/>
      <c r="R871" s="574"/>
      <c r="S871" s="574"/>
      <c r="T871" s="574"/>
      <c r="U871" s="574"/>
      <c r="V871" s="574"/>
      <c r="W871" s="574"/>
      <c r="X871" s="574"/>
      <c r="Y871" s="574"/>
      <c r="Z871" s="574"/>
      <c r="AA871" s="574"/>
      <c r="AB871" s="574"/>
      <c r="AC871" s="581"/>
      <c r="AD871" s="582"/>
      <c r="AE871" s="583"/>
      <c r="AH871" s="347"/>
      <c r="AI871" s="309"/>
      <c r="AJ871" s="352"/>
      <c r="AK871" s="352"/>
      <c r="AL871" s="352"/>
      <c r="AM871" s="352"/>
      <c r="AN871" s="352"/>
      <c r="AO871" s="352"/>
      <c r="AP871" s="352"/>
      <c r="AQ871" s="352"/>
      <c r="AR871" s="352"/>
      <c r="AS871" s="352"/>
      <c r="AT871" s="352"/>
      <c r="AU871" s="352"/>
      <c r="AV871" s="352"/>
      <c r="AW871" s="352"/>
      <c r="AX871" s="352"/>
      <c r="AY871" s="352"/>
      <c r="AZ871" s="352"/>
      <c r="BA871" s="352"/>
      <c r="BB871" s="352"/>
      <c r="BC871" s="352"/>
      <c r="BD871" s="352"/>
      <c r="BE871" s="352"/>
      <c r="BF871" s="355"/>
      <c r="BG871" s="355"/>
      <c r="BH871" s="355"/>
    </row>
    <row r="872" spans="1:63" s="256" customFormat="1" ht="15.75" customHeight="1">
      <c r="A872" s="253"/>
      <c r="B872" s="533"/>
      <c r="C872" s="342" t="s">
        <v>773</v>
      </c>
      <c r="D872" s="558" t="s">
        <v>923</v>
      </c>
      <c r="E872" s="558"/>
      <c r="F872" s="558"/>
      <c r="G872" s="558"/>
      <c r="H872" s="558"/>
      <c r="I872" s="558"/>
      <c r="J872" s="558"/>
      <c r="K872" s="558"/>
      <c r="L872" s="558"/>
      <c r="M872" s="558"/>
      <c r="N872" s="558"/>
      <c r="O872" s="558"/>
      <c r="P872" s="558"/>
      <c r="Q872" s="558"/>
      <c r="R872" s="558"/>
      <c r="S872" s="558"/>
      <c r="T872" s="558"/>
      <c r="U872" s="558"/>
      <c r="V872" s="558"/>
      <c r="W872" s="558"/>
      <c r="X872" s="558"/>
      <c r="Y872" s="558"/>
      <c r="Z872" s="558"/>
      <c r="AA872" s="558"/>
      <c r="AB872" s="558"/>
      <c r="AC872" s="584"/>
      <c r="AD872" s="585"/>
      <c r="AE872" s="586"/>
      <c r="AH872" s="347"/>
      <c r="AI872" s="309"/>
      <c r="AJ872" s="352"/>
      <c r="AK872" s="352"/>
      <c r="AL872" s="352"/>
      <c r="AM872" s="352"/>
      <c r="AN872" s="352"/>
      <c r="AO872" s="352"/>
      <c r="AP872" s="352"/>
      <c r="AQ872" s="352"/>
      <c r="AR872" s="352"/>
      <c r="AS872" s="352"/>
      <c r="AT872" s="352"/>
      <c r="AU872" s="352"/>
      <c r="AV872" s="352"/>
      <c r="AW872" s="352"/>
      <c r="AX872" s="352"/>
      <c r="AY872" s="352"/>
      <c r="AZ872" s="352"/>
      <c r="BA872" s="352"/>
      <c r="BB872" s="352"/>
      <c r="BC872" s="352"/>
      <c r="BD872" s="352"/>
      <c r="BE872" s="352"/>
      <c r="BF872" s="355"/>
      <c r="BG872" s="355"/>
      <c r="BH872" s="355"/>
    </row>
    <row r="873" spans="1:63" s="256" customFormat="1" ht="15.75" customHeight="1">
      <c r="A873" s="253"/>
      <c r="B873" s="533"/>
      <c r="C873" s="246"/>
      <c r="D873" s="558"/>
      <c r="E873" s="558"/>
      <c r="F873" s="558"/>
      <c r="G873" s="558"/>
      <c r="H873" s="558"/>
      <c r="I873" s="558"/>
      <c r="J873" s="558"/>
      <c r="K873" s="558"/>
      <c r="L873" s="558"/>
      <c r="M873" s="558"/>
      <c r="N873" s="558"/>
      <c r="O873" s="558"/>
      <c r="P873" s="558"/>
      <c r="Q873" s="558"/>
      <c r="R873" s="558"/>
      <c r="S873" s="558"/>
      <c r="T873" s="558"/>
      <c r="U873" s="558"/>
      <c r="V873" s="558"/>
      <c r="W873" s="558"/>
      <c r="X873" s="558"/>
      <c r="Y873" s="558"/>
      <c r="Z873" s="558"/>
      <c r="AA873" s="558"/>
      <c r="AB873" s="558"/>
      <c r="AC873" s="584"/>
      <c r="AD873" s="585"/>
      <c r="AE873" s="586"/>
      <c r="AH873" s="347"/>
      <c r="AI873" s="309"/>
      <c r="AJ873" s="352"/>
      <c r="AK873" s="352"/>
      <c r="AL873" s="352"/>
      <c r="AM873" s="352"/>
      <c r="AN873" s="352"/>
      <c r="AO873" s="352"/>
      <c r="AP873" s="352"/>
      <c r="AQ873" s="352"/>
      <c r="AR873" s="352"/>
      <c r="AS873" s="352"/>
      <c r="AT873" s="352"/>
      <c r="AU873" s="352"/>
      <c r="AV873" s="352"/>
      <c r="AW873" s="352"/>
      <c r="AX873" s="352"/>
      <c r="AY873" s="352"/>
      <c r="AZ873" s="352"/>
      <c r="BA873" s="352"/>
      <c r="BB873" s="352"/>
      <c r="BC873" s="352"/>
      <c r="BD873" s="352"/>
      <c r="BE873" s="352"/>
      <c r="BF873" s="355"/>
      <c r="BG873" s="355"/>
      <c r="BH873" s="355"/>
    </row>
    <row r="874" spans="1:63" s="256" customFormat="1" ht="15.75" customHeight="1">
      <c r="A874" s="253"/>
      <c r="B874" s="533"/>
      <c r="C874" s="567" t="s">
        <v>924</v>
      </c>
      <c r="D874" s="567"/>
      <c r="E874" s="567"/>
      <c r="F874" s="567"/>
      <c r="G874" s="567"/>
      <c r="H874" s="567"/>
      <c r="I874" s="567"/>
      <c r="J874" s="567"/>
      <c r="K874" s="567"/>
      <c r="L874" s="567"/>
      <c r="M874" s="567"/>
      <c r="N874" s="567"/>
      <c r="O874" s="567"/>
      <c r="P874" s="567"/>
      <c r="Q874" s="567"/>
      <c r="R874" s="567"/>
      <c r="S874" s="567"/>
      <c r="T874" s="567"/>
      <c r="U874" s="567"/>
      <c r="V874" s="567"/>
      <c r="W874" s="567"/>
      <c r="X874" s="567"/>
      <c r="Y874" s="293"/>
      <c r="Z874" s="293"/>
      <c r="AA874" s="293"/>
      <c r="AB874" s="293"/>
      <c r="AC874" s="584"/>
      <c r="AD874" s="585"/>
      <c r="AE874" s="586"/>
      <c r="AH874" s="347"/>
      <c r="AI874" s="309"/>
      <c r="AJ874" s="352"/>
      <c r="AK874" s="352"/>
      <c r="AL874" s="352"/>
      <c r="AM874" s="352"/>
      <c r="AN874" s="352"/>
      <c r="AO874" s="352"/>
      <c r="AP874" s="352"/>
      <c r="AQ874" s="352"/>
      <c r="AR874" s="352"/>
      <c r="AS874" s="352"/>
      <c r="AT874" s="352"/>
      <c r="AU874" s="352"/>
      <c r="AV874" s="352"/>
      <c r="AW874" s="352"/>
      <c r="AX874" s="352"/>
      <c r="AY874" s="352"/>
      <c r="AZ874" s="352"/>
      <c r="BA874" s="352"/>
      <c r="BB874" s="352"/>
      <c r="BC874" s="352"/>
      <c r="BD874" s="352"/>
      <c r="BE874" s="352"/>
      <c r="BF874" s="355"/>
      <c r="BG874" s="355"/>
      <c r="BH874" s="355"/>
    </row>
    <row r="875" spans="1:63" s="256" customFormat="1" ht="15.75" customHeight="1">
      <c r="A875" s="253"/>
      <c r="B875" s="533"/>
      <c r="C875" s="572" t="s">
        <v>925</v>
      </c>
      <c r="D875" s="572"/>
      <c r="E875" s="572"/>
      <c r="F875" s="572"/>
      <c r="G875" s="572"/>
      <c r="H875" s="572"/>
      <c r="I875" s="572"/>
      <c r="J875" s="572"/>
      <c r="K875" s="572"/>
      <c r="L875" s="572"/>
      <c r="M875" s="572"/>
      <c r="N875" s="572"/>
      <c r="O875" s="572"/>
      <c r="P875" s="572"/>
      <c r="Q875" s="572"/>
      <c r="R875" s="572"/>
      <c r="S875" s="572"/>
      <c r="T875" s="572"/>
      <c r="U875" s="572"/>
      <c r="V875" s="572"/>
      <c r="W875" s="572"/>
      <c r="X875" s="572"/>
      <c r="Y875" s="293"/>
      <c r="Z875" s="293"/>
      <c r="AA875" s="293"/>
      <c r="AB875" s="293"/>
      <c r="AC875" s="584"/>
      <c r="AD875" s="585"/>
      <c r="AE875" s="586"/>
      <c r="AH875" s="347"/>
      <c r="AI875" s="309"/>
      <c r="AJ875" s="352"/>
      <c r="AK875" s="352"/>
      <c r="AL875" s="352"/>
      <c r="AM875" s="352"/>
      <c r="AN875" s="352"/>
      <c r="AO875" s="352"/>
      <c r="AP875" s="352"/>
      <c r="AQ875" s="352"/>
      <c r="AR875" s="352"/>
      <c r="AS875" s="352"/>
      <c r="AT875" s="352"/>
      <c r="AU875" s="352"/>
      <c r="AV875" s="352"/>
      <c r="AW875" s="352"/>
      <c r="AX875" s="352"/>
      <c r="AY875" s="352"/>
      <c r="AZ875" s="352"/>
      <c r="BA875" s="352"/>
      <c r="BB875" s="352"/>
      <c r="BC875" s="352"/>
      <c r="BD875" s="352"/>
      <c r="BE875" s="352"/>
      <c r="BF875" s="355"/>
      <c r="BG875" s="355"/>
      <c r="BH875" s="355"/>
    </row>
    <row r="876" spans="1:63" s="256" customFormat="1" ht="15.75" customHeight="1">
      <c r="A876" s="253"/>
      <c r="B876" s="533"/>
      <c r="C876" s="567" t="s">
        <v>926</v>
      </c>
      <c r="D876" s="567"/>
      <c r="E876" s="567"/>
      <c r="F876" s="567"/>
      <c r="G876" s="567"/>
      <c r="H876" s="567"/>
      <c r="I876" s="567"/>
      <c r="J876" s="567"/>
      <c r="K876" s="567"/>
      <c r="L876" s="567"/>
      <c r="M876" s="567"/>
      <c r="N876" s="567"/>
      <c r="O876" s="567"/>
      <c r="P876" s="567"/>
      <c r="Q876" s="567"/>
      <c r="R876" s="567"/>
      <c r="S876" s="567"/>
      <c r="T876" s="567"/>
      <c r="U876" s="567"/>
      <c r="V876" s="567"/>
      <c r="W876" s="567"/>
      <c r="X876" s="567"/>
      <c r="Y876" s="293"/>
      <c r="Z876" s="293"/>
      <c r="AA876" s="293"/>
      <c r="AB876" s="293"/>
      <c r="AC876" s="584"/>
      <c r="AD876" s="585"/>
      <c r="AE876" s="586"/>
      <c r="AH876" s="360"/>
      <c r="AI876" s="361"/>
      <c r="AJ876" s="362"/>
      <c r="AK876" s="362"/>
      <c r="AL876" s="362"/>
      <c r="AM876" s="362"/>
      <c r="AN876" s="362"/>
      <c r="AO876" s="362"/>
      <c r="AP876" s="362"/>
      <c r="AQ876" s="362"/>
      <c r="AR876" s="362"/>
      <c r="AS876" s="362"/>
      <c r="AT876" s="362"/>
      <c r="AU876" s="362"/>
      <c r="AV876" s="362"/>
      <c r="AW876" s="362"/>
      <c r="AX876" s="362"/>
      <c r="AY876" s="362"/>
      <c r="AZ876" s="362"/>
      <c r="BA876" s="362"/>
      <c r="BB876" s="362"/>
      <c r="BC876" s="362"/>
      <c r="BD876" s="362"/>
      <c r="BE876" s="362"/>
      <c r="BF876" s="363"/>
      <c r="BG876" s="363"/>
      <c r="BH876" s="363"/>
    </row>
    <row r="877" spans="1:63" s="256" customFormat="1" ht="15.75" customHeight="1">
      <c r="A877" s="253"/>
      <c r="B877" s="533"/>
      <c r="C877" s="571" t="s">
        <v>925</v>
      </c>
      <c r="D877" s="572"/>
      <c r="E877" s="572"/>
      <c r="F877" s="572"/>
      <c r="G877" s="572"/>
      <c r="H877" s="572"/>
      <c r="I877" s="572"/>
      <c r="J877" s="572"/>
      <c r="K877" s="572"/>
      <c r="L877" s="572"/>
      <c r="M877" s="572"/>
      <c r="N877" s="572"/>
      <c r="O877" s="572"/>
      <c r="P877" s="572"/>
      <c r="Q877" s="572"/>
      <c r="R877" s="572"/>
      <c r="S877" s="572"/>
      <c r="T877" s="572"/>
      <c r="U877" s="572"/>
      <c r="V877" s="572"/>
      <c r="W877" s="572"/>
      <c r="X877" s="572"/>
      <c r="Y877" s="293"/>
      <c r="Z877" s="293"/>
      <c r="AA877" s="293"/>
      <c r="AB877" s="293"/>
      <c r="AC877" s="584"/>
      <c r="AD877" s="585"/>
      <c r="AE877" s="586"/>
    </row>
    <row r="878" spans="1:63" s="256" customFormat="1" ht="15.75" customHeight="1">
      <c r="A878" s="253"/>
      <c r="B878" s="533"/>
      <c r="C878" s="370" t="s">
        <v>827</v>
      </c>
      <c r="D878" s="558" t="s">
        <v>927</v>
      </c>
      <c r="E878" s="558"/>
      <c r="F878" s="558"/>
      <c r="G878" s="558"/>
      <c r="H878" s="558"/>
      <c r="I878" s="558"/>
      <c r="J878" s="558"/>
      <c r="K878" s="558"/>
      <c r="L878" s="558"/>
      <c r="M878" s="558"/>
      <c r="N878" s="558"/>
      <c r="O878" s="558"/>
      <c r="P878" s="558"/>
      <c r="Q878" s="558"/>
      <c r="R878" s="558"/>
      <c r="S878" s="558"/>
      <c r="T878" s="558"/>
      <c r="U878" s="558"/>
      <c r="V878" s="558"/>
      <c r="W878" s="558"/>
      <c r="X878" s="558"/>
      <c r="Y878" s="558"/>
      <c r="Z878" s="558"/>
      <c r="AA878" s="558"/>
      <c r="AB878" s="559"/>
      <c r="AC878" s="584"/>
      <c r="AD878" s="585"/>
      <c r="AE878" s="586"/>
    </row>
    <row r="879" spans="1:63" s="256" customFormat="1" ht="15.75" customHeight="1">
      <c r="A879" s="253"/>
      <c r="B879" s="533"/>
      <c r="C879" s="371"/>
      <c r="D879" s="558"/>
      <c r="E879" s="558"/>
      <c r="F879" s="558"/>
      <c r="G879" s="558"/>
      <c r="H879" s="558"/>
      <c r="I879" s="558"/>
      <c r="J879" s="558"/>
      <c r="K879" s="558"/>
      <c r="L879" s="558"/>
      <c r="M879" s="558"/>
      <c r="N879" s="558"/>
      <c r="O879" s="558"/>
      <c r="P879" s="558"/>
      <c r="Q879" s="558"/>
      <c r="R879" s="558"/>
      <c r="S879" s="558"/>
      <c r="T879" s="558"/>
      <c r="U879" s="558"/>
      <c r="V879" s="558"/>
      <c r="W879" s="558"/>
      <c r="X879" s="558"/>
      <c r="Y879" s="558"/>
      <c r="Z879" s="558"/>
      <c r="AA879" s="558"/>
      <c r="AB879" s="559"/>
      <c r="AC879" s="584"/>
      <c r="AD879" s="585"/>
      <c r="AE879" s="586"/>
    </row>
    <row r="880" spans="1:63" s="256" customFormat="1" ht="15.75" customHeight="1">
      <c r="A880" s="253"/>
      <c r="B880" s="533"/>
      <c r="C880" s="567" t="s">
        <v>924</v>
      </c>
      <c r="D880" s="567"/>
      <c r="E880" s="567"/>
      <c r="F880" s="567"/>
      <c r="G880" s="567"/>
      <c r="H880" s="567"/>
      <c r="I880" s="567"/>
      <c r="J880" s="567"/>
      <c r="K880" s="567"/>
      <c r="L880" s="567"/>
      <c r="M880" s="567"/>
      <c r="N880" s="567"/>
      <c r="O880" s="567"/>
      <c r="P880" s="567"/>
      <c r="Q880" s="567"/>
      <c r="R880" s="567"/>
      <c r="S880" s="567"/>
      <c r="T880" s="567"/>
      <c r="U880" s="567"/>
      <c r="V880" s="567"/>
      <c r="W880" s="567"/>
      <c r="X880" s="567"/>
      <c r="Y880" s="367"/>
      <c r="Z880" s="367"/>
      <c r="AA880" s="367"/>
      <c r="AB880" s="367"/>
      <c r="AC880" s="584"/>
      <c r="AD880" s="585"/>
      <c r="AE880" s="586"/>
      <c r="AH880" s="347"/>
      <c r="AI880" s="309"/>
      <c r="AJ880" s="352"/>
      <c r="AK880" s="352"/>
      <c r="AL880" s="352"/>
      <c r="AM880" s="352"/>
      <c r="AN880" s="352"/>
      <c r="AO880" s="352"/>
      <c r="AP880" s="352"/>
      <c r="AQ880" s="352"/>
      <c r="AR880" s="352"/>
      <c r="AS880" s="352"/>
      <c r="AT880" s="352"/>
      <c r="AU880" s="352"/>
      <c r="AV880" s="352"/>
      <c r="AW880" s="352"/>
      <c r="AX880" s="352"/>
      <c r="AY880" s="352"/>
      <c r="AZ880" s="352"/>
      <c r="BA880" s="352"/>
      <c r="BB880" s="352"/>
      <c r="BC880" s="352"/>
      <c r="BD880" s="352"/>
      <c r="BE880" s="352"/>
      <c r="BF880" s="355"/>
      <c r="BG880" s="355"/>
      <c r="BH880" s="355"/>
    </row>
    <row r="881" spans="1:61" s="256" customFormat="1" ht="15.75" customHeight="1">
      <c r="A881" s="253"/>
      <c r="B881" s="533"/>
      <c r="C881" s="572" t="s">
        <v>925</v>
      </c>
      <c r="D881" s="572"/>
      <c r="E881" s="572"/>
      <c r="F881" s="572"/>
      <c r="G881" s="572"/>
      <c r="H881" s="572"/>
      <c r="I881" s="572"/>
      <c r="J881" s="572"/>
      <c r="K881" s="572"/>
      <c r="L881" s="572"/>
      <c r="M881" s="572"/>
      <c r="N881" s="572"/>
      <c r="O881" s="572"/>
      <c r="P881" s="572"/>
      <c r="Q881" s="572"/>
      <c r="R881" s="572"/>
      <c r="S881" s="572"/>
      <c r="T881" s="572"/>
      <c r="U881" s="572"/>
      <c r="V881" s="572"/>
      <c r="W881" s="572"/>
      <c r="X881" s="572"/>
      <c r="Y881" s="367"/>
      <c r="Z881" s="367"/>
      <c r="AA881" s="367"/>
      <c r="AB881" s="367"/>
      <c r="AC881" s="584"/>
      <c r="AD881" s="585"/>
      <c r="AE881" s="586"/>
      <c r="AH881" s="347"/>
      <c r="AI881" s="309"/>
      <c r="AJ881" s="352"/>
      <c r="AK881" s="352"/>
      <c r="AL881" s="352"/>
      <c r="AM881" s="352"/>
      <c r="AN881" s="352"/>
      <c r="AO881" s="352"/>
      <c r="AP881" s="352"/>
      <c r="AQ881" s="352"/>
      <c r="AR881" s="352"/>
      <c r="AS881" s="352"/>
      <c r="AT881" s="352"/>
      <c r="AU881" s="352"/>
      <c r="AV881" s="352"/>
      <c r="AW881" s="352"/>
      <c r="AX881" s="352"/>
      <c r="AY881" s="352"/>
      <c r="AZ881" s="352"/>
      <c r="BA881" s="352"/>
      <c r="BB881" s="352"/>
      <c r="BC881" s="352"/>
      <c r="BD881" s="352"/>
      <c r="BE881" s="352"/>
      <c r="BF881" s="355"/>
      <c r="BG881" s="355"/>
      <c r="BH881" s="355"/>
    </row>
    <row r="882" spans="1:61" s="256" customFormat="1" ht="15.75" customHeight="1">
      <c r="A882" s="253"/>
      <c r="B882" s="533"/>
      <c r="C882" s="567" t="s">
        <v>928</v>
      </c>
      <c r="D882" s="567"/>
      <c r="E882" s="567"/>
      <c r="F882" s="567"/>
      <c r="G882" s="567"/>
      <c r="H882" s="567"/>
      <c r="I882" s="567"/>
      <c r="J882" s="567"/>
      <c r="K882" s="567"/>
      <c r="L882" s="567"/>
      <c r="M882" s="567"/>
      <c r="N882" s="567"/>
      <c r="O882" s="567"/>
      <c r="P882" s="567"/>
      <c r="Q882" s="567"/>
      <c r="R882" s="567"/>
      <c r="S882" s="567"/>
      <c r="T882" s="567"/>
      <c r="U882" s="567"/>
      <c r="V882" s="567"/>
      <c r="W882" s="567"/>
      <c r="X882" s="567"/>
      <c r="Y882" s="367"/>
      <c r="Z882" s="367"/>
      <c r="AA882" s="367"/>
      <c r="AB882" s="367"/>
      <c r="AC882" s="584"/>
      <c r="AD882" s="585"/>
      <c r="AE882" s="586"/>
      <c r="AH882" s="347"/>
      <c r="AI882" s="309"/>
      <c r="AJ882" s="352"/>
      <c r="AK882" s="352"/>
      <c r="AL882" s="352"/>
      <c r="AM882" s="352"/>
      <c r="AN882" s="352"/>
      <c r="AO882" s="352"/>
      <c r="AP882" s="352"/>
      <c r="AQ882" s="352"/>
      <c r="AR882" s="352"/>
      <c r="AS882" s="352"/>
      <c r="AT882" s="352"/>
      <c r="AU882" s="352"/>
      <c r="AV882" s="352"/>
      <c r="AW882" s="352"/>
      <c r="AX882" s="352"/>
      <c r="AY882" s="352"/>
      <c r="AZ882" s="352"/>
      <c r="BA882" s="352"/>
      <c r="BB882" s="352"/>
      <c r="BC882" s="352"/>
      <c r="BD882" s="352"/>
      <c r="BE882" s="352"/>
      <c r="BF882" s="355"/>
      <c r="BG882" s="355"/>
      <c r="BH882" s="355"/>
    </row>
    <row r="883" spans="1:61" s="256" customFormat="1" ht="15.75" customHeight="1">
      <c r="A883" s="253"/>
      <c r="B883" s="497"/>
      <c r="C883" s="372"/>
      <c r="D883" s="568" t="s">
        <v>929</v>
      </c>
      <c r="E883" s="568"/>
      <c r="F883" s="568"/>
      <c r="G883" s="568"/>
      <c r="H883" s="568"/>
      <c r="I883" s="568"/>
      <c r="J883" s="568"/>
      <c r="K883" s="568"/>
      <c r="L883" s="568"/>
      <c r="M883" s="568"/>
      <c r="N883" s="568"/>
      <c r="O883" s="568"/>
      <c r="P883" s="568"/>
      <c r="Q883" s="568"/>
      <c r="R883" s="568"/>
      <c r="S883" s="568"/>
      <c r="T883" s="568"/>
      <c r="U883" s="568"/>
      <c r="V883" s="568"/>
      <c r="W883" s="568"/>
      <c r="X883" s="568"/>
      <c r="Y883" s="568"/>
      <c r="Z883" s="568"/>
      <c r="AA883" s="568"/>
      <c r="AB883" s="576"/>
      <c r="AC883" s="587"/>
      <c r="AD883" s="588"/>
      <c r="AE883" s="589"/>
    </row>
    <row r="884" spans="1:61" s="256" customFormat="1" ht="15" customHeight="1">
      <c r="A884" s="241"/>
      <c r="B884" s="496" t="s">
        <v>598</v>
      </c>
      <c r="C884" s="512" t="s">
        <v>930</v>
      </c>
      <c r="D884" s="513"/>
      <c r="E884" s="513"/>
      <c r="F884" s="513"/>
      <c r="G884" s="513"/>
      <c r="H884" s="513"/>
      <c r="I884" s="513"/>
      <c r="J884" s="513"/>
      <c r="K884" s="513"/>
      <c r="L884" s="513"/>
      <c r="M884" s="513"/>
      <c r="N884" s="513"/>
      <c r="O884" s="513"/>
      <c r="P884" s="513"/>
      <c r="Q884" s="513"/>
      <c r="R884" s="513"/>
      <c r="S884" s="513"/>
      <c r="T884" s="513"/>
      <c r="U884" s="513"/>
      <c r="V884" s="513"/>
      <c r="W884" s="513"/>
      <c r="X884" s="513"/>
      <c r="Y884" s="513"/>
      <c r="Z884" s="513"/>
      <c r="AA884" s="513"/>
      <c r="AB884" s="514"/>
      <c r="AC884" s="526"/>
      <c r="AD884" s="527"/>
      <c r="AE884" s="528"/>
    </row>
    <row r="885" spans="1:61" s="256" customFormat="1" ht="15" customHeight="1">
      <c r="A885" s="241"/>
      <c r="B885" s="533"/>
      <c r="C885" s="557"/>
      <c r="D885" s="558"/>
      <c r="E885" s="558"/>
      <c r="F885" s="558"/>
      <c r="G885" s="558"/>
      <c r="H885" s="558"/>
      <c r="I885" s="558"/>
      <c r="J885" s="558"/>
      <c r="K885" s="558"/>
      <c r="L885" s="558"/>
      <c r="M885" s="558"/>
      <c r="N885" s="558"/>
      <c r="O885" s="558"/>
      <c r="P885" s="558"/>
      <c r="Q885" s="558"/>
      <c r="R885" s="558"/>
      <c r="S885" s="558"/>
      <c r="T885" s="558"/>
      <c r="U885" s="558"/>
      <c r="V885" s="558"/>
      <c r="W885" s="558"/>
      <c r="X885" s="558"/>
      <c r="Y885" s="558"/>
      <c r="Z885" s="558"/>
      <c r="AA885" s="558"/>
      <c r="AB885" s="559"/>
      <c r="AC885" s="577"/>
      <c r="AD885" s="578"/>
      <c r="AE885" s="579"/>
      <c r="AI885" s="241"/>
      <c r="AJ885" s="254"/>
      <c r="AK885" s="358"/>
      <c r="AL885" s="358"/>
      <c r="AM885" s="358"/>
      <c r="AN885" s="358"/>
      <c r="AO885" s="358"/>
      <c r="AP885" s="358"/>
      <c r="AQ885" s="358"/>
      <c r="AR885" s="358"/>
      <c r="AS885" s="358"/>
      <c r="AT885" s="358"/>
      <c r="AU885" s="358"/>
      <c r="AV885" s="358"/>
      <c r="AW885" s="358"/>
      <c r="AX885" s="358"/>
      <c r="AY885" s="358"/>
      <c r="AZ885" s="241"/>
      <c r="BA885" s="241"/>
      <c r="BB885" s="241"/>
      <c r="BC885" s="241"/>
      <c r="BD885" s="241"/>
      <c r="BE885" s="241"/>
      <c r="BF885" s="241"/>
      <c r="BG885" s="241"/>
      <c r="BH885" s="241"/>
      <c r="BI885" s="241"/>
    </row>
    <row r="886" spans="1:61" s="367" customFormat="1" ht="15" customHeight="1">
      <c r="A886" s="241"/>
      <c r="B886" s="533"/>
      <c r="C886" s="557"/>
      <c r="D886" s="558"/>
      <c r="E886" s="558"/>
      <c r="F886" s="558"/>
      <c r="G886" s="558"/>
      <c r="H886" s="558"/>
      <c r="I886" s="558"/>
      <c r="J886" s="558"/>
      <c r="K886" s="558"/>
      <c r="L886" s="558"/>
      <c r="M886" s="558"/>
      <c r="N886" s="558"/>
      <c r="O886" s="558"/>
      <c r="P886" s="558"/>
      <c r="Q886" s="558"/>
      <c r="R886" s="558"/>
      <c r="S886" s="558"/>
      <c r="T886" s="558"/>
      <c r="U886" s="558"/>
      <c r="V886" s="558"/>
      <c r="W886" s="558"/>
      <c r="X886" s="558"/>
      <c r="Y886" s="558"/>
      <c r="Z886" s="558"/>
      <c r="AA886" s="558"/>
      <c r="AB886" s="559"/>
      <c r="AC886" s="577"/>
      <c r="AD886" s="578"/>
      <c r="AE886" s="579"/>
      <c r="AI886" s="358"/>
      <c r="AJ886" s="241"/>
      <c r="AK886" s="260"/>
      <c r="AL886" s="260"/>
      <c r="AM886" s="260"/>
      <c r="AN886" s="260"/>
      <c r="AO886" s="260"/>
      <c r="AP886" s="260"/>
      <c r="AQ886" s="260"/>
      <c r="AR886" s="260"/>
      <c r="AS886" s="260"/>
      <c r="AT886" s="260"/>
      <c r="AU886" s="260"/>
      <c r="AV886" s="260"/>
      <c r="AW886" s="260"/>
      <c r="AX886" s="260"/>
      <c r="AY886" s="260"/>
      <c r="AZ886" s="260"/>
      <c r="BA886" s="260"/>
      <c r="BB886" s="260"/>
      <c r="BC886" s="260"/>
      <c r="BD886" s="260"/>
      <c r="BE886" s="260"/>
      <c r="BF886" s="260"/>
      <c r="BG886" s="241"/>
      <c r="BH886" s="241"/>
      <c r="BI886" s="241"/>
    </row>
    <row r="887" spans="1:61" s="256" customFormat="1" ht="15.75" customHeight="1">
      <c r="A887" s="241"/>
      <c r="B887" s="533"/>
      <c r="C887" s="566" t="s">
        <v>931</v>
      </c>
      <c r="D887" s="567"/>
      <c r="E887" s="567"/>
      <c r="F887" s="567"/>
      <c r="G887" s="567"/>
      <c r="H887" s="567"/>
      <c r="I887" s="567"/>
      <c r="J887" s="567"/>
      <c r="K887" s="567"/>
      <c r="L887" s="567"/>
      <c r="M887" s="567"/>
      <c r="N887" s="567"/>
      <c r="O887" s="567"/>
      <c r="P887" s="567"/>
      <c r="Q887" s="567"/>
      <c r="R887" s="567"/>
      <c r="S887" s="567"/>
      <c r="T887" s="567"/>
      <c r="U887" s="567"/>
      <c r="V887" s="567"/>
      <c r="W887" s="567"/>
      <c r="X887" s="567"/>
      <c r="AB887" s="373"/>
      <c r="AC887" s="577"/>
      <c r="AD887" s="578"/>
      <c r="AE887" s="579"/>
      <c r="AI887" s="358"/>
      <c r="AJ887" s="241"/>
      <c r="AK887" s="260"/>
      <c r="AL887" s="260"/>
      <c r="AM887" s="260"/>
      <c r="AN887" s="260"/>
      <c r="AO887" s="260"/>
      <c r="AP887" s="260"/>
      <c r="AQ887" s="260"/>
      <c r="AR887" s="260"/>
      <c r="AS887" s="260"/>
      <c r="AT887" s="260"/>
      <c r="AU887" s="260"/>
      <c r="AV887" s="260"/>
      <c r="AW887" s="260"/>
      <c r="AX887" s="260"/>
      <c r="AY887" s="260"/>
      <c r="AZ887" s="260"/>
      <c r="BA887" s="260"/>
      <c r="BB887" s="260"/>
      <c r="BC887" s="260"/>
      <c r="BD887" s="260"/>
      <c r="BE887" s="260"/>
      <c r="BF887" s="260"/>
      <c r="BG887" s="241"/>
      <c r="BH887" s="241"/>
      <c r="BI887" s="241"/>
    </row>
    <row r="888" spans="1:61" s="256" customFormat="1" ht="15.75" customHeight="1">
      <c r="A888" s="374"/>
      <c r="B888" s="533"/>
      <c r="C888" s="571" t="s">
        <v>932</v>
      </c>
      <c r="D888" s="572"/>
      <c r="E888" s="572"/>
      <c r="F888" s="572"/>
      <c r="G888" s="572"/>
      <c r="H888" s="572"/>
      <c r="I888" s="572"/>
      <c r="J888" s="572"/>
      <c r="K888" s="572"/>
      <c r="L888" s="572"/>
      <c r="M888" s="572"/>
      <c r="N888" s="572"/>
      <c r="O888" s="572"/>
      <c r="P888" s="572"/>
      <c r="Q888" s="572"/>
      <c r="R888" s="572"/>
      <c r="S888" s="572"/>
      <c r="T888" s="572"/>
      <c r="U888" s="572"/>
      <c r="V888" s="572"/>
      <c r="W888" s="572"/>
      <c r="X888" s="572"/>
      <c r="Y888" s="367"/>
      <c r="Z888" s="367"/>
      <c r="AA888" s="367"/>
      <c r="AB888" s="375"/>
      <c r="AC888" s="577"/>
      <c r="AD888" s="578"/>
      <c r="AE888" s="579"/>
      <c r="AI888" s="241"/>
      <c r="AJ888" s="241"/>
      <c r="AK888" s="260"/>
      <c r="AL888" s="260"/>
      <c r="AM888" s="260"/>
      <c r="AN888" s="260"/>
      <c r="AO888" s="260"/>
      <c r="AP888" s="260"/>
      <c r="AQ888" s="260"/>
      <c r="AR888" s="260"/>
      <c r="AS888" s="260"/>
      <c r="AT888" s="260"/>
      <c r="AU888" s="260"/>
      <c r="AV888" s="260"/>
      <c r="AW888" s="260"/>
      <c r="AX888" s="260"/>
      <c r="AY888" s="260"/>
      <c r="AZ888" s="260"/>
      <c r="BA888" s="260"/>
      <c r="BB888" s="260"/>
      <c r="BC888" s="260"/>
      <c r="BD888" s="260"/>
      <c r="BE888" s="260"/>
      <c r="BF888" s="260"/>
      <c r="BG888" s="241"/>
      <c r="BH888" s="241"/>
      <c r="BI888" s="241"/>
    </row>
    <row r="889" spans="1:61" s="256" customFormat="1" ht="15.75" customHeight="1">
      <c r="A889" s="241"/>
      <c r="B889" s="533"/>
      <c r="C889" s="566" t="s">
        <v>933</v>
      </c>
      <c r="D889" s="567"/>
      <c r="E889" s="567"/>
      <c r="F889" s="567"/>
      <c r="G889" s="567"/>
      <c r="H889" s="567"/>
      <c r="I889" s="567"/>
      <c r="J889" s="567"/>
      <c r="K889" s="567"/>
      <c r="L889" s="567"/>
      <c r="M889" s="567"/>
      <c r="N889" s="567"/>
      <c r="O889" s="567"/>
      <c r="P889" s="567"/>
      <c r="Q889" s="567"/>
      <c r="R889" s="567"/>
      <c r="S889" s="567"/>
      <c r="T889" s="567"/>
      <c r="U889" s="567"/>
      <c r="V889" s="567"/>
      <c r="W889" s="567"/>
      <c r="X889" s="567"/>
      <c r="AB889" s="373"/>
      <c r="AC889" s="577"/>
      <c r="AD889" s="578"/>
      <c r="AE889" s="579"/>
      <c r="AF889" s="255"/>
    </row>
    <row r="890" spans="1:61" s="256" customFormat="1" ht="15.75" customHeight="1">
      <c r="A890" s="374"/>
      <c r="B890" s="497"/>
      <c r="C890" s="580" t="s">
        <v>932</v>
      </c>
      <c r="D890" s="568"/>
      <c r="E890" s="568"/>
      <c r="F890" s="568"/>
      <c r="G890" s="568"/>
      <c r="H890" s="568"/>
      <c r="I890" s="568"/>
      <c r="J890" s="568"/>
      <c r="K890" s="568"/>
      <c r="L890" s="568"/>
      <c r="M890" s="568"/>
      <c r="N890" s="568"/>
      <c r="O890" s="568"/>
      <c r="P890" s="568"/>
      <c r="Q890" s="568"/>
      <c r="R890" s="568"/>
      <c r="S890" s="568"/>
      <c r="T890" s="568"/>
      <c r="U890" s="568"/>
      <c r="V890" s="568"/>
      <c r="W890" s="568"/>
      <c r="X890" s="568"/>
      <c r="Y890" s="376"/>
      <c r="Z890" s="376"/>
      <c r="AA890" s="376"/>
      <c r="AB890" s="377"/>
      <c r="AC890" s="529"/>
      <c r="AD890" s="530"/>
      <c r="AE890" s="531"/>
      <c r="AF890" s="255"/>
    </row>
    <row r="891" spans="1:61" s="256" customFormat="1" ht="28.5" customHeight="1">
      <c r="A891" s="374"/>
      <c r="B891" s="496" t="s">
        <v>390</v>
      </c>
      <c r="C891" s="573" t="s">
        <v>934</v>
      </c>
      <c r="D891" s="574"/>
      <c r="E891" s="574"/>
      <c r="F891" s="574"/>
      <c r="G891" s="574"/>
      <c r="H891" s="574"/>
      <c r="I891" s="574"/>
      <c r="J891" s="574"/>
      <c r="K891" s="574"/>
      <c r="L891" s="574"/>
      <c r="M891" s="574"/>
      <c r="N891" s="574"/>
      <c r="O891" s="574"/>
      <c r="P891" s="574"/>
      <c r="Q891" s="574"/>
      <c r="R891" s="574"/>
      <c r="S891" s="574"/>
      <c r="T891" s="574"/>
      <c r="U891" s="574"/>
      <c r="V891" s="574"/>
      <c r="W891" s="574"/>
      <c r="X891" s="574"/>
      <c r="Y891" s="574"/>
      <c r="Z891" s="574"/>
      <c r="AA891" s="574"/>
      <c r="AB891" s="574"/>
      <c r="AC891" s="575"/>
      <c r="AD891" s="575"/>
      <c r="AE891" s="575"/>
      <c r="AF891" s="255"/>
    </row>
    <row r="892" spans="1:61" s="256" customFormat="1" ht="15.75" customHeight="1">
      <c r="A892" s="241"/>
      <c r="B892" s="533"/>
      <c r="C892" s="338" t="s">
        <v>773</v>
      </c>
      <c r="D892" s="558" t="s">
        <v>935</v>
      </c>
      <c r="E892" s="558"/>
      <c r="F892" s="558"/>
      <c r="G892" s="558"/>
      <c r="H892" s="558"/>
      <c r="I892" s="558"/>
      <c r="J892" s="558"/>
      <c r="K892" s="558"/>
      <c r="L892" s="558"/>
      <c r="M892" s="558"/>
      <c r="N892" s="558"/>
      <c r="O892" s="558"/>
      <c r="P892" s="558"/>
      <c r="Q892" s="558"/>
      <c r="R892" s="558"/>
      <c r="S892" s="558"/>
      <c r="T892" s="558"/>
      <c r="U892" s="558"/>
      <c r="V892" s="558"/>
      <c r="W892" s="558"/>
      <c r="X892" s="558"/>
      <c r="Y892" s="558"/>
      <c r="Z892" s="558"/>
      <c r="AA892" s="558"/>
      <c r="AB892" s="558"/>
      <c r="AC892" s="575"/>
      <c r="AD892" s="575"/>
      <c r="AE892" s="575"/>
      <c r="AF892" s="255"/>
    </row>
    <row r="893" spans="1:61" s="256" customFormat="1" ht="15.75" customHeight="1">
      <c r="A893" s="241"/>
      <c r="B893" s="533"/>
      <c r="C893" s="259"/>
      <c r="D893" s="558"/>
      <c r="E893" s="558"/>
      <c r="F893" s="558"/>
      <c r="G893" s="558"/>
      <c r="H893" s="558"/>
      <c r="I893" s="558"/>
      <c r="J893" s="558"/>
      <c r="K893" s="558"/>
      <c r="L893" s="558"/>
      <c r="M893" s="558"/>
      <c r="N893" s="558"/>
      <c r="O893" s="558"/>
      <c r="P893" s="558"/>
      <c r="Q893" s="558"/>
      <c r="R893" s="558"/>
      <c r="S893" s="558"/>
      <c r="T893" s="558"/>
      <c r="U893" s="558"/>
      <c r="V893" s="558"/>
      <c r="W893" s="558"/>
      <c r="X893" s="558"/>
      <c r="Y893" s="558"/>
      <c r="Z893" s="558"/>
      <c r="AA893" s="558"/>
      <c r="AB893" s="558"/>
      <c r="AC893" s="575"/>
      <c r="AD893" s="575"/>
      <c r="AE893" s="575"/>
      <c r="AF893" s="255"/>
    </row>
    <row r="894" spans="1:61" s="256" customFormat="1" ht="15.75" customHeight="1">
      <c r="A894" s="241"/>
      <c r="B894" s="533"/>
      <c r="C894" s="566" t="s">
        <v>924</v>
      </c>
      <c r="D894" s="567"/>
      <c r="E894" s="567"/>
      <c r="F894" s="567"/>
      <c r="G894" s="567"/>
      <c r="H894" s="567"/>
      <c r="I894" s="567"/>
      <c r="J894" s="567"/>
      <c r="K894" s="567"/>
      <c r="L894" s="567"/>
      <c r="M894" s="567"/>
      <c r="N894" s="567"/>
      <c r="O894" s="567"/>
      <c r="P894" s="567"/>
      <c r="Q894" s="567"/>
      <c r="R894" s="567"/>
      <c r="S894" s="567"/>
      <c r="T894" s="567"/>
      <c r="U894" s="567"/>
      <c r="V894" s="567"/>
      <c r="W894" s="567"/>
      <c r="X894" s="567"/>
      <c r="AC894" s="575"/>
      <c r="AD894" s="575"/>
      <c r="AE894" s="575"/>
    </row>
    <row r="895" spans="1:61" s="332" customFormat="1" ht="15.75" customHeight="1">
      <c r="A895" s="374"/>
      <c r="B895" s="533"/>
      <c r="C895" s="571" t="s">
        <v>936</v>
      </c>
      <c r="D895" s="572"/>
      <c r="E895" s="572"/>
      <c r="F895" s="572"/>
      <c r="G895" s="572"/>
      <c r="H895" s="572"/>
      <c r="I895" s="572"/>
      <c r="J895" s="572"/>
      <c r="K895" s="572"/>
      <c r="L895" s="572"/>
      <c r="M895" s="572"/>
      <c r="N895" s="572"/>
      <c r="O895" s="572"/>
      <c r="P895" s="572"/>
      <c r="Q895" s="572"/>
      <c r="R895" s="572"/>
      <c r="S895" s="572"/>
      <c r="T895" s="572"/>
      <c r="U895" s="572"/>
      <c r="V895" s="572"/>
      <c r="W895" s="572"/>
      <c r="X895" s="572"/>
      <c r="Y895" s="367"/>
      <c r="Z895" s="367"/>
      <c r="AA895" s="367"/>
      <c r="AB895" s="367"/>
      <c r="AC895" s="575"/>
      <c r="AD895" s="575"/>
      <c r="AE895" s="575"/>
    </row>
    <row r="896" spans="1:61" s="332" customFormat="1" ht="15.75" customHeight="1">
      <c r="A896" s="241"/>
      <c r="B896" s="533"/>
      <c r="C896" s="566" t="s">
        <v>926</v>
      </c>
      <c r="D896" s="567"/>
      <c r="E896" s="567"/>
      <c r="F896" s="567"/>
      <c r="G896" s="567"/>
      <c r="H896" s="567"/>
      <c r="I896" s="567"/>
      <c r="J896" s="567"/>
      <c r="K896" s="567"/>
      <c r="L896" s="567"/>
      <c r="M896" s="567"/>
      <c r="N896" s="567"/>
      <c r="O896" s="567"/>
      <c r="P896" s="567"/>
      <c r="Q896" s="567"/>
      <c r="R896" s="567"/>
      <c r="S896" s="567"/>
      <c r="T896" s="567"/>
      <c r="U896" s="567"/>
      <c r="V896" s="567"/>
      <c r="W896" s="567"/>
      <c r="X896" s="567"/>
      <c r="Y896" s="256"/>
      <c r="Z896" s="256"/>
      <c r="AA896" s="256"/>
      <c r="AB896" s="256"/>
      <c r="AC896" s="575"/>
      <c r="AD896" s="575"/>
      <c r="AE896" s="575"/>
      <c r="AF896" s="354"/>
    </row>
    <row r="897" spans="1:60" s="332" customFormat="1" ht="15.75" customHeight="1">
      <c r="A897" s="374"/>
      <c r="B897" s="533"/>
      <c r="C897" s="571" t="s">
        <v>937</v>
      </c>
      <c r="D897" s="572"/>
      <c r="E897" s="572"/>
      <c r="F897" s="572"/>
      <c r="G897" s="572"/>
      <c r="H897" s="572"/>
      <c r="I897" s="572"/>
      <c r="J897" s="572"/>
      <c r="K897" s="572"/>
      <c r="L897" s="572"/>
      <c r="M897" s="572"/>
      <c r="N897" s="572"/>
      <c r="O897" s="572"/>
      <c r="P897" s="572"/>
      <c r="Q897" s="572"/>
      <c r="R897" s="572"/>
      <c r="S897" s="572"/>
      <c r="T897" s="572"/>
      <c r="U897" s="572"/>
      <c r="V897" s="572"/>
      <c r="W897" s="572"/>
      <c r="X897" s="572"/>
      <c r="Y897" s="367"/>
      <c r="Z897" s="367"/>
      <c r="AA897" s="367"/>
      <c r="AB897" s="367"/>
      <c r="AC897" s="575"/>
      <c r="AD897" s="575"/>
      <c r="AE897" s="575"/>
      <c r="AF897" s="354"/>
    </row>
    <row r="898" spans="1:60" s="332" customFormat="1" ht="15.75" customHeight="1">
      <c r="A898" s="374"/>
      <c r="B898" s="533"/>
      <c r="C898" s="378" t="s">
        <v>827</v>
      </c>
      <c r="D898" s="558" t="s">
        <v>938</v>
      </c>
      <c r="E898" s="558"/>
      <c r="F898" s="558"/>
      <c r="G898" s="558"/>
      <c r="H898" s="558"/>
      <c r="I898" s="558"/>
      <c r="J898" s="558"/>
      <c r="K898" s="558"/>
      <c r="L898" s="558"/>
      <c r="M898" s="558"/>
      <c r="N898" s="558"/>
      <c r="O898" s="558"/>
      <c r="P898" s="558"/>
      <c r="Q898" s="558"/>
      <c r="R898" s="558"/>
      <c r="S898" s="558"/>
      <c r="T898" s="558"/>
      <c r="U898" s="558"/>
      <c r="V898" s="558"/>
      <c r="W898" s="558"/>
      <c r="X898" s="558"/>
      <c r="Y898" s="558"/>
      <c r="Z898" s="558"/>
      <c r="AA898" s="558"/>
      <c r="AB898" s="558"/>
      <c r="AC898" s="575"/>
      <c r="AD898" s="575"/>
      <c r="AE898" s="575"/>
      <c r="AF898" s="354"/>
    </row>
    <row r="899" spans="1:60" s="332" customFormat="1" ht="15.75" customHeight="1">
      <c r="A899" s="374"/>
      <c r="B899" s="533"/>
      <c r="C899" s="379"/>
      <c r="D899" s="558"/>
      <c r="E899" s="558"/>
      <c r="F899" s="558"/>
      <c r="G899" s="558"/>
      <c r="H899" s="558"/>
      <c r="I899" s="558"/>
      <c r="J899" s="558"/>
      <c r="K899" s="558"/>
      <c r="L899" s="558"/>
      <c r="M899" s="558"/>
      <c r="N899" s="558"/>
      <c r="O899" s="558"/>
      <c r="P899" s="558"/>
      <c r="Q899" s="558"/>
      <c r="R899" s="558"/>
      <c r="S899" s="558"/>
      <c r="T899" s="558"/>
      <c r="U899" s="558"/>
      <c r="V899" s="558"/>
      <c r="W899" s="558"/>
      <c r="X899" s="558"/>
      <c r="Y899" s="558"/>
      <c r="Z899" s="558"/>
      <c r="AA899" s="558"/>
      <c r="AB899" s="558"/>
      <c r="AC899" s="575"/>
      <c r="AD899" s="575"/>
      <c r="AE899" s="575"/>
      <c r="AF899" s="354"/>
    </row>
    <row r="900" spans="1:60" s="332" customFormat="1" ht="15.75" customHeight="1">
      <c r="A900" s="374"/>
      <c r="B900" s="533"/>
      <c r="C900" s="566" t="s">
        <v>924</v>
      </c>
      <c r="D900" s="567"/>
      <c r="E900" s="567"/>
      <c r="F900" s="567"/>
      <c r="G900" s="567"/>
      <c r="H900" s="567"/>
      <c r="I900" s="567"/>
      <c r="J900" s="567"/>
      <c r="K900" s="567"/>
      <c r="L900" s="567"/>
      <c r="M900" s="567"/>
      <c r="N900" s="567"/>
      <c r="O900" s="567"/>
      <c r="P900" s="567"/>
      <c r="Q900" s="567"/>
      <c r="R900" s="567"/>
      <c r="S900" s="567"/>
      <c r="T900" s="567"/>
      <c r="U900" s="567"/>
      <c r="V900" s="567"/>
      <c r="W900" s="567"/>
      <c r="X900" s="567"/>
      <c r="Y900" s="310"/>
      <c r="Z900" s="310"/>
      <c r="AA900" s="310"/>
      <c r="AB900" s="310"/>
      <c r="AC900" s="575"/>
      <c r="AD900" s="575"/>
      <c r="AE900" s="575"/>
      <c r="AF900" s="354"/>
    </row>
    <row r="901" spans="1:60" s="332" customFormat="1" ht="15.75" customHeight="1">
      <c r="A901" s="374"/>
      <c r="B901" s="533"/>
      <c r="C901" s="571" t="s">
        <v>939</v>
      </c>
      <c r="D901" s="572"/>
      <c r="E901" s="572"/>
      <c r="F901" s="572"/>
      <c r="G901" s="572"/>
      <c r="H901" s="572"/>
      <c r="I901" s="572"/>
      <c r="J901" s="572"/>
      <c r="K901" s="572"/>
      <c r="L901" s="572"/>
      <c r="M901" s="572"/>
      <c r="N901" s="572"/>
      <c r="O901" s="572"/>
      <c r="P901" s="572"/>
      <c r="Q901" s="572"/>
      <c r="R901" s="572"/>
      <c r="S901" s="572"/>
      <c r="T901" s="572"/>
      <c r="U901" s="572"/>
      <c r="V901" s="572"/>
      <c r="W901" s="572"/>
      <c r="X901" s="572"/>
      <c r="Y901" s="310"/>
      <c r="Z901" s="310"/>
      <c r="AA901" s="310"/>
      <c r="AB901" s="310"/>
      <c r="AC901" s="575"/>
      <c r="AD901" s="575"/>
      <c r="AE901" s="575"/>
      <c r="AF901" s="354"/>
    </row>
    <row r="902" spans="1:60" s="332" customFormat="1" ht="15.75" customHeight="1">
      <c r="A902" s="374"/>
      <c r="B902" s="533"/>
      <c r="C902" s="566" t="s">
        <v>926</v>
      </c>
      <c r="D902" s="567"/>
      <c r="E902" s="567"/>
      <c r="F902" s="567"/>
      <c r="G902" s="567"/>
      <c r="H902" s="567"/>
      <c r="I902" s="567"/>
      <c r="J902" s="567"/>
      <c r="K902" s="567"/>
      <c r="L902" s="567"/>
      <c r="M902" s="567"/>
      <c r="N902" s="567"/>
      <c r="O902" s="567"/>
      <c r="P902" s="567"/>
      <c r="Q902" s="567"/>
      <c r="R902" s="567"/>
      <c r="S902" s="567"/>
      <c r="T902" s="567"/>
      <c r="U902" s="567"/>
      <c r="V902" s="567"/>
      <c r="W902" s="567"/>
      <c r="X902" s="567"/>
      <c r="Y902" s="310"/>
      <c r="Z902" s="310"/>
      <c r="AA902" s="310"/>
      <c r="AB902" s="310"/>
      <c r="AC902" s="575"/>
      <c r="AD902" s="575"/>
      <c r="AE902" s="575"/>
      <c r="AF902" s="354"/>
    </row>
    <row r="903" spans="1:60" s="332" customFormat="1" ht="15.75" customHeight="1">
      <c r="A903" s="374"/>
      <c r="B903" s="533"/>
      <c r="C903" s="571" t="s">
        <v>939</v>
      </c>
      <c r="D903" s="572"/>
      <c r="E903" s="572"/>
      <c r="F903" s="572"/>
      <c r="G903" s="572"/>
      <c r="H903" s="572"/>
      <c r="I903" s="572"/>
      <c r="J903" s="572"/>
      <c r="K903" s="572"/>
      <c r="L903" s="572"/>
      <c r="M903" s="572"/>
      <c r="N903" s="572"/>
      <c r="O903" s="572"/>
      <c r="P903" s="572"/>
      <c r="Q903" s="572"/>
      <c r="R903" s="572"/>
      <c r="S903" s="572"/>
      <c r="T903" s="572"/>
      <c r="U903" s="572"/>
      <c r="V903" s="572"/>
      <c r="W903" s="572"/>
      <c r="X903" s="572"/>
      <c r="Y903" s="310"/>
      <c r="Z903" s="310"/>
      <c r="AA903" s="310"/>
      <c r="AB903" s="310"/>
      <c r="AC903" s="575"/>
      <c r="AD903" s="575"/>
      <c r="AE903" s="575"/>
      <c r="AF903" s="354"/>
    </row>
    <row r="904" spans="1:60" s="332" customFormat="1" ht="15" customHeight="1">
      <c r="A904" s="374"/>
      <c r="B904" s="533"/>
      <c r="C904" s="380" t="s">
        <v>829</v>
      </c>
      <c r="D904" s="558" t="s">
        <v>940</v>
      </c>
      <c r="E904" s="558"/>
      <c r="F904" s="558"/>
      <c r="G904" s="558"/>
      <c r="H904" s="558"/>
      <c r="I904" s="558"/>
      <c r="J904" s="558"/>
      <c r="K904" s="558"/>
      <c r="L904" s="558"/>
      <c r="M904" s="558"/>
      <c r="N904" s="558"/>
      <c r="O904" s="558"/>
      <c r="P904" s="558"/>
      <c r="Q904" s="558"/>
      <c r="R904" s="558"/>
      <c r="S904" s="558"/>
      <c r="T904" s="558"/>
      <c r="U904" s="558"/>
      <c r="V904" s="558"/>
      <c r="W904" s="558"/>
      <c r="X904" s="558"/>
      <c r="Y904" s="558"/>
      <c r="Z904" s="558"/>
      <c r="AA904" s="558"/>
      <c r="AB904" s="558"/>
      <c r="AC904" s="575"/>
      <c r="AD904" s="575"/>
      <c r="AE904" s="575"/>
      <c r="AF904" s="354"/>
    </row>
    <row r="905" spans="1:60" s="332" customFormat="1" ht="15" customHeight="1">
      <c r="A905" s="374"/>
      <c r="B905" s="533"/>
      <c r="C905" s="379"/>
      <c r="D905" s="558"/>
      <c r="E905" s="558"/>
      <c r="F905" s="558"/>
      <c r="G905" s="558"/>
      <c r="H905" s="558"/>
      <c r="I905" s="558"/>
      <c r="J905" s="558"/>
      <c r="K905" s="558"/>
      <c r="L905" s="558"/>
      <c r="M905" s="558"/>
      <c r="N905" s="558"/>
      <c r="O905" s="558"/>
      <c r="P905" s="558"/>
      <c r="Q905" s="558"/>
      <c r="R905" s="558"/>
      <c r="S905" s="558"/>
      <c r="T905" s="558"/>
      <c r="U905" s="558"/>
      <c r="V905" s="558"/>
      <c r="W905" s="558"/>
      <c r="X905" s="558"/>
      <c r="Y905" s="558"/>
      <c r="Z905" s="558"/>
      <c r="AA905" s="558"/>
      <c r="AB905" s="558"/>
      <c r="AC905" s="575"/>
      <c r="AD905" s="575"/>
      <c r="AE905" s="575"/>
      <c r="AF905" s="354"/>
    </row>
    <row r="906" spans="1:60" s="332" customFormat="1" ht="15.75" customHeight="1">
      <c r="A906" s="374"/>
      <c r="B906" s="533"/>
      <c r="C906" s="566" t="s">
        <v>924</v>
      </c>
      <c r="D906" s="567"/>
      <c r="E906" s="567"/>
      <c r="F906" s="567"/>
      <c r="G906" s="567"/>
      <c r="H906" s="567"/>
      <c r="I906" s="567"/>
      <c r="J906" s="567"/>
      <c r="K906" s="567"/>
      <c r="L906" s="567"/>
      <c r="M906" s="567"/>
      <c r="N906" s="567"/>
      <c r="O906" s="567"/>
      <c r="P906" s="567"/>
      <c r="Q906" s="567"/>
      <c r="R906" s="567"/>
      <c r="S906" s="567"/>
      <c r="T906" s="567"/>
      <c r="U906" s="567"/>
      <c r="V906" s="567"/>
      <c r="W906" s="567"/>
      <c r="X906" s="567"/>
      <c r="Y906" s="381"/>
      <c r="Z906" s="310"/>
      <c r="AA906" s="310"/>
      <c r="AB906" s="310"/>
      <c r="AC906" s="575"/>
      <c r="AD906" s="575"/>
      <c r="AE906" s="575"/>
      <c r="AF906" s="354"/>
    </row>
    <row r="907" spans="1:60" s="332" customFormat="1" ht="15.75" customHeight="1">
      <c r="A907" s="374"/>
      <c r="B907" s="533"/>
      <c r="C907" s="571" t="s">
        <v>941</v>
      </c>
      <c r="D907" s="572"/>
      <c r="E907" s="572"/>
      <c r="F907" s="572"/>
      <c r="G907" s="572"/>
      <c r="H907" s="572"/>
      <c r="I907" s="572"/>
      <c r="J907" s="572"/>
      <c r="K907" s="572"/>
      <c r="L907" s="572"/>
      <c r="M907" s="572"/>
      <c r="N907" s="572"/>
      <c r="O907" s="572"/>
      <c r="P907" s="572"/>
      <c r="Q907" s="572"/>
      <c r="R907" s="572"/>
      <c r="S907" s="572"/>
      <c r="T907" s="572"/>
      <c r="U907" s="572"/>
      <c r="V907" s="572"/>
      <c r="W907" s="572"/>
      <c r="X907" s="572"/>
      <c r="Y907" s="381"/>
      <c r="Z907" s="310"/>
      <c r="AA907" s="310"/>
      <c r="AB907" s="310"/>
      <c r="AC907" s="575"/>
      <c r="AD907" s="575"/>
      <c r="AE907" s="575"/>
      <c r="AF907" s="354"/>
    </row>
    <row r="908" spans="1:60" s="332" customFormat="1" ht="15.75" customHeight="1">
      <c r="A908" s="374"/>
      <c r="B908" s="533"/>
      <c r="C908" s="566" t="s">
        <v>926</v>
      </c>
      <c r="D908" s="567"/>
      <c r="E908" s="567"/>
      <c r="F908" s="567"/>
      <c r="G908" s="567"/>
      <c r="H908" s="567"/>
      <c r="I908" s="567"/>
      <c r="J908" s="567"/>
      <c r="K908" s="567"/>
      <c r="L908" s="567"/>
      <c r="M908" s="567"/>
      <c r="N908" s="567"/>
      <c r="O908" s="567"/>
      <c r="P908" s="567"/>
      <c r="Q908" s="567"/>
      <c r="R908" s="567"/>
      <c r="S908" s="567"/>
      <c r="T908" s="567"/>
      <c r="U908" s="567"/>
      <c r="V908" s="567"/>
      <c r="W908" s="567"/>
      <c r="X908" s="567"/>
      <c r="Y908" s="381"/>
      <c r="Z908" s="310"/>
      <c r="AA908" s="310"/>
      <c r="AB908" s="310"/>
      <c r="AC908" s="575"/>
      <c r="AD908" s="575"/>
      <c r="AE908" s="575"/>
      <c r="AF908" s="354"/>
    </row>
    <row r="909" spans="1:60" s="332" customFormat="1" ht="15.75" customHeight="1">
      <c r="A909" s="374"/>
      <c r="B909" s="497"/>
      <c r="C909" s="372"/>
      <c r="D909" s="568" t="s">
        <v>942</v>
      </c>
      <c r="E909" s="568"/>
      <c r="F909" s="568"/>
      <c r="G909" s="568"/>
      <c r="H909" s="568"/>
      <c r="I909" s="568"/>
      <c r="J909" s="568"/>
      <c r="K909" s="568"/>
      <c r="L909" s="568"/>
      <c r="M909" s="568"/>
      <c r="N909" s="568"/>
      <c r="O909" s="568"/>
      <c r="P909" s="568"/>
      <c r="Q909" s="568"/>
      <c r="R909" s="568"/>
      <c r="S909" s="568"/>
      <c r="T909" s="568"/>
      <c r="U909" s="568"/>
      <c r="V909" s="568"/>
      <c r="W909" s="568"/>
      <c r="X909" s="568"/>
      <c r="Y909" s="568"/>
      <c r="Z909" s="376"/>
      <c r="AA909" s="376"/>
      <c r="AB909" s="376"/>
      <c r="AC909" s="575"/>
      <c r="AD909" s="575"/>
      <c r="AE909" s="575"/>
      <c r="AF909" s="354"/>
    </row>
    <row r="910" spans="1:60" s="256" customFormat="1" ht="21.75" customHeight="1">
      <c r="B910" s="496" t="s">
        <v>603</v>
      </c>
      <c r="C910" s="569" t="s">
        <v>943</v>
      </c>
      <c r="D910" s="569"/>
      <c r="E910" s="569"/>
      <c r="F910" s="569"/>
      <c r="G910" s="569"/>
      <c r="H910" s="569"/>
      <c r="I910" s="569"/>
      <c r="J910" s="569"/>
      <c r="K910" s="569"/>
      <c r="L910" s="569"/>
      <c r="M910" s="569"/>
      <c r="N910" s="569"/>
      <c r="O910" s="569"/>
      <c r="P910" s="569"/>
      <c r="Q910" s="569"/>
      <c r="R910" s="569"/>
      <c r="S910" s="569"/>
      <c r="T910" s="569"/>
      <c r="U910" s="569"/>
      <c r="V910" s="569"/>
      <c r="W910" s="569"/>
      <c r="X910" s="569"/>
      <c r="Y910" s="569"/>
      <c r="Z910" s="569"/>
      <c r="AA910" s="569"/>
      <c r="AB910" s="569"/>
      <c r="AC910" s="570"/>
      <c r="AD910" s="570"/>
      <c r="AE910" s="570"/>
    </row>
    <row r="911" spans="1:60" s="256" customFormat="1" ht="21.75" customHeight="1">
      <c r="B911" s="497"/>
      <c r="C911" s="569"/>
      <c r="D911" s="569"/>
      <c r="E911" s="569"/>
      <c r="F911" s="569"/>
      <c r="G911" s="569"/>
      <c r="H911" s="569"/>
      <c r="I911" s="569"/>
      <c r="J911" s="569"/>
      <c r="K911" s="569"/>
      <c r="L911" s="569"/>
      <c r="M911" s="569"/>
      <c r="N911" s="569"/>
      <c r="O911" s="569"/>
      <c r="P911" s="569"/>
      <c r="Q911" s="569"/>
      <c r="R911" s="569"/>
      <c r="S911" s="569"/>
      <c r="T911" s="569"/>
      <c r="U911" s="569"/>
      <c r="V911" s="569"/>
      <c r="W911" s="569"/>
      <c r="X911" s="569"/>
      <c r="Y911" s="569"/>
      <c r="Z911" s="569"/>
      <c r="AA911" s="569"/>
      <c r="AB911" s="569"/>
      <c r="AC911" s="570"/>
      <c r="AD911" s="570"/>
      <c r="AE911" s="570"/>
    </row>
    <row r="912" spans="1:60" s="256" customFormat="1" ht="21" customHeight="1">
      <c r="A912" s="253"/>
      <c r="B912" s="496" t="s">
        <v>605</v>
      </c>
      <c r="C912" s="512" t="s">
        <v>944</v>
      </c>
      <c r="D912" s="513"/>
      <c r="E912" s="513"/>
      <c r="F912" s="513"/>
      <c r="G912" s="513"/>
      <c r="H912" s="513"/>
      <c r="I912" s="513"/>
      <c r="J912" s="513"/>
      <c r="K912" s="513"/>
      <c r="L912" s="513"/>
      <c r="M912" s="513"/>
      <c r="N912" s="513"/>
      <c r="O912" s="513"/>
      <c r="P912" s="513"/>
      <c r="Q912" s="513"/>
      <c r="R912" s="513"/>
      <c r="S912" s="513"/>
      <c r="T912" s="513"/>
      <c r="U912" s="513"/>
      <c r="V912" s="513"/>
      <c r="W912" s="513"/>
      <c r="X912" s="513"/>
      <c r="Y912" s="513"/>
      <c r="Z912" s="513"/>
      <c r="AA912" s="513"/>
      <c r="AB912" s="514"/>
      <c r="AC912" s="551"/>
      <c r="AD912" s="552"/>
      <c r="AE912" s="553"/>
      <c r="AH912" s="347"/>
      <c r="AI912" s="309"/>
      <c r="AJ912" s="352"/>
      <c r="AK912" s="352"/>
      <c r="AL912" s="352"/>
      <c r="AM912" s="352"/>
      <c r="AN912" s="352"/>
      <c r="AO912" s="352"/>
      <c r="AP912" s="352"/>
      <c r="AQ912" s="352"/>
      <c r="AR912" s="352"/>
      <c r="AS912" s="352"/>
      <c r="AT912" s="352"/>
      <c r="AU912" s="352"/>
      <c r="AV912" s="352"/>
      <c r="AW912" s="352"/>
      <c r="AX912" s="352"/>
      <c r="AY912" s="352"/>
      <c r="AZ912" s="352"/>
      <c r="BA912" s="352"/>
      <c r="BB912" s="352"/>
      <c r="BC912" s="352"/>
      <c r="BD912" s="352"/>
      <c r="BE912" s="352"/>
      <c r="BF912" s="355"/>
      <c r="BG912" s="355"/>
      <c r="BH912" s="355"/>
    </row>
    <row r="913" spans="1:60" s="256" customFormat="1" ht="21" customHeight="1">
      <c r="A913" s="253"/>
      <c r="B913" s="497"/>
      <c r="C913" s="523"/>
      <c r="D913" s="524"/>
      <c r="E913" s="524"/>
      <c r="F913" s="524"/>
      <c r="G913" s="524"/>
      <c r="H913" s="524"/>
      <c r="I913" s="524"/>
      <c r="J913" s="524"/>
      <c r="K913" s="524"/>
      <c r="L913" s="524"/>
      <c r="M913" s="524"/>
      <c r="N913" s="524"/>
      <c r="O913" s="524"/>
      <c r="P913" s="524"/>
      <c r="Q913" s="524"/>
      <c r="R913" s="524"/>
      <c r="S913" s="524"/>
      <c r="T913" s="524"/>
      <c r="U913" s="524"/>
      <c r="V913" s="524"/>
      <c r="W913" s="524"/>
      <c r="X913" s="524"/>
      <c r="Y913" s="524"/>
      <c r="Z913" s="524"/>
      <c r="AA913" s="524"/>
      <c r="AB913" s="525"/>
      <c r="AC913" s="554"/>
      <c r="AD913" s="555"/>
      <c r="AE913" s="556"/>
      <c r="AH913" s="347"/>
      <c r="AI913" s="309"/>
      <c r="AJ913" s="352"/>
      <c r="AK913" s="352"/>
      <c r="AL913" s="352"/>
      <c r="AM913" s="352"/>
      <c r="AN913" s="352"/>
      <c r="AO913" s="352"/>
      <c r="AP913" s="352"/>
      <c r="AQ913" s="352"/>
      <c r="AR913" s="352"/>
      <c r="AS913" s="352"/>
      <c r="AT913" s="352"/>
      <c r="AU913" s="352"/>
      <c r="AV913" s="352"/>
      <c r="AW913" s="352"/>
      <c r="AX913" s="352"/>
      <c r="AY913" s="352"/>
      <c r="AZ913" s="352"/>
      <c r="BA913" s="352"/>
      <c r="BB913" s="352"/>
      <c r="BC913" s="352"/>
      <c r="BD913" s="352"/>
      <c r="BE913" s="352"/>
      <c r="BF913" s="355"/>
      <c r="BG913" s="355"/>
      <c r="BH913" s="355"/>
    </row>
    <row r="914" spans="1:60" s="256" customFormat="1" ht="21" customHeight="1">
      <c r="A914" s="253"/>
      <c r="B914" s="496" t="s">
        <v>671</v>
      </c>
      <c r="C914" s="512" t="s">
        <v>945</v>
      </c>
      <c r="D914" s="513"/>
      <c r="E914" s="513"/>
      <c r="F914" s="513"/>
      <c r="G914" s="513"/>
      <c r="H914" s="513"/>
      <c r="I914" s="513"/>
      <c r="J914" s="513"/>
      <c r="K914" s="513"/>
      <c r="L914" s="513"/>
      <c r="M914" s="513"/>
      <c r="N914" s="513"/>
      <c r="O914" s="513"/>
      <c r="P914" s="513"/>
      <c r="Q914" s="513"/>
      <c r="R914" s="513"/>
      <c r="S914" s="513"/>
      <c r="T914" s="513"/>
      <c r="U914" s="513"/>
      <c r="V914" s="513"/>
      <c r="W914" s="513"/>
      <c r="X914" s="513"/>
      <c r="Y914" s="513"/>
      <c r="Z914" s="513"/>
      <c r="AA914" s="513"/>
      <c r="AB914" s="514"/>
      <c r="AC914" s="551"/>
      <c r="AD914" s="552"/>
      <c r="AE914" s="553"/>
      <c r="AH914" s="347"/>
      <c r="AI914" s="309"/>
      <c r="AJ914" s="352"/>
      <c r="AK914" s="352"/>
      <c r="AL914" s="352"/>
      <c r="AM914" s="352"/>
      <c r="AN914" s="352"/>
      <c r="AO914" s="352"/>
      <c r="AP914" s="352"/>
      <c r="AQ914" s="352"/>
      <c r="AR914" s="352"/>
      <c r="AS914" s="352"/>
      <c r="AT914" s="352"/>
      <c r="AU914" s="352"/>
      <c r="AV914" s="352"/>
      <c r="AW914" s="352"/>
      <c r="AX914" s="352"/>
      <c r="AY914" s="352"/>
      <c r="AZ914" s="352"/>
      <c r="BA914" s="352"/>
      <c r="BB914" s="352"/>
      <c r="BC914" s="352"/>
      <c r="BD914" s="352"/>
      <c r="BE914" s="352"/>
      <c r="BF914" s="355"/>
      <c r="BG914" s="355"/>
      <c r="BH914" s="355"/>
    </row>
    <row r="915" spans="1:60" s="256" customFormat="1" ht="21" customHeight="1">
      <c r="A915" s="253"/>
      <c r="B915" s="497"/>
      <c r="C915" s="523"/>
      <c r="D915" s="524"/>
      <c r="E915" s="524"/>
      <c r="F915" s="524"/>
      <c r="G915" s="524"/>
      <c r="H915" s="524"/>
      <c r="I915" s="524"/>
      <c r="J915" s="524"/>
      <c r="K915" s="524"/>
      <c r="L915" s="524"/>
      <c r="M915" s="524"/>
      <c r="N915" s="524"/>
      <c r="O915" s="524"/>
      <c r="P915" s="524"/>
      <c r="Q915" s="524"/>
      <c r="R915" s="524"/>
      <c r="S915" s="524"/>
      <c r="T915" s="524"/>
      <c r="U915" s="524"/>
      <c r="V915" s="524"/>
      <c r="W915" s="524"/>
      <c r="X915" s="524"/>
      <c r="Y915" s="524"/>
      <c r="Z915" s="524"/>
      <c r="AA915" s="524"/>
      <c r="AB915" s="525"/>
      <c r="AC915" s="554"/>
      <c r="AD915" s="555"/>
      <c r="AE915" s="556"/>
      <c r="AH915" s="347"/>
      <c r="AI915" s="309"/>
      <c r="AJ915" s="352"/>
      <c r="AK915" s="352"/>
      <c r="AL915" s="352"/>
      <c r="AM915" s="352"/>
      <c r="AN915" s="352"/>
      <c r="AO915" s="352"/>
      <c r="AP915" s="352"/>
      <c r="AQ915" s="352"/>
      <c r="AR915" s="352"/>
      <c r="AS915" s="352"/>
      <c r="AT915" s="352"/>
      <c r="AU915" s="352"/>
      <c r="AV915" s="352"/>
      <c r="AW915" s="352"/>
      <c r="AX915" s="352"/>
      <c r="AY915" s="352"/>
      <c r="AZ915" s="352"/>
      <c r="BA915" s="352"/>
      <c r="BB915" s="352"/>
      <c r="BC915" s="352"/>
      <c r="BD915" s="352"/>
      <c r="BE915" s="352"/>
      <c r="BF915" s="355"/>
      <c r="BG915" s="355"/>
      <c r="BH915" s="355"/>
    </row>
    <row r="916" spans="1:60" s="367" customFormat="1" ht="21.75" customHeight="1">
      <c r="A916" s="374"/>
      <c r="B916" s="496" t="s">
        <v>341</v>
      </c>
      <c r="C916" s="557" t="s">
        <v>946</v>
      </c>
      <c r="D916" s="558"/>
      <c r="E916" s="558"/>
      <c r="F916" s="558"/>
      <c r="G916" s="558"/>
      <c r="H916" s="558"/>
      <c r="I916" s="558"/>
      <c r="J916" s="558"/>
      <c r="K916" s="558"/>
      <c r="L916" s="558"/>
      <c r="M916" s="558"/>
      <c r="N916" s="558"/>
      <c r="O916" s="558"/>
      <c r="P916" s="558"/>
      <c r="Q916" s="558"/>
      <c r="R916" s="558"/>
      <c r="S916" s="558"/>
      <c r="T916" s="558"/>
      <c r="U916" s="558"/>
      <c r="V916" s="558"/>
      <c r="W916" s="558"/>
      <c r="X916" s="558"/>
      <c r="Y916" s="558"/>
      <c r="Z916" s="558"/>
      <c r="AA916" s="558"/>
      <c r="AB916" s="559"/>
      <c r="AC916" s="526"/>
      <c r="AD916" s="527"/>
      <c r="AE916" s="528"/>
    </row>
    <row r="917" spans="1:60" s="256" customFormat="1" ht="21.75" customHeight="1">
      <c r="A917" s="241"/>
      <c r="B917" s="497"/>
      <c r="C917" s="523"/>
      <c r="D917" s="524"/>
      <c r="E917" s="524"/>
      <c r="F917" s="524"/>
      <c r="G917" s="524"/>
      <c r="H917" s="524"/>
      <c r="I917" s="524"/>
      <c r="J917" s="524"/>
      <c r="K917" s="524"/>
      <c r="L917" s="524"/>
      <c r="M917" s="524"/>
      <c r="N917" s="524"/>
      <c r="O917" s="524"/>
      <c r="P917" s="524"/>
      <c r="Q917" s="524"/>
      <c r="R917" s="524"/>
      <c r="S917" s="524"/>
      <c r="T917" s="524"/>
      <c r="U917" s="524"/>
      <c r="V917" s="524"/>
      <c r="W917" s="524"/>
      <c r="X917" s="524"/>
      <c r="Y917" s="524"/>
      <c r="Z917" s="524"/>
      <c r="AA917" s="524"/>
      <c r="AB917" s="525"/>
      <c r="AC917" s="529"/>
      <c r="AD917" s="530"/>
      <c r="AE917" s="531"/>
      <c r="AF917" s="255"/>
    </row>
    <row r="918" spans="1:60" s="367" customFormat="1" ht="21.6" customHeight="1">
      <c r="A918" s="374"/>
      <c r="B918" s="496" t="s">
        <v>440</v>
      </c>
      <c r="C918" s="557" t="s">
        <v>947</v>
      </c>
      <c r="D918" s="558"/>
      <c r="E918" s="558"/>
      <c r="F918" s="558"/>
      <c r="G918" s="558"/>
      <c r="H918" s="558"/>
      <c r="I918" s="558"/>
      <c r="J918" s="558"/>
      <c r="K918" s="558"/>
      <c r="L918" s="558"/>
      <c r="M918" s="558"/>
      <c r="N918" s="558"/>
      <c r="O918" s="558"/>
      <c r="P918" s="558"/>
      <c r="Q918" s="558"/>
      <c r="R918" s="558"/>
      <c r="S918" s="558"/>
      <c r="T918" s="558"/>
      <c r="U918" s="558"/>
      <c r="V918" s="558"/>
      <c r="W918" s="558"/>
      <c r="X918" s="558"/>
      <c r="Y918" s="558"/>
      <c r="Z918" s="558"/>
      <c r="AA918" s="558"/>
      <c r="AB918" s="559"/>
      <c r="AC918" s="526"/>
      <c r="AD918" s="527"/>
      <c r="AE918" s="528"/>
    </row>
    <row r="919" spans="1:60" s="256" customFormat="1" ht="21.6" customHeight="1">
      <c r="A919" s="241"/>
      <c r="B919" s="497"/>
      <c r="C919" s="523"/>
      <c r="D919" s="524"/>
      <c r="E919" s="524"/>
      <c r="F919" s="524"/>
      <c r="G919" s="524"/>
      <c r="H919" s="524"/>
      <c r="I919" s="524"/>
      <c r="J919" s="524"/>
      <c r="K919" s="524"/>
      <c r="L919" s="524"/>
      <c r="M919" s="524"/>
      <c r="N919" s="524"/>
      <c r="O919" s="524"/>
      <c r="P919" s="524"/>
      <c r="Q919" s="524"/>
      <c r="R919" s="524"/>
      <c r="S919" s="524"/>
      <c r="T919" s="524"/>
      <c r="U919" s="524"/>
      <c r="V919" s="524"/>
      <c r="W919" s="524"/>
      <c r="X919" s="524"/>
      <c r="Y919" s="524"/>
      <c r="Z919" s="524"/>
      <c r="AA919" s="524"/>
      <c r="AB919" s="525"/>
      <c r="AC919" s="529"/>
      <c r="AD919" s="530"/>
      <c r="AE919" s="531"/>
      <c r="AF919" s="255"/>
    </row>
    <row r="920" spans="1:60" s="367" customFormat="1" ht="56.25" customHeight="1">
      <c r="A920" s="374"/>
      <c r="B920" s="496" t="s">
        <v>548</v>
      </c>
      <c r="C920" s="560" t="s">
        <v>948</v>
      </c>
      <c r="D920" s="561"/>
      <c r="E920" s="561"/>
      <c r="F920" s="561"/>
      <c r="G920" s="561"/>
      <c r="H920" s="561"/>
      <c r="I920" s="561"/>
      <c r="J920" s="561"/>
      <c r="K920" s="561"/>
      <c r="L920" s="561"/>
      <c r="M920" s="561"/>
      <c r="N920" s="561"/>
      <c r="O920" s="561"/>
      <c r="P920" s="561"/>
      <c r="Q920" s="561"/>
      <c r="R920" s="561"/>
      <c r="S920" s="561"/>
      <c r="T920" s="561"/>
      <c r="U920" s="561"/>
      <c r="V920" s="561"/>
      <c r="W920" s="561"/>
      <c r="X920" s="561"/>
      <c r="Y920" s="561"/>
      <c r="Z920" s="561"/>
      <c r="AA920" s="561"/>
      <c r="AB920" s="562"/>
      <c r="AC920" s="526"/>
      <c r="AD920" s="527"/>
      <c r="AE920" s="528"/>
    </row>
    <row r="921" spans="1:60" s="256" customFormat="1" ht="55.5" customHeight="1">
      <c r="A921" s="241"/>
      <c r="B921" s="497"/>
      <c r="C921" s="563"/>
      <c r="D921" s="564"/>
      <c r="E921" s="564"/>
      <c r="F921" s="564"/>
      <c r="G921" s="564"/>
      <c r="H921" s="564"/>
      <c r="I921" s="564"/>
      <c r="J921" s="564"/>
      <c r="K921" s="564"/>
      <c r="L921" s="564"/>
      <c r="M921" s="564"/>
      <c r="N921" s="564"/>
      <c r="O921" s="564"/>
      <c r="P921" s="564"/>
      <c r="Q921" s="564"/>
      <c r="R921" s="564"/>
      <c r="S921" s="564"/>
      <c r="T921" s="564"/>
      <c r="U921" s="564"/>
      <c r="V921" s="564"/>
      <c r="W921" s="564"/>
      <c r="X921" s="564"/>
      <c r="Y921" s="564"/>
      <c r="Z921" s="564"/>
      <c r="AA921" s="564"/>
      <c r="AB921" s="565"/>
      <c r="AC921" s="529"/>
      <c r="AD921" s="530"/>
      <c r="AE921" s="531"/>
      <c r="AF921" s="255"/>
    </row>
    <row r="922" spans="1:60" s="256" customFormat="1" ht="19.149999999999999" customHeight="1">
      <c r="A922" s="253"/>
      <c r="B922" s="544" t="s">
        <v>492</v>
      </c>
      <c r="C922" s="512" t="s">
        <v>949</v>
      </c>
      <c r="D922" s="546"/>
      <c r="E922" s="546"/>
      <c r="F922" s="546"/>
      <c r="G922" s="546"/>
      <c r="H922" s="546"/>
      <c r="I922" s="546"/>
      <c r="J922" s="546"/>
      <c r="K922" s="546"/>
      <c r="L922" s="546"/>
      <c r="M922" s="546"/>
      <c r="N922" s="546"/>
      <c r="O922" s="546"/>
      <c r="P922" s="546"/>
      <c r="Q922" s="546"/>
      <c r="R922" s="546"/>
      <c r="S922" s="546"/>
      <c r="T922" s="546"/>
      <c r="U922" s="546"/>
      <c r="V922" s="546"/>
      <c r="W922" s="546"/>
      <c r="X922" s="546"/>
      <c r="Y922" s="546"/>
      <c r="Z922" s="546"/>
      <c r="AA922" s="546"/>
      <c r="AB922" s="547"/>
      <c r="AC922" s="551"/>
      <c r="AD922" s="552"/>
      <c r="AE922" s="553"/>
    </row>
    <row r="923" spans="1:60" s="256" customFormat="1" ht="19.149999999999999" customHeight="1">
      <c r="A923" s="253"/>
      <c r="B923" s="545"/>
      <c r="C923" s="548"/>
      <c r="D923" s="549"/>
      <c r="E923" s="549"/>
      <c r="F923" s="549"/>
      <c r="G923" s="549"/>
      <c r="H923" s="549"/>
      <c r="I923" s="549"/>
      <c r="J923" s="549"/>
      <c r="K923" s="549"/>
      <c r="L923" s="549"/>
      <c r="M923" s="549"/>
      <c r="N923" s="549"/>
      <c r="O923" s="549"/>
      <c r="P923" s="549"/>
      <c r="Q923" s="549"/>
      <c r="R923" s="549"/>
      <c r="S923" s="549"/>
      <c r="T923" s="549"/>
      <c r="U923" s="549"/>
      <c r="V923" s="549"/>
      <c r="W923" s="549"/>
      <c r="X923" s="549"/>
      <c r="Y923" s="549"/>
      <c r="Z923" s="549"/>
      <c r="AA923" s="549"/>
      <c r="AB923" s="550"/>
      <c r="AC923" s="554"/>
      <c r="AD923" s="555"/>
      <c r="AE923" s="556"/>
    </row>
    <row r="924" spans="1:60" s="256" customFormat="1" ht="7.5" customHeight="1">
      <c r="A924" s="296"/>
      <c r="B924" s="332"/>
      <c r="C924" s="332"/>
      <c r="D924" s="332"/>
      <c r="E924" s="332"/>
      <c r="F924" s="332"/>
      <c r="G924" s="332"/>
      <c r="H924" s="332"/>
      <c r="I924" s="332"/>
      <c r="J924" s="332"/>
      <c r="K924" s="332"/>
      <c r="L924" s="332"/>
      <c r="M924" s="332"/>
      <c r="N924" s="332"/>
      <c r="O924" s="332"/>
      <c r="P924" s="332"/>
      <c r="Q924" s="332"/>
      <c r="R924" s="332"/>
      <c r="S924" s="332"/>
      <c r="T924" s="332"/>
      <c r="U924" s="332"/>
      <c r="V924" s="332"/>
      <c r="W924" s="332"/>
      <c r="X924" s="332"/>
      <c r="Y924" s="252"/>
      <c r="Z924" s="252"/>
      <c r="AA924" s="252"/>
      <c r="AB924" s="332"/>
      <c r="AC924" s="332"/>
      <c r="AD924" s="332"/>
      <c r="AE924" s="332"/>
    </row>
    <row r="925" spans="1:60" s="387" customFormat="1" ht="18" customHeight="1">
      <c r="A925" s="382" t="s">
        <v>950</v>
      </c>
      <c r="B925" s="383"/>
      <c r="C925" s="384"/>
      <c r="D925" s="384"/>
      <c r="E925" s="384"/>
      <c r="F925" s="384"/>
      <c r="G925" s="384"/>
      <c r="H925" s="384"/>
      <c r="I925" s="384"/>
      <c r="J925" s="385"/>
      <c r="K925" s="385"/>
      <c r="L925" s="385"/>
      <c r="M925" s="385"/>
      <c r="N925" s="385"/>
      <c r="O925" s="385"/>
      <c r="P925" s="385"/>
      <c r="Q925" s="385"/>
      <c r="R925" s="385"/>
      <c r="S925" s="385"/>
      <c r="T925" s="385"/>
      <c r="U925" s="385"/>
      <c r="V925" s="385"/>
      <c r="W925" s="385"/>
      <c r="X925" s="385"/>
      <c r="Y925" s="385"/>
      <c r="Z925" s="383"/>
      <c r="AA925" s="383"/>
      <c r="AB925" s="386"/>
      <c r="AC925" s="386"/>
      <c r="AD925" s="386"/>
      <c r="AE925" s="386"/>
    </row>
    <row r="926" spans="1:60" s="387" customFormat="1" ht="18" customHeight="1">
      <c r="A926" s="431"/>
      <c r="B926" s="432" t="s">
        <v>1003</v>
      </c>
      <c r="C926" s="433"/>
      <c r="D926" s="433"/>
      <c r="E926" s="433"/>
      <c r="F926" s="433"/>
      <c r="G926" s="433"/>
      <c r="H926" s="433"/>
      <c r="I926" s="433"/>
      <c r="J926" s="434"/>
      <c r="K926" s="434"/>
      <c r="L926" s="434"/>
      <c r="M926" s="434"/>
      <c r="N926" s="434"/>
      <c r="O926" s="434"/>
      <c r="P926" s="434"/>
      <c r="Q926" s="434"/>
      <c r="R926" s="434"/>
      <c r="S926" s="434"/>
      <c r="T926" s="434"/>
      <c r="U926" s="434"/>
      <c r="V926" s="434"/>
      <c r="W926" s="434"/>
      <c r="X926" s="434"/>
      <c r="Y926" s="434"/>
      <c r="Z926" s="432"/>
      <c r="AA926" s="432"/>
      <c r="AB926" s="435"/>
      <c r="AC926" s="435"/>
      <c r="AD926" s="435"/>
      <c r="AE926" s="435"/>
    </row>
    <row r="927" spans="1:60" s="256" customFormat="1" ht="34.15" customHeight="1">
      <c r="A927" s="436"/>
      <c r="B927" s="437" t="s">
        <v>296</v>
      </c>
      <c r="C927" s="481" t="s">
        <v>1004</v>
      </c>
      <c r="D927" s="482"/>
      <c r="E927" s="482"/>
      <c r="F927" s="482"/>
      <c r="G927" s="482"/>
      <c r="H927" s="482"/>
      <c r="I927" s="482"/>
      <c r="J927" s="482"/>
      <c r="K927" s="482"/>
      <c r="L927" s="482"/>
      <c r="M927" s="482"/>
      <c r="N927" s="482"/>
      <c r="O927" s="482"/>
      <c r="P927" s="482"/>
      <c r="Q927" s="482"/>
      <c r="R927" s="482"/>
      <c r="S927" s="482"/>
      <c r="T927" s="482"/>
      <c r="U927" s="482"/>
      <c r="V927" s="482"/>
      <c r="W927" s="482"/>
      <c r="X927" s="482"/>
      <c r="Y927" s="482"/>
      <c r="Z927" s="482"/>
      <c r="AA927" s="482"/>
      <c r="AB927" s="483"/>
      <c r="AC927" s="484"/>
      <c r="AD927" s="484"/>
      <c r="AE927" s="484"/>
    </row>
    <row r="928" spans="1:60" s="256" customFormat="1" ht="27" customHeight="1">
      <c r="A928" s="436"/>
      <c r="B928" s="466" t="s">
        <v>300</v>
      </c>
      <c r="C928" s="488" t="s">
        <v>951</v>
      </c>
      <c r="D928" s="494"/>
      <c r="E928" s="494"/>
      <c r="F928" s="494"/>
      <c r="G928" s="494"/>
      <c r="H928" s="494"/>
      <c r="I928" s="494"/>
      <c r="J928" s="494"/>
      <c r="K928" s="494"/>
      <c r="L928" s="494"/>
      <c r="M928" s="494"/>
      <c r="N928" s="494"/>
      <c r="O928" s="494"/>
      <c r="P928" s="494"/>
      <c r="Q928" s="494"/>
      <c r="R928" s="494"/>
      <c r="S928" s="494"/>
      <c r="T928" s="494"/>
      <c r="U928" s="494"/>
      <c r="V928" s="494"/>
      <c r="W928" s="494"/>
      <c r="X928" s="494"/>
      <c r="Y928" s="494"/>
      <c r="Z928" s="494"/>
      <c r="AA928" s="494"/>
      <c r="AB928" s="495"/>
      <c r="AC928" s="472"/>
      <c r="AD928" s="473"/>
      <c r="AE928" s="474"/>
    </row>
    <row r="929" spans="1:31" s="256" customFormat="1" ht="22.9" customHeight="1">
      <c r="A929" s="436"/>
      <c r="B929" s="467"/>
      <c r="C929" s="438"/>
      <c r="D929" s="454" t="s">
        <v>1005</v>
      </c>
      <c r="E929" s="455"/>
      <c r="F929" s="455"/>
      <c r="G929" s="456"/>
      <c r="H929" s="457" t="s">
        <v>1006</v>
      </c>
      <c r="I929" s="458"/>
      <c r="J929" s="458"/>
      <c r="K929" s="458"/>
      <c r="L929" s="458"/>
      <c r="M929" s="458"/>
      <c r="N929" s="458"/>
      <c r="O929" s="458"/>
      <c r="P929" s="458"/>
      <c r="Q929" s="458"/>
      <c r="R929" s="458"/>
      <c r="S929" s="458"/>
      <c r="T929" s="458"/>
      <c r="U929" s="458"/>
      <c r="V929" s="458"/>
      <c r="W929" s="458"/>
      <c r="X929" s="458"/>
      <c r="Y929" s="458"/>
      <c r="Z929" s="458"/>
      <c r="AA929" s="458"/>
      <c r="AB929" s="459"/>
      <c r="AC929" s="475"/>
      <c r="AD929" s="476"/>
      <c r="AE929" s="477"/>
    </row>
    <row r="930" spans="1:31" s="256" customFormat="1" ht="39.6" customHeight="1">
      <c r="A930" s="436"/>
      <c r="B930" s="468"/>
      <c r="C930" s="439"/>
      <c r="D930" s="460" t="s">
        <v>1007</v>
      </c>
      <c r="E930" s="461"/>
      <c r="F930" s="461"/>
      <c r="G930" s="462"/>
      <c r="H930" s="463" t="s">
        <v>1006</v>
      </c>
      <c r="I930" s="464"/>
      <c r="J930" s="464"/>
      <c r="K930" s="464"/>
      <c r="L930" s="464"/>
      <c r="M930" s="464"/>
      <c r="N930" s="464"/>
      <c r="O930" s="464"/>
      <c r="P930" s="464"/>
      <c r="Q930" s="464"/>
      <c r="R930" s="464"/>
      <c r="S930" s="464"/>
      <c r="T930" s="464"/>
      <c r="U930" s="464"/>
      <c r="V930" s="464"/>
      <c r="W930" s="464"/>
      <c r="X930" s="464"/>
      <c r="Y930" s="464"/>
      <c r="Z930" s="464"/>
      <c r="AA930" s="464"/>
      <c r="AB930" s="465"/>
      <c r="AC930" s="478"/>
      <c r="AD930" s="479"/>
      <c r="AE930" s="480"/>
    </row>
    <row r="931" spans="1:31" s="256" customFormat="1" ht="22.9" customHeight="1">
      <c r="A931" s="436"/>
      <c r="B931" s="466" t="s">
        <v>302</v>
      </c>
      <c r="C931" s="488" t="s">
        <v>952</v>
      </c>
      <c r="D931" s="494"/>
      <c r="E931" s="494"/>
      <c r="F931" s="494"/>
      <c r="G931" s="494"/>
      <c r="H931" s="494"/>
      <c r="I931" s="494"/>
      <c r="J931" s="494"/>
      <c r="K931" s="494"/>
      <c r="L931" s="494"/>
      <c r="M931" s="494"/>
      <c r="N931" s="494"/>
      <c r="O931" s="494"/>
      <c r="P931" s="494"/>
      <c r="Q931" s="494"/>
      <c r="R931" s="494"/>
      <c r="S931" s="494"/>
      <c r="T931" s="494"/>
      <c r="U931" s="494"/>
      <c r="V931" s="494"/>
      <c r="W931" s="494"/>
      <c r="X931" s="494"/>
      <c r="Y931" s="494"/>
      <c r="Z931" s="494"/>
      <c r="AA931" s="494"/>
      <c r="AB931" s="495"/>
      <c r="AC931" s="472"/>
      <c r="AD931" s="473"/>
      <c r="AE931" s="474"/>
    </row>
    <row r="932" spans="1:31" s="256" customFormat="1" ht="24" customHeight="1">
      <c r="A932" s="436"/>
      <c r="B932" s="467"/>
      <c r="C932" s="440"/>
      <c r="D932" s="454" t="s">
        <v>1005</v>
      </c>
      <c r="E932" s="455"/>
      <c r="F932" s="455"/>
      <c r="G932" s="456"/>
      <c r="H932" s="457" t="s">
        <v>1006</v>
      </c>
      <c r="I932" s="458"/>
      <c r="J932" s="458"/>
      <c r="K932" s="458"/>
      <c r="L932" s="458"/>
      <c r="M932" s="458"/>
      <c r="N932" s="458"/>
      <c r="O932" s="458"/>
      <c r="P932" s="458"/>
      <c r="Q932" s="458"/>
      <c r="R932" s="458"/>
      <c r="S932" s="458"/>
      <c r="T932" s="458"/>
      <c r="U932" s="458"/>
      <c r="V932" s="458"/>
      <c r="W932" s="458"/>
      <c r="X932" s="458"/>
      <c r="Y932" s="458"/>
      <c r="Z932" s="458"/>
      <c r="AA932" s="458"/>
      <c r="AB932" s="459"/>
      <c r="AC932" s="475"/>
      <c r="AD932" s="476"/>
      <c r="AE932" s="477"/>
    </row>
    <row r="933" spans="1:31" s="256" customFormat="1" ht="39.6" customHeight="1">
      <c r="A933" s="436"/>
      <c r="B933" s="468"/>
      <c r="C933" s="441"/>
      <c r="D933" s="460" t="s">
        <v>1007</v>
      </c>
      <c r="E933" s="461"/>
      <c r="F933" s="461"/>
      <c r="G933" s="462"/>
      <c r="H933" s="463" t="s">
        <v>1006</v>
      </c>
      <c r="I933" s="464"/>
      <c r="J933" s="464"/>
      <c r="K933" s="464"/>
      <c r="L933" s="464"/>
      <c r="M933" s="464"/>
      <c r="N933" s="464"/>
      <c r="O933" s="464"/>
      <c r="P933" s="464"/>
      <c r="Q933" s="464"/>
      <c r="R933" s="464"/>
      <c r="S933" s="464"/>
      <c r="T933" s="464"/>
      <c r="U933" s="464"/>
      <c r="V933" s="464"/>
      <c r="W933" s="464"/>
      <c r="X933" s="464"/>
      <c r="Y933" s="464"/>
      <c r="Z933" s="464"/>
      <c r="AA933" s="464"/>
      <c r="AB933" s="465"/>
      <c r="AC933" s="478"/>
      <c r="AD933" s="479"/>
      <c r="AE933" s="480"/>
    </row>
    <row r="934" spans="1:31" s="256" customFormat="1" ht="19.149999999999999" customHeight="1">
      <c r="A934" s="436"/>
      <c r="B934" s="466" t="s">
        <v>306</v>
      </c>
      <c r="C934" s="469" t="s">
        <v>953</v>
      </c>
      <c r="D934" s="494"/>
      <c r="E934" s="494"/>
      <c r="F934" s="494"/>
      <c r="G934" s="494"/>
      <c r="H934" s="494"/>
      <c r="I934" s="494"/>
      <c r="J934" s="494"/>
      <c r="K934" s="494"/>
      <c r="L934" s="494"/>
      <c r="M934" s="494"/>
      <c r="N934" s="494"/>
      <c r="O934" s="494"/>
      <c r="P934" s="494"/>
      <c r="Q934" s="494"/>
      <c r="R934" s="494"/>
      <c r="S934" s="494"/>
      <c r="T934" s="494"/>
      <c r="U934" s="494"/>
      <c r="V934" s="494"/>
      <c r="W934" s="494"/>
      <c r="X934" s="494"/>
      <c r="Y934" s="494"/>
      <c r="Z934" s="494"/>
      <c r="AA934" s="494"/>
      <c r="AB934" s="495"/>
      <c r="AC934" s="472"/>
      <c r="AD934" s="473"/>
      <c r="AE934" s="474"/>
    </row>
    <row r="935" spans="1:31" s="256" customFormat="1" ht="23.45" customHeight="1">
      <c r="A935" s="436"/>
      <c r="B935" s="467"/>
      <c r="C935" s="440"/>
      <c r="D935" s="454" t="s">
        <v>1005</v>
      </c>
      <c r="E935" s="455"/>
      <c r="F935" s="455"/>
      <c r="G935" s="456"/>
      <c r="H935" s="457" t="s">
        <v>1006</v>
      </c>
      <c r="I935" s="458"/>
      <c r="J935" s="458"/>
      <c r="K935" s="458"/>
      <c r="L935" s="458"/>
      <c r="M935" s="458"/>
      <c r="N935" s="458"/>
      <c r="O935" s="458"/>
      <c r="P935" s="458"/>
      <c r="Q935" s="458"/>
      <c r="R935" s="458"/>
      <c r="S935" s="458"/>
      <c r="T935" s="458"/>
      <c r="U935" s="458"/>
      <c r="V935" s="458"/>
      <c r="W935" s="458"/>
      <c r="X935" s="458"/>
      <c r="Y935" s="458"/>
      <c r="Z935" s="458"/>
      <c r="AA935" s="458"/>
      <c r="AB935" s="459"/>
      <c r="AC935" s="475"/>
      <c r="AD935" s="476"/>
      <c r="AE935" s="477"/>
    </row>
    <row r="936" spans="1:31" s="256" customFormat="1" ht="43.5" customHeight="1">
      <c r="A936" s="436"/>
      <c r="B936" s="468"/>
      <c r="C936" s="441"/>
      <c r="D936" s="460" t="s">
        <v>1007</v>
      </c>
      <c r="E936" s="461"/>
      <c r="F936" s="461"/>
      <c r="G936" s="462"/>
      <c r="H936" s="463" t="s">
        <v>1006</v>
      </c>
      <c r="I936" s="464"/>
      <c r="J936" s="464"/>
      <c r="K936" s="464"/>
      <c r="L936" s="464"/>
      <c r="M936" s="464"/>
      <c r="N936" s="464"/>
      <c r="O936" s="464"/>
      <c r="P936" s="464"/>
      <c r="Q936" s="464"/>
      <c r="R936" s="464"/>
      <c r="S936" s="464"/>
      <c r="T936" s="464"/>
      <c r="U936" s="464"/>
      <c r="V936" s="464"/>
      <c r="W936" s="464"/>
      <c r="X936" s="464"/>
      <c r="Y936" s="464"/>
      <c r="Z936" s="464"/>
      <c r="AA936" s="464"/>
      <c r="AB936" s="465"/>
      <c r="AC936" s="478"/>
      <c r="AD936" s="479"/>
      <c r="AE936" s="480"/>
    </row>
    <row r="937" spans="1:31" s="256" customFormat="1" ht="48" customHeight="1">
      <c r="A937" s="436"/>
      <c r="B937" s="437" t="s">
        <v>309</v>
      </c>
      <c r="C937" s="481" t="s">
        <v>1008</v>
      </c>
      <c r="D937" s="491"/>
      <c r="E937" s="491"/>
      <c r="F937" s="491"/>
      <c r="G937" s="491"/>
      <c r="H937" s="491"/>
      <c r="I937" s="491"/>
      <c r="J937" s="491"/>
      <c r="K937" s="491"/>
      <c r="L937" s="491"/>
      <c r="M937" s="491"/>
      <c r="N937" s="491"/>
      <c r="O937" s="491"/>
      <c r="P937" s="491"/>
      <c r="Q937" s="491"/>
      <c r="R937" s="491"/>
      <c r="S937" s="491"/>
      <c r="T937" s="491"/>
      <c r="U937" s="491"/>
      <c r="V937" s="491"/>
      <c r="W937" s="491"/>
      <c r="X937" s="491"/>
      <c r="Y937" s="491"/>
      <c r="Z937" s="491"/>
      <c r="AA937" s="491"/>
      <c r="AB937" s="492"/>
      <c r="AC937" s="484"/>
      <c r="AD937" s="484"/>
      <c r="AE937" s="484"/>
    </row>
    <row r="938" spans="1:31" s="256" customFormat="1" ht="39.6" customHeight="1">
      <c r="A938" s="436"/>
      <c r="B938" s="437" t="s">
        <v>326</v>
      </c>
      <c r="C938" s="481" t="s">
        <v>1009</v>
      </c>
      <c r="D938" s="491"/>
      <c r="E938" s="491"/>
      <c r="F938" s="491"/>
      <c r="G938" s="491"/>
      <c r="H938" s="491"/>
      <c r="I938" s="491"/>
      <c r="J938" s="491"/>
      <c r="K938" s="491"/>
      <c r="L938" s="491"/>
      <c r="M938" s="491"/>
      <c r="N938" s="491"/>
      <c r="O938" s="491"/>
      <c r="P938" s="491"/>
      <c r="Q938" s="491"/>
      <c r="R938" s="491"/>
      <c r="S938" s="491"/>
      <c r="T938" s="491"/>
      <c r="U938" s="491"/>
      <c r="V938" s="491"/>
      <c r="W938" s="491"/>
      <c r="X938" s="491"/>
      <c r="Y938" s="491"/>
      <c r="Z938" s="491"/>
      <c r="AA938" s="491"/>
      <c r="AB938" s="492"/>
      <c r="AC938" s="484"/>
      <c r="AD938" s="484"/>
      <c r="AE938" s="484"/>
    </row>
    <row r="939" spans="1:31" s="256" customFormat="1" ht="75" customHeight="1">
      <c r="A939" s="436"/>
      <c r="B939" s="437" t="s">
        <v>341</v>
      </c>
      <c r="C939" s="481" t="s">
        <v>1010</v>
      </c>
      <c r="D939" s="491"/>
      <c r="E939" s="491"/>
      <c r="F939" s="491"/>
      <c r="G939" s="491"/>
      <c r="H939" s="491"/>
      <c r="I939" s="491"/>
      <c r="J939" s="491"/>
      <c r="K939" s="491"/>
      <c r="L939" s="491"/>
      <c r="M939" s="491"/>
      <c r="N939" s="491"/>
      <c r="O939" s="491"/>
      <c r="P939" s="491"/>
      <c r="Q939" s="491"/>
      <c r="R939" s="491"/>
      <c r="S939" s="491"/>
      <c r="T939" s="491"/>
      <c r="U939" s="491"/>
      <c r="V939" s="491"/>
      <c r="W939" s="491"/>
      <c r="X939" s="491"/>
      <c r="Y939" s="491"/>
      <c r="Z939" s="491"/>
      <c r="AA939" s="491"/>
      <c r="AB939" s="492"/>
      <c r="AC939" s="484"/>
      <c r="AD939" s="484"/>
      <c r="AE939" s="484"/>
    </row>
    <row r="940" spans="1:31" s="256" customFormat="1" ht="121.9" customHeight="1">
      <c r="A940" s="436"/>
      <c r="B940" s="442" t="s">
        <v>440</v>
      </c>
      <c r="C940" s="493" t="s">
        <v>1011</v>
      </c>
      <c r="D940" s="491"/>
      <c r="E940" s="491"/>
      <c r="F940" s="491"/>
      <c r="G940" s="491"/>
      <c r="H940" s="491"/>
      <c r="I940" s="491"/>
      <c r="J940" s="491"/>
      <c r="K940" s="491"/>
      <c r="L940" s="491"/>
      <c r="M940" s="491"/>
      <c r="N940" s="491"/>
      <c r="O940" s="491"/>
      <c r="P940" s="491"/>
      <c r="Q940" s="491"/>
      <c r="R940" s="491"/>
      <c r="S940" s="491"/>
      <c r="T940" s="491"/>
      <c r="U940" s="491"/>
      <c r="V940" s="491"/>
      <c r="W940" s="491"/>
      <c r="X940" s="491"/>
      <c r="Y940" s="491"/>
      <c r="Z940" s="491"/>
      <c r="AA940" s="491"/>
      <c r="AB940" s="492"/>
      <c r="AC940" s="485"/>
      <c r="AD940" s="486"/>
      <c r="AE940" s="487"/>
    </row>
    <row r="941" spans="1:31" s="256" customFormat="1" ht="10.9" customHeight="1">
      <c r="A941" s="443"/>
      <c r="B941" s="444"/>
      <c r="C941" s="445"/>
      <c r="D941" s="445"/>
      <c r="E941" s="445"/>
      <c r="F941" s="445"/>
      <c r="G941" s="445"/>
      <c r="H941" s="445"/>
      <c r="I941" s="445"/>
      <c r="J941" s="445"/>
      <c r="K941" s="445"/>
      <c r="L941" s="445"/>
      <c r="M941" s="445"/>
      <c r="N941" s="445"/>
      <c r="O941" s="445"/>
      <c r="P941" s="445"/>
      <c r="Q941" s="445"/>
      <c r="R941" s="445"/>
      <c r="S941" s="445"/>
      <c r="T941" s="445"/>
      <c r="U941" s="445"/>
      <c r="V941" s="445"/>
      <c r="W941" s="445"/>
      <c r="X941" s="445"/>
      <c r="Y941" s="445"/>
      <c r="Z941" s="444"/>
      <c r="AA941" s="444"/>
      <c r="AB941" s="446"/>
      <c r="AC941" s="447"/>
      <c r="AD941" s="447"/>
      <c r="AE941" s="448"/>
    </row>
    <row r="942" spans="1:31" s="387" customFormat="1" ht="18" customHeight="1">
      <c r="A942" s="431"/>
      <c r="B942" s="432" t="s">
        <v>1012</v>
      </c>
      <c r="C942" s="449"/>
      <c r="D942" s="449"/>
      <c r="E942" s="449"/>
      <c r="F942" s="449"/>
      <c r="G942" s="449"/>
      <c r="H942" s="449"/>
      <c r="I942" s="449"/>
      <c r="J942" s="450"/>
      <c r="K942" s="450"/>
      <c r="L942" s="450"/>
      <c r="M942" s="450"/>
      <c r="N942" s="450"/>
      <c r="O942" s="450"/>
      <c r="P942" s="450"/>
      <c r="Q942" s="450"/>
      <c r="R942" s="450"/>
      <c r="S942" s="450"/>
      <c r="T942" s="450"/>
      <c r="U942" s="450"/>
      <c r="V942" s="450"/>
      <c r="W942" s="450"/>
      <c r="X942" s="450"/>
      <c r="Y942" s="450"/>
      <c r="Z942" s="451"/>
      <c r="AA942" s="451"/>
      <c r="AB942" s="452"/>
      <c r="AC942" s="432"/>
      <c r="AD942" s="432"/>
      <c r="AE942" s="435"/>
    </row>
    <row r="943" spans="1:31" s="256" customFormat="1" ht="40.15" customHeight="1">
      <c r="A943" s="436"/>
      <c r="B943" s="437" t="s">
        <v>296</v>
      </c>
      <c r="C943" s="481" t="s">
        <v>1004</v>
      </c>
      <c r="D943" s="482"/>
      <c r="E943" s="482"/>
      <c r="F943" s="482"/>
      <c r="G943" s="482"/>
      <c r="H943" s="482"/>
      <c r="I943" s="482"/>
      <c r="J943" s="482"/>
      <c r="K943" s="482"/>
      <c r="L943" s="482"/>
      <c r="M943" s="482"/>
      <c r="N943" s="482"/>
      <c r="O943" s="482"/>
      <c r="P943" s="482"/>
      <c r="Q943" s="482"/>
      <c r="R943" s="482"/>
      <c r="S943" s="482"/>
      <c r="T943" s="482"/>
      <c r="U943" s="482"/>
      <c r="V943" s="482"/>
      <c r="W943" s="482"/>
      <c r="X943" s="482"/>
      <c r="Y943" s="482"/>
      <c r="Z943" s="482"/>
      <c r="AA943" s="482"/>
      <c r="AB943" s="483"/>
      <c r="AC943" s="484"/>
      <c r="AD943" s="484"/>
      <c r="AE943" s="484"/>
    </row>
    <row r="944" spans="1:31" s="256" customFormat="1" ht="22.15" customHeight="1">
      <c r="A944" s="436"/>
      <c r="B944" s="466" t="s">
        <v>300</v>
      </c>
      <c r="C944" s="488" t="s">
        <v>951</v>
      </c>
      <c r="D944" s="494"/>
      <c r="E944" s="494"/>
      <c r="F944" s="494"/>
      <c r="G944" s="494"/>
      <c r="H944" s="494"/>
      <c r="I944" s="494"/>
      <c r="J944" s="494"/>
      <c r="K944" s="494"/>
      <c r="L944" s="494"/>
      <c r="M944" s="494"/>
      <c r="N944" s="494"/>
      <c r="O944" s="494"/>
      <c r="P944" s="494"/>
      <c r="Q944" s="494"/>
      <c r="R944" s="494"/>
      <c r="S944" s="494"/>
      <c r="T944" s="494"/>
      <c r="U944" s="494"/>
      <c r="V944" s="494"/>
      <c r="W944" s="494"/>
      <c r="X944" s="494"/>
      <c r="Y944" s="494"/>
      <c r="Z944" s="494"/>
      <c r="AA944" s="494"/>
      <c r="AB944" s="495"/>
      <c r="AC944" s="472"/>
      <c r="AD944" s="473"/>
      <c r="AE944" s="474"/>
    </row>
    <row r="945" spans="1:31" s="256" customFormat="1" ht="24.6" customHeight="1">
      <c r="A945" s="436"/>
      <c r="B945" s="467"/>
      <c r="C945" s="438"/>
      <c r="D945" s="454" t="s">
        <v>1005</v>
      </c>
      <c r="E945" s="455"/>
      <c r="F945" s="455"/>
      <c r="G945" s="456"/>
      <c r="H945" s="457" t="s">
        <v>1006</v>
      </c>
      <c r="I945" s="458"/>
      <c r="J945" s="458"/>
      <c r="K945" s="458"/>
      <c r="L945" s="458"/>
      <c r="M945" s="458"/>
      <c r="N945" s="458"/>
      <c r="O945" s="458"/>
      <c r="P945" s="458"/>
      <c r="Q945" s="458"/>
      <c r="R945" s="458"/>
      <c r="S945" s="458"/>
      <c r="T945" s="458"/>
      <c r="U945" s="458"/>
      <c r="V945" s="458"/>
      <c r="W945" s="458"/>
      <c r="X945" s="458"/>
      <c r="Y945" s="458"/>
      <c r="Z945" s="458"/>
      <c r="AA945" s="458"/>
      <c r="AB945" s="459"/>
      <c r="AC945" s="475"/>
      <c r="AD945" s="476"/>
      <c r="AE945" s="477"/>
    </row>
    <row r="946" spans="1:31" s="256" customFormat="1" ht="40.15" customHeight="1">
      <c r="A946" s="436"/>
      <c r="B946" s="468"/>
      <c r="C946" s="439"/>
      <c r="D946" s="460" t="s">
        <v>1007</v>
      </c>
      <c r="E946" s="461"/>
      <c r="F946" s="461"/>
      <c r="G946" s="462"/>
      <c r="H946" s="463" t="s">
        <v>1006</v>
      </c>
      <c r="I946" s="464"/>
      <c r="J946" s="464"/>
      <c r="K946" s="464"/>
      <c r="L946" s="464"/>
      <c r="M946" s="464"/>
      <c r="N946" s="464"/>
      <c r="O946" s="464"/>
      <c r="P946" s="464"/>
      <c r="Q946" s="464"/>
      <c r="R946" s="464"/>
      <c r="S946" s="464"/>
      <c r="T946" s="464"/>
      <c r="U946" s="464"/>
      <c r="V946" s="464"/>
      <c r="W946" s="464"/>
      <c r="X946" s="464"/>
      <c r="Y946" s="464"/>
      <c r="Z946" s="464"/>
      <c r="AA946" s="464"/>
      <c r="AB946" s="465"/>
      <c r="AC946" s="478"/>
      <c r="AD946" s="479"/>
      <c r="AE946" s="480"/>
    </row>
    <row r="947" spans="1:31" s="256" customFormat="1" ht="20.45" customHeight="1">
      <c r="A947" s="436"/>
      <c r="B947" s="466" t="s">
        <v>302</v>
      </c>
      <c r="C947" s="488" t="s">
        <v>952</v>
      </c>
      <c r="D947" s="494"/>
      <c r="E947" s="494"/>
      <c r="F947" s="494"/>
      <c r="G947" s="494"/>
      <c r="H947" s="494"/>
      <c r="I947" s="494"/>
      <c r="J947" s="494"/>
      <c r="K947" s="494"/>
      <c r="L947" s="494"/>
      <c r="M947" s="494"/>
      <c r="N947" s="494"/>
      <c r="O947" s="494"/>
      <c r="P947" s="494"/>
      <c r="Q947" s="494"/>
      <c r="R947" s="494"/>
      <c r="S947" s="494"/>
      <c r="T947" s="494"/>
      <c r="U947" s="494"/>
      <c r="V947" s="494"/>
      <c r="W947" s="494"/>
      <c r="X947" s="494"/>
      <c r="Y947" s="494"/>
      <c r="Z947" s="494"/>
      <c r="AA947" s="494"/>
      <c r="AB947" s="495"/>
      <c r="AC947" s="472"/>
      <c r="AD947" s="473"/>
      <c r="AE947" s="474"/>
    </row>
    <row r="948" spans="1:31" s="256" customFormat="1" ht="25.15" customHeight="1">
      <c r="A948" s="436"/>
      <c r="B948" s="467"/>
      <c r="C948" s="440"/>
      <c r="D948" s="454" t="s">
        <v>1005</v>
      </c>
      <c r="E948" s="455"/>
      <c r="F948" s="455"/>
      <c r="G948" s="456"/>
      <c r="H948" s="457" t="s">
        <v>1006</v>
      </c>
      <c r="I948" s="458"/>
      <c r="J948" s="458"/>
      <c r="K948" s="458"/>
      <c r="L948" s="458"/>
      <c r="M948" s="458"/>
      <c r="N948" s="458"/>
      <c r="O948" s="458"/>
      <c r="P948" s="458"/>
      <c r="Q948" s="458"/>
      <c r="R948" s="458"/>
      <c r="S948" s="458"/>
      <c r="T948" s="458"/>
      <c r="U948" s="458"/>
      <c r="V948" s="458"/>
      <c r="W948" s="458"/>
      <c r="X948" s="458"/>
      <c r="Y948" s="458"/>
      <c r="Z948" s="458"/>
      <c r="AA948" s="458"/>
      <c r="AB948" s="459"/>
      <c r="AC948" s="475"/>
      <c r="AD948" s="476"/>
      <c r="AE948" s="477"/>
    </row>
    <row r="949" spans="1:31" s="256" customFormat="1" ht="40.15" customHeight="1">
      <c r="A949" s="436"/>
      <c r="B949" s="468"/>
      <c r="C949" s="441"/>
      <c r="D949" s="460" t="s">
        <v>1007</v>
      </c>
      <c r="E949" s="461"/>
      <c r="F949" s="461"/>
      <c r="G949" s="462"/>
      <c r="H949" s="463" t="s">
        <v>1006</v>
      </c>
      <c r="I949" s="464"/>
      <c r="J949" s="464"/>
      <c r="K949" s="464"/>
      <c r="L949" s="464"/>
      <c r="M949" s="464"/>
      <c r="N949" s="464"/>
      <c r="O949" s="464"/>
      <c r="P949" s="464"/>
      <c r="Q949" s="464"/>
      <c r="R949" s="464"/>
      <c r="S949" s="464"/>
      <c r="T949" s="464"/>
      <c r="U949" s="464"/>
      <c r="V949" s="464"/>
      <c r="W949" s="464"/>
      <c r="X949" s="464"/>
      <c r="Y949" s="464"/>
      <c r="Z949" s="464"/>
      <c r="AA949" s="464"/>
      <c r="AB949" s="465"/>
      <c r="AC949" s="478"/>
      <c r="AD949" s="479"/>
      <c r="AE949" s="480"/>
    </row>
    <row r="950" spans="1:31" s="256" customFormat="1" ht="24.6" customHeight="1">
      <c r="A950" s="436"/>
      <c r="B950" s="466" t="s">
        <v>306</v>
      </c>
      <c r="C950" s="469" t="s">
        <v>953</v>
      </c>
      <c r="D950" s="494"/>
      <c r="E950" s="494"/>
      <c r="F950" s="494"/>
      <c r="G950" s="494"/>
      <c r="H950" s="494"/>
      <c r="I950" s="494"/>
      <c r="J950" s="494"/>
      <c r="K950" s="494"/>
      <c r="L950" s="494"/>
      <c r="M950" s="494"/>
      <c r="N950" s="494"/>
      <c r="O950" s="494"/>
      <c r="P950" s="494"/>
      <c r="Q950" s="494"/>
      <c r="R950" s="494"/>
      <c r="S950" s="494"/>
      <c r="T950" s="494"/>
      <c r="U950" s="494"/>
      <c r="V950" s="494"/>
      <c r="W950" s="494"/>
      <c r="X950" s="494"/>
      <c r="Y950" s="494"/>
      <c r="Z950" s="494"/>
      <c r="AA950" s="494"/>
      <c r="AB950" s="495"/>
      <c r="AC950" s="472"/>
      <c r="AD950" s="473"/>
      <c r="AE950" s="474"/>
    </row>
    <row r="951" spans="1:31" s="256" customFormat="1" ht="24.6" customHeight="1">
      <c r="A951" s="436"/>
      <c r="B951" s="467"/>
      <c r="C951" s="440"/>
      <c r="D951" s="454" t="s">
        <v>1005</v>
      </c>
      <c r="E951" s="455"/>
      <c r="F951" s="455"/>
      <c r="G951" s="456"/>
      <c r="H951" s="457" t="s">
        <v>1006</v>
      </c>
      <c r="I951" s="458"/>
      <c r="J951" s="458"/>
      <c r="K951" s="458"/>
      <c r="L951" s="458"/>
      <c r="M951" s="458"/>
      <c r="N951" s="458"/>
      <c r="O951" s="458"/>
      <c r="P951" s="458"/>
      <c r="Q951" s="458"/>
      <c r="R951" s="458"/>
      <c r="S951" s="458"/>
      <c r="T951" s="458"/>
      <c r="U951" s="458"/>
      <c r="V951" s="458"/>
      <c r="W951" s="458"/>
      <c r="X951" s="458"/>
      <c r="Y951" s="458"/>
      <c r="Z951" s="458"/>
      <c r="AA951" s="458"/>
      <c r="AB951" s="459"/>
      <c r="AC951" s="475"/>
      <c r="AD951" s="476"/>
      <c r="AE951" s="477"/>
    </row>
    <row r="952" spans="1:31" s="256" customFormat="1" ht="39.6" customHeight="1">
      <c r="A952" s="436"/>
      <c r="B952" s="468"/>
      <c r="C952" s="441"/>
      <c r="D952" s="460" t="s">
        <v>1007</v>
      </c>
      <c r="E952" s="461"/>
      <c r="F952" s="461"/>
      <c r="G952" s="462"/>
      <c r="H952" s="463" t="s">
        <v>1006</v>
      </c>
      <c r="I952" s="464"/>
      <c r="J952" s="464"/>
      <c r="K952" s="464"/>
      <c r="L952" s="464"/>
      <c r="M952" s="464"/>
      <c r="N952" s="464"/>
      <c r="O952" s="464"/>
      <c r="P952" s="464"/>
      <c r="Q952" s="464"/>
      <c r="R952" s="464"/>
      <c r="S952" s="464"/>
      <c r="T952" s="464"/>
      <c r="U952" s="464"/>
      <c r="V952" s="464"/>
      <c r="W952" s="464"/>
      <c r="X952" s="464"/>
      <c r="Y952" s="464"/>
      <c r="Z952" s="464"/>
      <c r="AA952" s="464"/>
      <c r="AB952" s="465"/>
      <c r="AC952" s="478"/>
      <c r="AD952" s="479"/>
      <c r="AE952" s="480"/>
    </row>
    <row r="953" spans="1:31" s="256" customFormat="1" ht="48" customHeight="1">
      <c r="A953" s="436"/>
      <c r="B953" s="437" t="s">
        <v>309</v>
      </c>
      <c r="C953" s="481" t="s">
        <v>1008</v>
      </c>
      <c r="D953" s="491"/>
      <c r="E953" s="491"/>
      <c r="F953" s="491"/>
      <c r="G953" s="491"/>
      <c r="H953" s="491"/>
      <c r="I953" s="491"/>
      <c r="J953" s="491"/>
      <c r="K953" s="491"/>
      <c r="L953" s="491"/>
      <c r="M953" s="491"/>
      <c r="N953" s="491"/>
      <c r="O953" s="491"/>
      <c r="P953" s="491"/>
      <c r="Q953" s="491"/>
      <c r="R953" s="491"/>
      <c r="S953" s="491"/>
      <c r="T953" s="491"/>
      <c r="U953" s="491"/>
      <c r="V953" s="491"/>
      <c r="W953" s="491"/>
      <c r="X953" s="491"/>
      <c r="Y953" s="491"/>
      <c r="Z953" s="491"/>
      <c r="AA953" s="491"/>
      <c r="AB953" s="492"/>
      <c r="AC953" s="484"/>
      <c r="AD953" s="484"/>
      <c r="AE953" s="484"/>
    </row>
    <row r="954" spans="1:31" s="256" customFormat="1" ht="75" customHeight="1">
      <c r="A954" s="436"/>
      <c r="B954" s="437" t="s">
        <v>326</v>
      </c>
      <c r="C954" s="481" t="s">
        <v>1010</v>
      </c>
      <c r="D954" s="491"/>
      <c r="E954" s="491"/>
      <c r="F954" s="491"/>
      <c r="G954" s="491"/>
      <c r="H954" s="491"/>
      <c r="I954" s="491"/>
      <c r="J954" s="491"/>
      <c r="K954" s="491"/>
      <c r="L954" s="491"/>
      <c r="M954" s="491"/>
      <c r="N954" s="491"/>
      <c r="O954" s="491"/>
      <c r="P954" s="491"/>
      <c r="Q954" s="491"/>
      <c r="R954" s="491"/>
      <c r="S954" s="491"/>
      <c r="T954" s="491"/>
      <c r="U954" s="491"/>
      <c r="V954" s="491"/>
      <c r="W954" s="491"/>
      <c r="X954" s="491"/>
      <c r="Y954" s="491"/>
      <c r="Z954" s="491"/>
      <c r="AA954" s="491"/>
      <c r="AB954" s="492"/>
      <c r="AC954" s="484"/>
      <c r="AD954" s="484"/>
      <c r="AE954" s="484"/>
    </row>
    <row r="955" spans="1:31" s="256" customFormat="1" ht="123.6" customHeight="1">
      <c r="A955" s="436"/>
      <c r="B955" s="442" t="s">
        <v>341</v>
      </c>
      <c r="C955" s="493" t="s">
        <v>1013</v>
      </c>
      <c r="D955" s="491"/>
      <c r="E955" s="491"/>
      <c r="F955" s="491"/>
      <c r="G955" s="491"/>
      <c r="H955" s="491"/>
      <c r="I955" s="491"/>
      <c r="J955" s="491"/>
      <c r="K955" s="491"/>
      <c r="L955" s="491"/>
      <c r="M955" s="491"/>
      <c r="N955" s="491"/>
      <c r="O955" s="491"/>
      <c r="P955" s="491"/>
      <c r="Q955" s="491"/>
      <c r="R955" s="491"/>
      <c r="S955" s="491"/>
      <c r="T955" s="491"/>
      <c r="U955" s="491"/>
      <c r="V955" s="491"/>
      <c r="W955" s="491"/>
      <c r="X955" s="491"/>
      <c r="Y955" s="491"/>
      <c r="Z955" s="491"/>
      <c r="AA955" s="491"/>
      <c r="AB955" s="492"/>
      <c r="AC955" s="485"/>
      <c r="AD955" s="486"/>
      <c r="AE955" s="487"/>
    </row>
    <row r="956" spans="1:31" s="387" customFormat="1" ht="12" customHeight="1">
      <c r="A956" s="443"/>
      <c r="B956" s="444"/>
      <c r="C956" s="445"/>
      <c r="D956" s="445"/>
      <c r="E956" s="445"/>
      <c r="F956" s="445"/>
      <c r="G956" s="445"/>
      <c r="H956" s="445"/>
      <c r="I956" s="445"/>
      <c r="J956" s="445"/>
      <c r="K956" s="445"/>
      <c r="L956" s="445"/>
      <c r="M956" s="445"/>
      <c r="N956" s="445"/>
      <c r="O956" s="445"/>
      <c r="P956" s="445"/>
      <c r="Q956" s="445"/>
      <c r="R956" s="445"/>
      <c r="S956" s="445"/>
      <c r="T956" s="445"/>
      <c r="U956" s="445"/>
      <c r="V956" s="445"/>
      <c r="W956" s="445"/>
      <c r="X956" s="445"/>
      <c r="Y956" s="445"/>
      <c r="Z956" s="445"/>
      <c r="AA956" s="445"/>
      <c r="AB956" s="445"/>
      <c r="AC956" s="447"/>
      <c r="AD956" s="447"/>
      <c r="AE956" s="447"/>
    </row>
    <row r="957" spans="1:31" s="256" customFormat="1" ht="20.45" customHeight="1">
      <c r="A957" s="431"/>
      <c r="B957" s="432" t="s">
        <v>954</v>
      </c>
      <c r="C957" s="449"/>
      <c r="D957" s="449"/>
      <c r="E957" s="449"/>
      <c r="F957" s="449"/>
      <c r="G957" s="449"/>
      <c r="H957" s="449"/>
      <c r="I957" s="449"/>
      <c r="J957" s="450"/>
      <c r="K957" s="450"/>
      <c r="L957" s="450"/>
      <c r="M957" s="450"/>
      <c r="N957" s="450"/>
      <c r="O957" s="450"/>
      <c r="P957" s="450"/>
      <c r="Q957" s="450"/>
      <c r="R957" s="450"/>
      <c r="S957" s="450"/>
      <c r="T957" s="450"/>
      <c r="U957" s="450"/>
      <c r="V957" s="450"/>
      <c r="W957" s="450"/>
      <c r="X957" s="450"/>
      <c r="Y957" s="450"/>
      <c r="Z957" s="451"/>
      <c r="AA957" s="451"/>
      <c r="AB957" s="452"/>
      <c r="AC957" s="432"/>
      <c r="AD957" s="432"/>
      <c r="AE957" s="435"/>
    </row>
    <row r="958" spans="1:31" s="256" customFormat="1" ht="33" customHeight="1">
      <c r="A958" s="436"/>
      <c r="B958" s="437" t="s">
        <v>296</v>
      </c>
      <c r="C958" s="481" t="s">
        <v>1004</v>
      </c>
      <c r="D958" s="482"/>
      <c r="E958" s="482"/>
      <c r="F958" s="482"/>
      <c r="G958" s="482"/>
      <c r="H958" s="482"/>
      <c r="I958" s="482"/>
      <c r="J958" s="482"/>
      <c r="K958" s="482"/>
      <c r="L958" s="482"/>
      <c r="M958" s="482"/>
      <c r="N958" s="482"/>
      <c r="O958" s="482"/>
      <c r="P958" s="482"/>
      <c r="Q958" s="482"/>
      <c r="R958" s="482"/>
      <c r="S958" s="482"/>
      <c r="T958" s="482"/>
      <c r="U958" s="482"/>
      <c r="V958" s="482"/>
      <c r="W958" s="482"/>
      <c r="X958" s="482"/>
      <c r="Y958" s="482"/>
      <c r="Z958" s="482"/>
      <c r="AA958" s="482"/>
      <c r="AB958" s="483"/>
      <c r="AC958" s="484"/>
      <c r="AD958" s="484"/>
      <c r="AE958" s="484"/>
    </row>
    <row r="959" spans="1:31" s="256" customFormat="1" ht="22.15" customHeight="1">
      <c r="A959" s="436"/>
      <c r="B959" s="466" t="s">
        <v>300</v>
      </c>
      <c r="C959" s="488" t="s">
        <v>951</v>
      </c>
      <c r="D959" s="489"/>
      <c r="E959" s="489"/>
      <c r="F959" s="489"/>
      <c r="G959" s="489"/>
      <c r="H959" s="489"/>
      <c r="I959" s="489"/>
      <c r="J959" s="489"/>
      <c r="K959" s="489"/>
      <c r="L959" s="489"/>
      <c r="M959" s="489"/>
      <c r="N959" s="489"/>
      <c r="O959" s="489"/>
      <c r="P959" s="489"/>
      <c r="Q959" s="489"/>
      <c r="R959" s="489"/>
      <c r="S959" s="489"/>
      <c r="T959" s="489"/>
      <c r="U959" s="489"/>
      <c r="V959" s="489"/>
      <c r="W959" s="489"/>
      <c r="X959" s="489"/>
      <c r="Y959" s="489"/>
      <c r="Z959" s="489"/>
      <c r="AA959" s="489"/>
      <c r="AB959" s="490"/>
      <c r="AC959" s="472"/>
      <c r="AD959" s="473"/>
      <c r="AE959" s="474"/>
    </row>
    <row r="960" spans="1:31" s="256" customFormat="1" ht="22.15" customHeight="1">
      <c r="A960" s="436"/>
      <c r="B960" s="467"/>
      <c r="C960" s="453"/>
      <c r="D960" s="454" t="s">
        <v>1005</v>
      </c>
      <c r="E960" s="455"/>
      <c r="F960" s="455"/>
      <c r="G960" s="456"/>
      <c r="H960" s="457" t="s">
        <v>1006</v>
      </c>
      <c r="I960" s="458"/>
      <c r="J960" s="458"/>
      <c r="K960" s="458"/>
      <c r="L960" s="458"/>
      <c r="M960" s="458"/>
      <c r="N960" s="458"/>
      <c r="O960" s="458"/>
      <c r="P960" s="458"/>
      <c r="Q960" s="458"/>
      <c r="R960" s="458"/>
      <c r="S960" s="458"/>
      <c r="T960" s="458"/>
      <c r="U960" s="458"/>
      <c r="V960" s="458"/>
      <c r="W960" s="458"/>
      <c r="X960" s="458"/>
      <c r="Y960" s="458"/>
      <c r="Z960" s="458"/>
      <c r="AA960" s="458"/>
      <c r="AB960" s="459"/>
      <c r="AC960" s="475"/>
      <c r="AD960" s="476"/>
      <c r="AE960" s="477"/>
    </row>
    <row r="961" spans="1:31" s="256" customFormat="1" ht="40.15" customHeight="1">
      <c r="A961" s="436"/>
      <c r="B961" s="468"/>
      <c r="C961" s="441"/>
      <c r="D961" s="460" t="s">
        <v>1007</v>
      </c>
      <c r="E961" s="461"/>
      <c r="F961" s="461"/>
      <c r="G961" s="462"/>
      <c r="H961" s="463" t="s">
        <v>1006</v>
      </c>
      <c r="I961" s="464"/>
      <c r="J961" s="464"/>
      <c r="K961" s="464"/>
      <c r="L961" s="464"/>
      <c r="M961" s="464"/>
      <c r="N961" s="464"/>
      <c r="O961" s="464"/>
      <c r="P961" s="464"/>
      <c r="Q961" s="464"/>
      <c r="R961" s="464"/>
      <c r="S961" s="464"/>
      <c r="T961" s="464"/>
      <c r="U961" s="464"/>
      <c r="V961" s="464"/>
      <c r="W961" s="464"/>
      <c r="X961" s="464"/>
      <c r="Y961" s="464"/>
      <c r="Z961" s="464"/>
      <c r="AA961" s="464"/>
      <c r="AB961" s="465"/>
      <c r="AC961" s="478"/>
      <c r="AD961" s="479"/>
      <c r="AE961" s="480"/>
    </row>
    <row r="962" spans="1:31" s="256" customFormat="1" ht="23.45" customHeight="1">
      <c r="A962" s="436"/>
      <c r="B962" s="466" t="s">
        <v>302</v>
      </c>
      <c r="C962" s="469" t="s">
        <v>952</v>
      </c>
      <c r="D962" s="470"/>
      <c r="E962" s="470"/>
      <c r="F962" s="470"/>
      <c r="G962" s="470"/>
      <c r="H962" s="470"/>
      <c r="I962" s="470"/>
      <c r="J962" s="470"/>
      <c r="K962" s="470"/>
      <c r="L962" s="470"/>
      <c r="M962" s="470"/>
      <c r="N962" s="470"/>
      <c r="O962" s="470"/>
      <c r="P962" s="470"/>
      <c r="Q962" s="470"/>
      <c r="R962" s="470"/>
      <c r="S962" s="470"/>
      <c r="T962" s="470"/>
      <c r="U962" s="470"/>
      <c r="V962" s="470"/>
      <c r="W962" s="470"/>
      <c r="X962" s="470"/>
      <c r="Y962" s="470"/>
      <c r="Z962" s="470"/>
      <c r="AA962" s="470"/>
      <c r="AB962" s="471"/>
      <c r="AC962" s="472"/>
      <c r="AD962" s="473"/>
      <c r="AE962" s="474"/>
    </row>
    <row r="963" spans="1:31" s="256" customFormat="1" ht="25.9" customHeight="1">
      <c r="A963" s="436"/>
      <c r="B963" s="467"/>
      <c r="C963" s="440"/>
      <c r="D963" s="454" t="s">
        <v>1005</v>
      </c>
      <c r="E963" s="455"/>
      <c r="F963" s="455"/>
      <c r="G963" s="456"/>
      <c r="H963" s="457" t="s">
        <v>1006</v>
      </c>
      <c r="I963" s="458"/>
      <c r="J963" s="458"/>
      <c r="K963" s="458"/>
      <c r="L963" s="458"/>
      <c r="M963" s="458"/>
      <c r="N963" s="458"/>
      <c r="O963" s="458"/>
      <c r="P963" s="458"/>
      <c r="Q963" s="458"/>
      <c r="R963" s="458"/>
      <c r="S963" s="458"/>
      <c r="T963" s="458"/>
      <c r="U963" s="458"/>
      <c r="V963" s="458"/>
      <c r="W963" s="458"/>
      <c r="X963" s="458"/>
      <c r="Y963" s="458"/>
      <c r="Z963" s="458"/>
      <c r="AA963" s="458"/>
      <c r="AB963" s="459"/>
      <c r="AC963" s="475"/>
      <c r="AD963" s="476"/>
      <c r="AE963" s="477"/>
    </row>
    <row r="964" spans="1:31" s="256" customFormat="1" ht="39.6" customHeight="1">
      <c r="A964" s="436"/>
      <c r="B964" s="468"/>
      <c r="C964" s="441"/>
      <c r="D964" s="460" t="s">
        <v>1007</v>
      </c>
      <c r="E964" s="461"/>
      <c r="F964" s="461"/>
      <c r="G964" s="462"/>
      <c r="H964" s="463" t="s">
        <v>1006</v>
      </c>
      <c r="I964" s="464"/>
      <c r="J964" s="464"/>
      <c r="K964" s="464"/>
      <c r="L964" s="464"/>
      <c r="M964" s="464"/>
      <c r="N964" s="464"/>
      <c r="O964" s="464"/>
      <c r="P964" s="464"/>
      <c r="Q964" s="464"/>
      <c r="R964" s="464"/>
      <c r="S964" s="464"/>
      <c r="T964" s="464"/>
      <c r="U964" s="464"/>
      <c r="V964" s="464"/>
      <c r="W964" s="464"/>
      <c r="X964" s="464"/>
      <c r="Y964" s="464"/>
      <c r="Z964" s="464"/>
      <c r="AA964" s="464"/>
      <c r="AB964" s="465"/>
      <c r="AC964" s="478"/>
      <c r="AD964" s="479"/>
      <c r="AE964" s="480"/>
    </row>
    <row r="965" spans="1:31" s="256" customFormat="1" ht="18.600000000000001" customHeight="1">
      <c r="A965" s="436"/>
      <c r="B965" s="466" t="s">
        <v>306</v>
      </c>
      <c r="C965" s="469" t="s">
        <v>953</v>
      </c>
      <c r="D965" s="470"/>
      <c r="E965" s="470"/>
      <c r="F965" s="470"/>
      <c r="G965" s="470"/>
      <c r="H965" s="470"/>
      <c r="I965" s="470"/>
      <c r="J965" s="470"/>
      <c r="K965" s="470"/>
      <c r="L965" s="470"/>
      <c r="M965" s="470"/>
      <c r="N965" s="470"/>
      <c r="O965" s="470"/>
      <c r="P965" s="470"/>
      <c r="Q965" s="470"/>
      <c r="R965" s="470"/>
      <c r="S965" s="470"/>
      <c r="T965" s="470"/>
      <c r="U965" s="470"/>
      <c r="V965" s="470"/>
      <c r="W965" s="470"/>
      <c r="X965" s="470"/>
      <c r="Y965" s="470"/>
      <c r="Z965" s="470"/>
      <c r="AA965" s="470"/>
      <c r="AB965" s="471"/>
      <c r="AC965" s="472"/>
      <c r="AD965" s="473"/>
      <c r="AE965" s="474"/>
    </row>
    <row r="966" spans="1:31" s="256" customFormat="1" ht="21.6" customHeight="1">
      <c r="A966" s="436"/>
      <c r="B966" s="467"/>
      <c r="C966" s="440"/>
      <c r="D966" s="454" t="s">
        <v>1005</v>
      </c>
      <c r="E966" s="455"/>
      <c r="F966" s="455"/>
      <c r="G966" s="456"/>
      <c r="H966" s="457" t="s">
        <v>1006</v>
      </c>
      <c r="I966" s="458"/>
      <c r="J966" s="458"/>
      <c r="K966" s="458"/>
      <c r="L966" s="458"/>
      <c r="M966" s="458"/>
      <c r="N966" s="458"/>
      <c r="O966" s="458"/>
      <c r="P966" s="458"/>
      <c r="Q966" s="458"/>
      <c r="R966" s="458"/>
      <c r="S966" s="458"/>
      <c r="T966" s="458"/>
      <c r="U966" s="458"/>
      <c r="V966" s="458"/>
      <c r="W966" s="458"/>
      <c r="X966" s="458"/>
      <c r="Y966" s="458"/>
      <c r="Z966" s="458"/>
      <c r="AA966" s="458"/>
      <c r="AB966" s="459"/>
      <c r="AC966" s="475"/>
      <c r="AD966" s="476"/>
      <c r="AE966" s="477"/>
    </row>
    <row r="967" spans="1:31" s="256" customFormat="1" ht="40.15" customHeight="1">
      <c r="A967" s="436"/>
      <c r="B967" s="468"/>
      <c r="C967" s="441"/>
      <c r="D967" s="460" t="s">
        <v>1007</v>
      </c>
      <c r="E967" s="461"/>
      <c r="F967" s="461"/>
      <c r="G967" s="462"/>
      <c r="H967" s="463" t="s">
        <v>1006</v>
      </c>
      <c r="I967" s="464"/>
      <c r="J967" s="464"/>
      <c r="K967" s="464"/>
      <c r="L967" s="464"/>
      <c r="M967" s="464"/>
      <c r="N967" s="464"/>
      <c r="O967" s="464"/>
      <c r="P967" s="464"/>
      <c r="Q967" s="464"/>
      <c r="R967" s="464"/>
      <c r="S967" s="464"/>
      <c r="T967" s="464"/>
      <c r="U967" s="464"/>
      <c r="V967" s="464"/>
      <c r="W967" s="464"/>
      <c r="X967" s="464"/>
      <c r="Y967" s="464"/>
      <c r="Z967" s="464"/>
      <c r="AA967" s="464"/>
      <c r="AB967" s="465"/>
      <c r="AC967" s="478"/>
      <c r="AD967" s="479"/>
      <c r="AE967" s="480"/>
    </row>
    <row r="968" spans="1:31" s="256" customFormat="1" ht="76.900000000000006" customHeight="1">
      <c r="A968" s="436"/>
      <c r="B968" s="442" t="s">
        <v>309</v>
      </c>
      <c r="C968" s="481" t="s">
        <v>1014</v>
      </c>
      <c r="D968" s="482"/>
      <c r="E968" s="482"/>
      <c r="F968" s="482"/>
      <c r="G968" s="482"/>
      <c r="H968" s="482"/>
      <c r="I968" s="482"/>
      <c r="J968" s="482"/>
      <c r="K968" s="482"/>
      <c r="L968" s="482"/>
      <c r="M968" s="482"/>
      <c r="N968" s="482"/>
      <c r="O968" s="482"/>
      <c r="P968" s="482"/>
      <c r="Q968" s="482"/>
      <c r="R968" s="482"/>
      <c r="S968" s="482"/>
      <c r="T968" s="482"/>
      <c r="U968" s="482"/>
      <c r="V968" s="482"/>
      <c r="W968" s="482"/>
      <c r="X968" s="482"/>
      <c r="Y968" s="482"/>
      <c r="Z968" s="482"/>
      <c r="AA968" s="482"/>
      <c r="AB968" s="483"/>
      <c r="AC968" s="484"/>
      <c r="AD968" s="484"/>
      <c r="AE968" s="484"/>
    </row>
    <row r="969" spans="1:31" s="256" customFormat="1" ht="13.9" customHeight="1">
      <c r="A969" s="443"/>
      <c r="B969" s="444"/>
      <c r="C969" s="445"/>
      <c r="D969" s="445"/>
      <c r="E969" s="445"/>
      <c r="F969" s="445"/>
      <c r="G969" s="445"/>
      <c r="H969" s="445"/>
      <c r="I969" s="445"/>
      <c r="J969" s="445"/>
      <c r="K969" s="445"/>
      <c r="L969" s="445"/>
      <c r="M969" s="445"/>
      <c r="N969" s="445"/>
      <c r="O969" s="445"/>
      <c r="P969" s="445"/>
      <c r="Q969" s="445"/>
      <c r="R969" s="445"/>
      <c r="S969" s="445"/>
      <c r="T969" s="445"/>
      <c r="U969" s="445"/>
      <c r="V969" s="445"/>
      <c r="W969" s="445"/>
      <c r="X969" s="445"/>
      <c r="Y969" s="445"/>
      <c r="Z969" s="445"/>
      <c r="AA969" s="445"/>
      <c r="AB969" s="445"/>
      <c r="AC969" s="447"/>
      <c r="AD969" s="447"/>
      <c r="AE969" s="447"/>
    </row>
    <row r="970" spans="1:31" s="387" customFormat="1" ht="18" customHeight="1">
      <c r="A970" s="431"/>
      <c r="B970" s="432" t="s">
        <v>955</v>
      </c>
      <c r="C970" s="449"/>
      <c r="D970" s="449"/>
      <c r="E970" s="449"/>
      <c r="F970" s="449"/>
      <c r="G970" s="449"/>
      <c r="H970" s="449"/>
      <c r="I970" s="449"/>
      <c r="J970" s="450"/>
      <c r="K970" s="450"/>
      <c r="L970" s="450"/>
      <c r="M970" s="450"/>
      <c r="N970" s="450"/>
      <c r="O970" s="450"/>
      <c r="P970" s="450"/>
      <c r="Q970" s="450"/>
      <c r="R970" s="450"/>
      <c r="S970" s="450"/>
      <c r="T970" s="450"/>
      <c r="U970" s="450"/>
      <c r="V970" s="450"/>
      <c r="W970" s="450"/>
      <c r="X970" s="450"/>
      <c r="Y970" s="450"/>
      <c r="Z970" s="451"/>
      <c r="AA970" s="451"/>
      <c r="AB970" s="452"/>
      <c r="AC970" s="432"/>
      <c r="AD970" s="432"/>
      <c r="AE970" s="435"/>
    </row>
    <row r="971" spans="1:31" s="256" customFormat="1" ht="36.6" customHeight="1">
      <c r="A971" s="436"/>
      <c r="B971" s="437" t="s">
        <v>296</v>
      </c>
      <c r="C971" s="481" t="s">
        <v>1004</v>
      </c>
      <c r="D971" s="482"/>
      <c r="E971" s="482"/>
      <c r="F971" s="482"/>
      <c r="G971" s="482"/>
      <c r="H971" s="482"/>
      <c r="I971" s="482"/>
      <c r="J971" s="482"/>
      <c r="K971" s="482"/>
      <c r="L971" s="482"/>
      <c r="M971" s="482"/>
      <c r="N971" s="482"/>
      <c r="O971" s="482"/>
      <c r="P971" s="482"/>
      <c r="Q971" s="482"/>
      <c r="R971" s="482"/>
      <c r="S971" s="482"/>
      <c r="T971" s="482"/>
      <c r="U971" s="482"/>
      <c r="V971" s="482"/>
      <c r="W971" s="482"/>
      <c r="X971" s="482"/>
      <c r="Y971" s="482"/>
      <c r="Z971" s="482"/>
      <c r="AA971" s="482"/>
      <c r="AB971" s="483"/>
      <c r="AC971" s="484"/>
      <c r="AD971" s="484"/>
      <c r="AE971" s="484"/>
    </row>
    <row r="972" spans="1:31" s="256" customFormat="1" ht="23.45" customHeight="1">
      <c r="A972" s="436"/>
      <c r="B972" s="466" t="s">
        <v>300</v>
      </c>
      <c r="C972" s="488" t="s">
        <v>951</v>
      </c>
      <c r="D972" s="489"/>
      <c r="E972" s="489"/>
      <c r="F972" s="489"/>
      <c r="G972" s="489"/>
      <c r="H972" s="489"/>
      <c r="I972" s="489"/>
      <c r="J972" s="489"/>
      <c r="K972" s="489"/>
      <c r="L972" s="489"/>
      <c r="M972" s="489"/>
      <c r="N972" s="489"/>
      <c r="O972" s="489"/>
      <c r="P972" s="489"/>
      <c r="Q972" s="489"/>
      <c r="R972" s="489"/>
      <c r="S972" s="489"/>
      <c r="T972" s="489"/>
      <c r="U972" s="489"/>
      <c r="V972" s="489"/>
      <c r="W972" s="489"/>
      <c r="X972" s="489"/>
      <c r="Y972" s="489"/>
      <c r="Z972" s="489"/>
      <c r="AA972" s="489"/>
      <c r="AB972" s="490"/>
      <c r="AC972" s="472"/>
      <c r="AD972" s="473"/>
      <c r="AE972" s="474"/>
    </row>
    <row r="973" spans="1:31" s="256" customFormat="1" ht="24.6" customHeight="1">
      <c r="A973" s="436"/>
      <c r="B973" s="467"/>
      <c r="C973" s="453"/>
      <c r="D973" s="454" t="s">
        <v>1005</v>
      </c>
      <c r="E973" s="455"/>
      <c r="F973" s="455"/>
      <c r="G973" s="456"/>
      <c r="H973" s="457" t="s">
        <v>1006</v>
      </c>
      <c r="I973" s="458"/>
      <c r="J973" s="458"/>
      <c r="K973" s="458"/>
      <c r="L973" s="458"/>
      <c r="M973" s="458"/>
      <c r="N973" s="458"/>
      <c r="O973" s="458"/>
      <c r="P973" s="458"/>
      <c r="Q973" s="458"/>
      <c r="R973" s="458"/>
      <c r="S973" s="458"/>
      <c r="T973" s="458"/>
      <c r="U973" s="458"/>
      <c r="V973" s="458"/>
      <c r="W973" s="458"/>
      <c r="X973" s="458"/>
      <c r="Y973" s="458"/>
      <c r="Z973" s="458"/>
      <c r="AA973" s="458"/>
      <c r="AB973" s="459"/>
      <c r="AC973" s="475"/>
      <c r="AD973" s="476"/>
      <c r="AE973" s="477"/>
    </row>
    <row r="974" spans="1:31" s="256" customFormat="1" ht="39.6" customHeight="1">
      <c r="A974" s="436"/>
      <c r="B974" s="468"/>
      <c r="C974" s="441"/>
      <c r="D974" s="460" t="s">
        <v>1007</v>
      </c>
      <c r="E974" s="461"/>
      <c r="F974" s="461"/>
      <c r="G974" s="462"/>
      <c r="H974" s="463" t="s">
        <v>1006</v>
      </c>
      <c r="I974" s="464"/>
      <c r="J974" s="464"/>
      <c r="K974" s="464"/>
      <c r="L974" s="464"/>
      <c r="M974" s="464"/>
      <c r="N974" s="464"/>
      <c r="O974" s="464"/>
      <c r="P974" s="464"/>
      <c r="Q974" s="464"/>
      <c r="R974" s="464"/>
      <c r="S974" s="464"/>
      <c r="T974" s="464"/>
      <c r="U974" s="464"/>
      <c r="V974" s="464"/>
      <c r="W974" s="464"/>
      <c r="X974" s="464"/>
      <c r="Y974" s="464"/>
      <c r="Z974" s="464"/>
      <c r="AA974" s="464"/>
      <c r="AB974" s="465"/>
      <c r="AC974" s="478"/>
      <c r="AD974" s="479"/>
      <c r="AE974" s="480"/>
    </row>
    <row r="975" spans="1:31" s="256" customFormat="1" ht="17.45" customHeight="1">
      <c r="A975" s="436"/>
      <c r="B975" s="466" t="s">
        <v>302</v>
      </c>
      <c r="C975" s="469" t="s">
        <v>952</v>
      </c>
      <c r="D975" s="470"/>
      <c r="E975" s="470"/>
      <c r="F975" s="470"/>
      <c r="G975" s="470"/>
      <c r="H975" s="470"/>
      <c r="I975" s="470"/>
      <c r="J975" s="470"/>
      <c r="K975" s="470"/>
      <c r="L975" s="470"/>
      <c r="M975" s="470"/>
      <c r="N975" s="470"/>
      <c r="O975" s="470"/>
      <c r="P975" s="470"/>
      <c r="Q975" s="470"/>
      <c r="R975" s="470"/>
      <c r="S975" s="470"/>
      <c r="T975" s="470"/>
      <c r="U975" s="470"/>
      <c r="V975" s="470"/>
      <c r="W975" s="470"/>
      <c r="X975" s="470"/>
      <c r="Y975" s="470"/>
      <c r="Z975" s="470"/>
      <c r="AA975" s="470"/>
      <c r="AB975" s="471"/>
      <c r="AC975" s="472"/>
      <c r="AD975" s="473"/>
      <c r="AE975" s="474"/>
    </row>
    <row r="976" spans="1:31" s="256" customFormat="1" ht="25.15" customHeight="1">
      <c r="A976" s="436"/>
      <c r="B976" s="467"/>
      <c r="C976" s="440"/>
      <c r="D976" s="454" t="s">
        <v>1005</v>
      </c>
      <c r="E976" s="455"/>
      <c r="F976" s="455"/>
      <c r="G976" s="456"/>
      <c r="H976" s="457" t="s">
        <v>1006</v>
      </c>
      <c r="I976" s="458"/>
      <c r="J976" s="458"/>
      <c r="K976" s="458"/>
      <c r="L976" s="458"/>
      <c r="M976" s="458"/>
      <c r="N976" s="458"/>
      <c r="O976" s="458"/>
      <c r="P976" s="458"/>
      <c r="Q976" s="458"/>
      <c r="R976" s="458"/>
      <c r="S976" s="458"/>
      <c r="T976" s="458"/>
      <c r="U976" s="458"/>
      <c r="V976" s="458"/>
      <c r="W976" s="458"/>
      <c r="X976" s="458"/>
      <c r="Y976" s="458"/>
      <c r="Z976" s="458"/>
      <c r="AA976" s="458"/>
      <c r="AB976" s="459"/>
      <c r="AC976" s="475"/>
      <c r="AD976" s="476"/>
      <c r="AE976" s="477"/>
    </row>
    <row r="977" spans="1:32" s="256" customFormat="1" ht="37.15" customHeight="1">
      <c r="A977" s="436"/>
      <c r="B977" s="468"/>
      <c r="C977" s="441"/>
      <c r="D977" s="460" t="s">
        <v>1007</v>
      </c>
      <c r="E977" s="461"/>
      <c r="F977" s="461"/>
      <c r="G977" s="462"/>
      <c r="H977" s="463" t="s">
        <v>1006</v>
      </c>
      <c r="I977" s="464"/>
      <c r="J977" s="464"/>
      <c r="K977" s="464"/>
      <c r="L977" s="464"/>
      <c r="M977" s="464"/>
      <c r="N977" s="464"/>
      <c r="O977" s="464"/>
      <c r="P977" s="464"/>
      <c r="Q977" s="464"/>
      <c r="R977" s="464"/>
      <c r="S977" s="464"/>
      <c r="T977" s="464"/>
      <c r="U977" s="464"/>
      <c r="V977" s="464"/>
      <c r="W977" s="464"/>
      <c r="X977" s="464"/>
      <c r="Y977" s="464"/>
      <c r="Z977" s="464"/>
      <c r="AA977" s="464"/>
      <c r="AB977" s="465"/>
      <c r="AC977" s="478"/>
      <c r="AD977" s="479"/>
      <c r="AE977" s="480"/>
    </row>
    <row r="978" spans="1:32" s="256" customFormat="1" ht="79.900000000000006" customHeight="1">
      <c r="A978" s="436"/>
      <c r="B978" s="442" t="s">
        <v>306</v>
      </c>
      <c r="C978" s="481" t="s">
        <v>1014</v>
      </c>
      <c r="D978" s="482"/>
      <c r="E978" s="482"/>
      <c r="F978" s="482"/>
      <c r="G978" s="482"/>
      <c r="H978" s="482"/>
      <c r="I978" s="482"/>
      <c r="J978" s="482"/>
      <c r="K978" s="482"/>
      <c r="L978" s="482"/>
      <c r="M978" s="482"/>
      <c r="N978" s="482"/>
      <c r="O978" s="482"/>
      <c r="P978" s="482"/>
      <c r="Q978" s="482"/>
      <c r="R978" s="482"/>
      <c r="S978" s="482"/>
      <c r="T978" s="482"/>
      <c r="U978" s="482"/>
      <c r="V978" s="482"/>
      <c r="W978" s="482"/>
      <c r="X978" s="482"/>
      <c r="Y978" s="482"/>
      <c r="Z978" s="482"/>
      <c r="AA978" s="482"/>
      <c r="AB978" s="483"/>
      <c r="AC978" s="484"/>
      <c r="AD978" s="484"/>
      <c r="AE978" s="484"/>
    </row>
    <row r="979" spans="1:32" s="256" customFormat="1" ht="12" customHeight="1">
      <c r="A979" s="253"/>
      <c r="B979" s="329"/>
      <c r="C979" s="351"/>
      <c r="D979" s="351"/>
      <c r="E979" s="351"/>
      <c r="F979" s="351"/>
      <c r="G979" s="351"/>
      <c r="H979" s="351"/>
      <c r="I979" s="351"/>
      <c r="J979" s="351"/>
      <c r="K979" s="351"/>
      <c r="L979" s="351"/>
      <c r="M979" s="351"/>
      <c r="N979" s="351"/>
      <c r="O979" s="351"/>
      <c r="P979" s="351"/>
      <c r="Q979" s="351"/>
      <c r="R979" s="351"/>
      <c r="S979" s="351"/>
      <c r="T979" s="351"/>
      <c r="U979" s="351"/>
      <c r="V979" s="351"/>
      <c r="W979" s="351"/>
      <c r="X979" s="351"/>
      <c r="Y979" s="351"/>
      <c r="Z979" s="351"/>
      <c r="AA979" s="351"/>
      <c r="AB979" s="351"/>
      <c r="AC979" s="329"/>
      <c r="AD979" s="329"/>
      <c r="AE979" s="329"/>
      <c r="AF979" s="255"/>
    </row>
    <row r="980" spans="1:32" s="256" customFormat="1" ht="14.25" customHeight="1">
      <c r="A980" s="234"/>
      <c r="B980" s="246"/>
      <c r="C980" s="258"/>
      <c r="D980" s="258"/>
      <c r="E980" s="258"/>
      <c r="F980" s="258"/>
      <c r="G980" s="258"/>
      <c r="H980" s="258"/>
      <c r="I980" s="258"/>
      <c r="J980" s="258"/>
      <c r="K980" s="258"/>
      <c r="L980" s="258"/>
      <c r="M980" s="258"/>
      <c r="N980" s="258"/>
      <c r="O980" s="258"/>
      <c r="P980" s="258"/>
      <c r="Q980" s="258"/>
      <c r="R980" s="258"/>
      <c r="S980" s="258"/>
      <c r="T980" s="258"/>
      <c r="U980" s="258"/>
      <c r="V980" s="258"/>
      <c r="W980" s="258"/>
      <c r="X980" s="258"/>
      <c r="Y980" s="258"/>
      <c r="Z980" s="258"/>
      <c r="AA980" s="258"/>
      <c r="AB980" s="258"/>
      <c r="AC980" s="250"/>
      <c r="AD980" s="250"/>
      <c r="AE980" s="250"/>
      <c r="AF980" s="255"/>
    </row>
    <row r="981" spans="1:32" s="256" customFormat="1" ht="22.5" customHeight="1">
      <c r="A981" s="234"/>
      <c r="B981" s="246"/>
      <c r="C981" s="258"/>
      <c r="D981" s="258"/>
      <c r="E981" s="258"/>
      <c r="F981" s="258"/>
      <c r="G981" s="258"/>
      <c r="H981" s="258"/>
      <c r="I981" s="258"/>
      <c r="J981" s="258"/>
      <c r="K981" s="258"/>
      <c r="L981" s="258"/>
      <c r="M981" s="258"/>
      <c r="N981" s="258"/>
      <c r="O981" s="258"/>
      <c r="P981" s="258"/>
      <c r="Q981" s="258"/>
      <c r="R981" s="258"/>
      <c r="S981" s="258"/>
      <c r="T981" s="258"/>
      <c r="U981" s="258"/>
      <c r="V981" s="258"/>
      <c r="W981" s="258"/>
      <c r="X981" s="258"/>
      <c r="Y981" s="258"/>
      <c r="Z981" s="258"/>
      <c r="AA981" s="258"/>
      <c r="AB981" s="258"/>
      <c r="AC981" s="250"/>
      <c r="AD981" s="250"/>
      <c r="AE981" s="250"/>
      <c r="AF981" s="255"/>
    </row>
    <row r="982" spans="1:32" s="332" customFormat="1" ht="12.95" customHeight="1">
      <c r="A982" s="234"/>
      <c r="B982" s="246"/>
      <c r="C982" s="258"/>
      <c r="D982" s="258"/>
      <c r="E982" s="258"/>
      <c r="F982" s="258"/>
      <c r="G982" s="258"/>
      <c r="H982" s="258"/>
      <c r="I982" s="258"/>
      <c r="J982" s="258"/>
      <c r="K982" s="258"/>
      <c r="L982" s="258"/>
      <c r="M982" s="258"/>
      <c r="N982" s="258"/>
      <c r="O982" s="258"/>
      <c r="P982" s="258"/>
      <c r="Q982" s="258"/>
      <c r="R982" s="258"/>
      <c r="S982" s="258"/>
      <c r="T982" s="258"/>
      <c r="U982" s="258"/>
      <c r="V982" s="258"/>
      <c r="W982" s="258"/>
      <c r="X982" s="258"/>
      <c r="Y982" s="258"/>
      <c r="Z982" s="258"/>
      <c r="AA982" s="258"/>
      <c r="AB982" s="258"/>
      <c r="AC982" s="250"/>
      <c r="AD982" s="250"/>
      <c r="AE982" s="250"/>
      <c r="AF982" s="354"/>
    </row>
    <row r="983" spans="1:32" s="332" customFormat="1" ht="18" customHeight="1">
      <c r="A983" s="234"/>
      <c r="B983" s="246"/>
      <c r="C983" s="258"/>
      <c r="D983" s="258"/>
      <c r="E983" s="258"/>
      <c r="F983" s="258"/>
      <c r="G983" s="258"/>
      <c r="H983" s="258"/>
      <c r="I983" s="258"/>
      <c r="J983" s="258"/>
      <c r="K983" s="258"/>
      <c r="L983" s="258"/>
      <c r="M983" s="258"/>
      <c r="N983" s="258"/>
      <c r="O983" s="258"/>
      <c r="P983" s="258"/>
      <c r="Q983" s="258"/>
      <c r="R983" s="258"/>
      <c r="S983" s="258"/>
      <c r="T983" s="258"/>
      <c r="U983" s="258"/>
      <c r="V983" s="258"/>
      <c r="W983" s="258"/>
      <c r="X983" s="258"/>
      <c r="Y983" s="258"/>
      <c r="Z983" s="258"/>
      <c r="AA983" s="258"/>
      <c r="AB983" s="258"/>
      <c r="AC983" s="250"/>
      <c r="AD983" s="250"/>
      <c r="AE983" s="250"/>
      <c r="AF983" s="354"/>
    </row>
    <row r="984" spans="1:32" s="256" customFormat="1" ht="22.5" customHeight="1">
      <c r="A984" s="234"/>
      <c r="B984" s="246"/>
      <c r="C984" s="258"/>
      <c r="D984" s="258"/>
      <c r="E984" s="258"/>
      <c r="F984" s="258"/>
      <c r="G984" s="258"/>
      <c r="H984" s="258"/>
      <c r="I984" s="258"/>
      <c r="J984" s="258"/>
      <c r="K984" s="258"/>
      <c r="L984" s="258"/>
      <c r="M984" s="258"/>
      <c r="N984" s="258"/>
      <c r="O984" s="258"/>
      <c r="P984" s="258"/>
      <c r="Q984" s="258"/>
      <c r="R984" s="258"/>
      <c r="S984" s="258"/>
      <c r="T984" s="258"/>
      <c r="U984" s="258"/>
      <c r="V984" s="258"/>
      <c r="W984" s="258"/>
      <c r="X984" s="258"/>
      <c r="Y984" s="258"/>
      <c r="Z984" s="258"/>
      <c r="AA984" s="258"/>
      <c r="AB984" s="258"/>
      <c r="AC984" s="250"/>
      <c r="AD984" s="250"/>
      <c r="AE984" s="250"/>
      <c r="AF984" s="255"/>
    </row>
    <row r="985" spans="1:32" s="256" customFormat="1" ht="22.5" customHeight="1">
      <c r="A985" s="388"/>
      <c r="B985" s="332"/>
      <c r="C985" s="332"/>
      <c r="D985" s="332"/>
      <c r="E985" s="332"/>
      <c r="F985" s="332"/>
      <c r="G985" s="332"/>
      <c r="H985" s="332"/>
      <c r="I985" s="332"/>
      <c r="J985" s="332"/>
      <c r="K985" s="332"/>
      <c r="L985" s="332"/>
      <c r="M985" s="332"/>
      <c r="N985" s="332"/>
      <c r="O985" s="332"/>
      <c r="P985" s="332"/>
      <c r="Q985" s="332"/>
      <c r="R985" s="332"/>
      <c r="S985" s="332"/>
      <c r="T985" s="332"/>
      <c r="U985" s="332"/>
      <c r="V985" s="332"/>
      <c r="W985" s="332"/>
      <c r="X985" s="332"/>
      <c r="Y985" s="332"/>
      <c r="Z985" s="332"/>
      <c r="AA985" s="332"/>
      <c r="AB985" s="332"/>
      <c r="AC985" s="252"/>
      <c r="AD985" s="252"/>
      <c r="AE985" s="252"/>
      <c r="AF985" s="255"/>
    </row>
    <row r="986" spans="1:32" s="256" customFormat="1" ht="33.75" customHeight="1">
      <c r="A986" s="324" t="s">
        <v>956</v>
      </c>
      <c r="B986" s="324"/>
      <c r="C986" s="324"/>
      <c r="D986" s="324"/>
      <c r="E986" s="389"/>
      <c r="F986" s="389"/>
      <c r="G986" s="389"/>
      <c r="H986" s="389"/>
      <c r="I986" s="389"/>
      <c r="J986" s="389"/>
      <c r="K986" s="389"/>
      <c r="L986" s="389"/>
      <c r="M986" s="389"/>
      <c r="N986" s="389"/>
      <c r="O986" s="389"/>
      <c r="P986" s="389"/>
      <c r="Q986" s="389"/>
      <c r="R986" s="389"/>
      <c r="S986" s="389"/>
      <c r="T986" s="389"/>
      <c r="U986" s="389"/>
      <c r="V986" s="389"/>
      <c r="W986" s="389"/>
      <c r="X986" s="389"/>
      <c r="Y986" s="389"/>
      <c r="Z986" s="389"/>
      <c r="AA986" s="389"/>
      <c r="AB986" s="389"/>
      <c r="AC986" s="389"/>
      <c r="AD986" s="389"/>
      <c r="AE986" s="389"/>
    </row>
    <row r="987" spans="1:32" s="256" customFormat="1" ht="19.5" customHeight="1">
      <c r="A987" s="388" t="s">
        <v>957</v>
      </c>
      <c r="B987" s="288"/>
      <c r="C987" s="289"/>
      <c r="D987" s="289"/>
      <c r="E987" s="289"/>
      <c r="F987" s="289"/>
      <c r="G987" s="289"/>
      <c r="H987" s="289"/>
      <c r="I987" s="289"/>
      <c r="J987" s="290"/>
      <c r="K987" s="290"/>
      <c r="L987" s="290"/>
      <c r="M987" s="290"/>
      <c r="N987" s="290"/>
      <c r="O987" s="290"/>
      <c r="P987" s="290"/>
      <c r="Q987" s="290"/>
      <c r="R987" s="290"/>
      <c r="S987" s="290"/>
      <c r="T987" s="290"/>
      <c r="U987" s="290"/>
      <c r="V987" s="290"/>
      <c r="W987" s="290"/>
      <c r="X987" s="290"/>
      <c r="Y987" s="290"/>
      <c r="Z987" s="290"/>
      <c r="AA987" s="290"/>
      <c r="AB987" s="290"/>
      <c r="AC987" s="252"/>
      <c r="AD987" s="252"/>
      <c r="AE987" s="252"/>
    </row>
    <row r="988" spans="1:32" s="332" customFormat="1" ht="30" customHeight="1">
      <c r="A988" s="256"/>
      <c r="B988" s="496" t="s">
        <v>296</v>
      </c>
      <c r="C988" s="512" t="s">
        <v>958</v>
      </c>
      <c r="D988" s="513"/>
      <c r="E988" s="513"/>
      <c r="F988" s="513"/>
      <c r="G988" s="513"/>
      <c r="H988" s="513"/>
      <c r="I988" s="513"/>
      <c r="J988" s="513"/>
      <c r="K988" s="513"/>
      <c r="L988" s="513"/>
      <c r="M988" s="513"/>
      <c r="N988" s="513"/>
      <c r="O988" s="513"/>
      <c r="P988" s="513"/>
      <c r="Q988" s="513"/>
      <c r="R988" s="513"/>
      <c r="S988" s="513"/>
      <c r="T988" s="513"/>
      <c r="U988" s="513"/>
      <c r="V988" s="513"/>
      <c r="W988" s="513"/>
      <c r="X988" s="513"/>
      <c r="Y988" s="513"/>
      <c r="Z988" s="513"/>
      <c r="AA988" s="513"/>
      <c r="AB988" s="514"/>
      <c r="AC988" s="526"/>
      <c r="AD988" s="527"/>
      <c r="AE988" s="528"/>
      <c r="AF988" s="354"/>
    </row>
    <row r="989" spans="1:32" s="332" customFormat="1" ht="30" customHeight="1">
      <c r="A989" s="256"/>
      <c r="B989" s="497"/>
      <c r="C989" s="523"/>
      <c r="D989" s="524"/>
      <c r="E989" s="524"/>
      <c r="F989" s="524"/>
      <c r="G989" s="524"/>
      <c r="H989" s="524"/>
      <c r="I989" s="524"/>
      <c r="J989" s="524"/>
      <c r="K989" s="524"/>
      <c r="L989" s="524"/>
      <c r="M989" s="524"/>
      <c r="N989" s="524"/>
      <c r="O989" s="524"/>
      <c r="P989" s="524"/>
      <c r="Q989" s="524"/>
      <c r="R989" s="524"/>
      <c r="S989" s="524"/>
      <c r="T989" s="524"/>
      <c r="U989" s="524"/>
      <c r="V989" s="524"/>
      <c r="W989" s="524"/>
      <c r="X989" s="524"/>
      <c r="Y989" s="524"/>
      <c r="Z989" s="524"/>
      <c r="AA989" s="524"/>
      <c r="AB989" s="525"/>
      <c r="AC989" s="529"/>
      <c r="AD989" s="530"/>
      <c r="AE989" s="531"/>
      <c r="AF989" s="354"/>
    </row>
    <row r="990" spans="1:32" s="332" customFormat="1" ht="22.5" customHeight="1">
      <c r="A990" s="256"/>
      <c r="B990" s="496" t="s">
        <v>300</v>
      </c>
      <c r="C990" s="512" t="s">
        <v>959</v>
      </c>
      <c r="D990" s="513"/>
      <c r="E990" s="513"/>
      <c r="F990" s="513"/>
      <c r="G990" s="513"/>
      <c r="H990" s="513"/>
      <c r="I990" s="513"/>
      <c r="J990" s="513"/>
      <c r="K990" s="513"/>
      <c r="L990" s="513"/>
      <c r="M990" s="513"/>
      <c r="N990" s="513"/>
      <c r="O990" s="513"/>
      <c r="P990" s="513"/>
      <c r="Q990" s="513"/>
      <c r="R990" s="513"/>
      <c r="S990" s="513"/>
      <c r="T990" s="513"/>
      <c r="U990" s="513"/>
      <c r="V990" s="513"/>
      <c r="W990" s="513"/>
      <c r="X990" s="513"/>
      <c r="Y990" s="513"/>
      <c r="Z990" s="513"/>
      <c r="AA990" s="513"/>
      <c r="AB990" s="514"/>
      <c r="AC990" s="526"/>
      <c r="AD990" s="527"/>
      <c r="AE990" s="528"/>
      <c r="AF990" s="354"/>
    </row>
    <row r="991" spans="1:32" s="332" customFormat="1" ht="22.5" customHeight="1">
      <c r="A991" s="256"/>
      <c r="B991" s="497"/>
      <c r="C991" s="523"/>
      <c r="D991" s="524"/>
      <c r="E991" s="524"/>
      <c r="F991" s="524"/>
      <c r="G991" s="524"/>
      <c r="H991" s="524"/>
      <c r="I991" s="524"/>
      <c r="J991" s="524"/>
      <c r="K991" s="524"/>
      <c r="L991" s="524"/>
      <c r="M991" s="524"/>
      <c r="N991" s="524"/>
      <c r="O991" s="524"/>
      <c r="P991" s="524"/>
      <c r="Q991" s="524"/>
      <c r="R991" s="524"/>
      <c r="S991" s="524"/>
      <c r="T991" s="524"/>
      <c r="U991" s="524"/>
      <c r="V991" s="524"/>
      <c r="W991" s="524"/>
      <c r="X991" s="524"/>
      <c r="Y991" s="524"/>
      <c r="Z991" s="524"/>
      <c r="AA991" s="524"/>
      <c r="AB991" s="525"/>
      <c r="AC991" s="529"/>
      <c r="AD991" s="530"/>
      <c r="AE991" s="531"/>
      <c r="AF991" s="224"/>
    </row>
    <row r="992" spans="1:32" s="332" customFormat="1" ht="30" customHeight="1">
      <c r="A992" s="256"/>
      <c r="B992" s="496" t="s">
        <v>302</v>
      </c>
      <c r="C992" s="512" t="s">
        <v>960</v>
      </c>
      <c r="D992" s="513"/>
      <c r="E992" s="513"/>
      <c r="F992" s="513"/>
      <c r="G992" s="513"/>
      <c r="H992" s="513"/>
      <c r="I992" s="513"/>
      <c r="J992" s="513"/>
      <c r="K992" s="513"/>
      <c r="L992" s="513"/>
      <c r="M992" s="513"/>
      <c r="N992" s="513"/>
      <c r="O992" s="513"/>
      <c r="P992" s="513"/>
      <c r="Q992" s="513"/>
      <c r="R992" s="513"/>
      <c r="S992" s="513"/>
      <c r="T992" s="513"/>
      <c r="U992" s="513"/>
      <c r="V992" s="513"/>
      <c r="W992" s="513"/>
      <c r="X992" s="513"/>
      <c r="Y992" s="513"/>
      <c r="Z992" s="513"/>
      <c r="AA992" s="513"/>
      <c r="AB992" s="514"/>
      <c r="AC992" s="499"/>
      <c r="AD992" s="499"/>
      <c r="AE992" s="499"/>
      <c r="AF992" s="224"/>
    </row>
    <row r="993" spans="1:32" s="332" customFormat="1" ht="30" customHeight="1">
      <c r="A993" s="256"/>
      <c r="B993" s="497"/>
      <c r="C993" s="523"/>
      <c r="D993" s="524"/>
      <c r="E993" s="524"/>
      <c r="F993" s="524"/>
      <c r="G993" s="524"/>
      <c r="H993" s="524"/>
      <c r="I993" s="524"/>
      <c r="J993" s="524"/>
      <c r="K993" s="524"/>
      <c r="L993" s="524"/>
      <c r="M993" s="524"/>
      <c r="N993" s="524"/>
      <c r="O993" s="524"/>
      <c r="P993" s="524"/>
      <c r="Q993" s="524"/>
      <c r="R993" s="524"/>
      <c r="S993" s="524"/>
      <c r="T993" s="524"/>
      <c r="U993" s="524"/>
      <c r="V993" s="524"/>
      <c r="W993" s="524"/>
      <c r="X993" s="524"/>
      <c r="Y993" s="524"/>
      <c r="Z993" s="524"/>
      <c r="AA993" s="524"/>
      <c r="AB993" s="525"/>
      <c r="AC993" s="499"/>
      <c r="AD993" s="499"/>
      <c r="AE993" s="499"/>
      <c r="AF993" s="354"/>
    </row>
    <row r="994" spans="1:32" s="332" customFormat="1" ht="12.95" customHeight="1">
      <c r="A994" s="390"/>
      <c r="B994" s="390"/>
      <c r="C994" s="390"/>
      <c r="D994" s="390"/>
      <c r="E994" s="390"/>
      <c r="F994" s="390"/>
      <c r="G994" s="390"/>
      <c r="H994" s="390"/>
      <c r="I994" s="390"/>
      <c r="J994" s="390"/>
      <c r="K994" s="390"/>
      <c r="L994" s="390"/>
      <c r="M994" s="390"/>
      <c r="N994" s="390"/>
      <c r="O994" s="390"/>
      <c r="P994" s="390"/>
      <c r="Q994" s="390"/>
      <c r="R994" s="390"/>
      <c r="S994" s="390"/>
      <c r="T994" s="390"/>
      <c r="U994" s="390"/>
      <c r="V994" s="390"/>
      <c r="W994" s="390"/>
      <c r="X994" s="390"/>
      <c r="Y994" s="390"/>
      <c r="Z994" s="390"/>
      <c r="AA994" s="390"/>
      <c r="AB994" s="390"/>
      <c r="AC994" s="252"/>
      <c r="AD994" s="252"/>
      <c r="AE994" s="252"/>
      <c r="AF994" s="354"/>
    </row>
    <row r="995" spans="1:32" s="332" customFormat="1" ht="19.5" customHeight="1">
      <c r="A995" s="388" t="s">
        <v>961</v>
      </c>
      <c r="B995" s="288"/>
      <c r="C995" s="289"/>
      <c r="D995" s="289"/>
      <c r="E995" s="289"/>
      <c r="F995" s="289"/>
      <c r="G995" s="289"/>
      <c r="H995" s="289"/>
      <c r="I995" s="289"/>
      <c r="J995" s="290"/>
      <c r="K995" s="290"/>
      <c r="L995" s="290"/>
      <c r="M995" s="290"/>
      <c r="N995" s="290"/>
      <c r="O995" s="290"/>
      <c r="P995" s="290"/>
      <c r="Q995" s="290"/>
      <c r="R995" s="290"/>
      <c r="S995" s="290"/>
      <c r="T995" s="290"/>
      <c r="U995" s="290"/>
      <c r="V995" s="290"/>
      <c r="W995" s="290"/>
      <c r="X995" s="290"/>
      <c r="Y995" s="290"/>
      <c r="Z995" s="290"/>
      <c r="AA995" s="290"/>
      <c r="AB995" s="290"/>
      <c r="AC995" s="252"/>
      <c r="AD995" s="252"/>
      <c r="AE995" s="252"/>
      <c r="AF995" s="354"/>
    </row>
    <row r="996" spans="1:32" s="332" customFormat="1" ht="22.5" customHeight="1">
      <c r="A996" s="256"/>
      <c r="B996" s="496" t="s">
        <v>296</v>
      </c>
      <c r="C996" s="512" t="s">
        <v>962</v>
      </c>
      <c r="D996" s="513"/>
      <c r="E996" s="513"/>
      <c r="F996" s="513"/>
      <c r="G996" s="513"/>
      <c r="H996" s="513"/>
      <c r="I996" s="513"/>
      <c r="J996" s="513"/>
      <c r="K996" s="513"/>
      <c r="L996" s="513"/>
      <c r="M996" s="513"/>
      <c r="N996" s="513"/>
      <c r="O996" s="513"/>
      <c r="P996" s="513"/>
      <c r="Q996" s="513"/>
      <c r="R996" s="513"/>
      <c r="S996" s="513"/>
      <c r="T996" s="513"/>
      <c r="U996" s="513"/>
      <c r="V996" s="513"/>
      <c r="W996" s="513"/>
      <c r="X996" s="513"/>
      <c r="Y996" s="513"/>
      <c r="Z996" s="513"/>
      <c r="AA996" s="513"/>
      <c r="AB996" s="514"/>
      <c r="AC996" s="526"/>
      <c r="AD996" s="527"/>
      <c r="AE996" s="528"/>
      <c r="AF996" s="354"/>
    </row>
    <row r="997" spans="1:32" s="332" customFormat="1" ht="25.15" customHeight="1">
      <c r="A997" s="256"/>
      <c r="B997" s="497"/>
      <c r="C997" s="523"/>
      <c r="D997" s="524"/>
      <c r="E997" s="524"/>
      <c r="F997" s="524"/>
      <c r="G997" s="524"/>
      <c r="H997" s="524"/>
      <c r="I997" s="524"/>
      <c r="J997" s="524"/>
      <c r="K997" s="524"/>
      <c r="L997" s="524"/>
      <c r="M997" s="524"/>
      <c r="N997" s="524"/>
      <c r="O997" s="524"/>
      <c r="P997" s="524"/>
      <c r="Q997" s="524"/>
      <c r="R997" s="524"/>
      <c r="S997" s="524"/>
      <c r="T997" s="524"/>
      <c r="U997" s="524"/>
      <c r="V997" s="524"/>
      <c r="W997" s="524"/>
      <c r="X997" s="524"/>
      <c r="Y997" s="524"/>
      <c r="Z997" s="524"/>
      <c r="AA997" s="524"/>
      <c r="AB997" s="525"/>
      <c r="AC997" s="529"/>
      <c r="AD997" s="530"/>
      <c r="AE997" s="531"/>
      <c r="AF997" s="354"/>
    </row>
    <row r="998" spans="1:32" s="332" customFormat="1" ht="13.5">
      <c r="A998" s="256"/>
      <c r="B998" s="254"/>
      <c r="C998" s="310"/>
      <c r="D998" s="310"/>
      <c r="E998" s="310"/>
      <c r="F998" s="310"/>
      <c r="G998" s="310"/>
      <c r="H998" s="310"/>
      <c r="I998" s="310"/>
      <c r="J998" s="310"/>
      <c r="K998" s="310"/>
      <c r="L998" s="310"/>
      <c r="M998" s="310"/>
      <c r="N998" s="310"/>
      <c r="O998" s="310"/>
      <c r="P998" s="310"/>
      <c r="Q998" s="310"/>
      <c r="R998" s="310"/>
      <c r="S998" s="310"/>
      <c r="T998" s="310"/>
      <c r="U998" s="310"/>
      <c r="V998" s="310"/>
      <c r="W998" s="310"/>
      <c r="X998" s="310"/>
      <c r="Y998" s="310"/>
      <c r="Z998" s="310"/>
      <c r="AA998" s="310"/>
      <c r="AB998" s="310"/>
      <c r="AC998" s="254"/>
      <c r="AD998" s="254"/>
      <c r="AE998" s="254"/>
      <c r="AF998" s="354"/>
    </row>
    <row r="999" spans="1:32" s="296" customFormat="1" ht="23.25" customHeight="1">
      <c r="A999" s="253" t="s">
        <v>963</v>
      </c>
      <c r="B999" s="309"/>
      <c r="C999" s="246"/>
      <c r="D999" s="246"/>
      <c r="E999" s="246"/>
      <c r="F999" s="246"/>
      <c r="G999" s="246"/>
      <c r="H999" s="246"/>
      <c r="I999" s="246"/>
      <c r="J999" s="293"/>
      <c r="K999" s="293"/>
      <c r="L999" s="293"/>
      <c r="M999" s="293"/>
      <c r="N999" s="293"/>
      <c r="O999" s="293"/>
      <c r="P999" s="293"/>
      <c r="Q999" s="293"/>
      <c r="R999" s="293"/>
      <c r="S999" s="293"/>
      <c r="T999" s="293"/>
      <c r="U999" s="293"/>
      <c r="V999" s="293"/>
      <c r="W999" s="293"/>
      <c r="X999" s="293"/>
      <c r="Y999" s="293"/>
      <c r="Z999" s="293"/>
      <c r="AA999" s="293"/>
      <c r="AB999" s="293"/>
      <c r="AC999" s="295"/>
      <c r="AD999" s="295"/>
      <c r="AE999" s="295"/>
      <c r="AF999" s="255"/>
    </row>
    <row r="1000" spans="1:32" s="256" customFormat="1" ht="38.25" customHeight="1">
      <c r="B1000" s="496" t="s">
        <v>296</v>
      </c>
      <c r="C1000" s="512" t="s">
        <v>964</v>
      </c>
      <c r="D1000" s="513"/>
      <c r="E1000" s="513"/>
      <c r="F1000" s="513"/>
      <c r="G1000" s="513"/>
      <c r="H1000" s="513"/>
      <c r="I1000" s="513"/>
      <c r="J1000" s="513"/>
      <c r="K1000" s="513"/>
      <c r="L1000" s="513"/>
      <c r="M1000" s="513"/>
      <c r="N1000" s="513"/>
      <c r="O1000" s="513"/>
      <c r="P1000" s="513"/>
      <c r="Q1000" s="513"/>
      <c r="R1000" s="513"/>
      <c r="S1000" s="513"/>
      <c r="T1000" s="513"/>
      <c r="U1000" s="513"/>
      <c r="V1000" s="513"/>
      <c r="W1000" s="513"/>
      <c r="X1000" s="513"/>
      <c r="Y1000" s="513"/>
      <c r="Z1000" s="513"/>
      <c r="AA1000" s="513"/>
      <c r="AB1000" s="514"/>
      <c r="AC1000" s="526"/>
      <c r="AD1000" s="527"/>
      <c r="AE1000" s="528"/>
      <c r="AF1000" s="255"/>
    </row>
    <row r="1001" spans="1:32" s="256" customFormat="1" ht="38.25" customHeight="1">
      <c r="B1001" s="497"/>
      <c r="C1001" s="523"/>
      <c r="D1001" s="524"/>
      <c r="E1001" s="524"/>
      <c r="F1001" s="524"/>
      <c r="G1001" s="524"/>
      <c r="H1001" s="524"/>
      <c r="I1001" s="524"/>
      <c r="J1001" s="524"/>
      <c r="K1001" s="524"/>
      <c r="L1001" s="524"/>
      <c r="M1001" s="524"/>
      <c r="N1001" s="524"/>
      <c r="O1001" s="524"/>
      <c r="P1001" s="524"/>
      <c r="Q1001" s="524"/>
      <c r="R1001" s="524"/>
      <c r="S1001" s="524"/>
      <c r="T1001" s="524"/>
      <c r="U1001" s="524"/>
      <c r="V1001" s="524"/>
      <c r="W1001" s="524"/>
      <c r="X1001" s="524"/>
      <c r="Y1001" s="524"/>
      <c r="Z1001" s="524"/>
      <c r="AA1001" s="524"/>
      <c r="AB1001" s="525"/>
      <c r="AC1001" s="529"/>
      <c r="AD1001" s="530"/>
      <c r="AE1001" s="531"/>
      <c r="AF1001" s="255"/>
    </row>
    <row r="1002" spans="1:32" s="296" customFormat="1" ht="12.75" customHeight="1">
      <c r="A1002" s="253"/>
      <c r="AC1002" s="295"/>
      <c r="AD1002" s="295"/>
      <c r="AE1002" s="295"/>
      <c r="AF1002" s="255"/>
    </row>
    <row r="1003" spans="1:32" s="296" customFormat="1" ht="33">
      <c r="A1003" s="253" t="s">
        <v>965</v>
      </c>
      <c r="B1003" s="256"/>
      <c r="C1003" s="256"/>
      <c r="D1003" s="256"/>
      <c r="E1003" s="256"/>
      <c r="F1003" s="256"/>
      <c r="G1003" s="256"/>
      <c r="H1003" s="256"/>
      <c r="I1003" s="256"/>
      <c r="J1003" s="256"/>
      <c r="K1003" s="256"/>
      <c r="L1003" s="256"/>
      <c r="M1003" s="256"/>
      <c r="N1003" s="256"/>
      <c r="O1003" s="256"/>
      <c r="P1003" s="256"/>
      <c r="Q1003" s="256"/>
      <c r="R1003" s="256"/>
      <c r="S1003" s="256"/>
      <c r="T1003" s="256"/>
      <c r="U1003" s="256"/>
      <c r="V1003" s="256"/>
      <c r="W1003" s="256"/>
      <c r="X1003" s="256"/>
      <c r="Y1003" s="256"/>
      <c r="Z1003" s="256"/>
      <c r="AA1003" s="256"/>
      <c r="AB1003" s="256"/>
      <c r="AC1003" s="368"/>
      <c r="AD1003" s="368"/>
      <c r="AE1003" s="368"/>
      <c r="AF1003" s="255"/>
    </row>
    <row r="1004" spans="1:32" s="234" customFormat="1" ht="36" customHeight="1">
      <c r="A1004" s="293"/>
      <c r="B1004" s="424" t="s">
        <v>296</v>
      </c>
      <c r="C1004" s="506" t="s">
        <v>966</v>
      </c>
      <c r="D1004" s="507"/>
      <c r="E1004" s="507"/>
      <c r="F1004" s="507"/>
      <c r="G1004" s="507"/>
      <c r="H1004" s="507"/>
      <c r="I1004" s="507"/>
      <c r="J1004" s="507"/>
      <c r="K1004" s="507"/>
      <c r="L1004" s="507"/>
      <c r="M1004" s="507"/>
      <c r="N1004" s="507"/>
      <c r="O1004" s="507"/>
      <c r="P1004" s="507"/>
      <c r="Q1004" s="507"/>
      <c r="R1004" s="507"/>
      <c r="S1004" s="507"/>
      <c r="T1004" s="507"/>
      <c r="U1004" s="507"/>
      <c r="V1004" s="507"/>
      <c r="W1004" s="507"/>
      <c r="X1004" s="507"/>
      <c r="Y1004" s="507"/>
      <c r="Z1004" s="507"/>
      <c r="AA1004" s="507"/>
      <c r="AB1004" s="508"/>
      <c r="AC1004" s="543"/>
      <c r="AD1004" s="543"/>
      <c r="AE1004" s="543"/>
    </row>
    <row r="1005" spans="1:32" s="234" customFormat="1" ht="27.75" customHeight="1">
      <c r="A1005" s="293"/>
      <c r="B1005" s="425" t="s">
        <v>598</v>
      </c>
      <c r="C1005" s="506" t="s">
        <v>967</v>
      </c>
      <c r="D1005" s="507"/>
      <c r="E1005" s="507"/>
      <c r="F1005" s="507"/>
      <c r="G1005" s="507"/>
      <c r="H1005" s="507"/>
      <c r="I1005" s="507"/>
      <c r="J1005" s="507"/>
      <c r="K1005" s="507"/>
      <c r="L1005" s="507"/>
      <c r="M1005" s="507"/>
      <c r="N1005" s="507"/>
      <c r="O1005" s="507"/>
      <c r="P1005" s="507"/>
      <c r="Q1005" s="507"/>
      <c r="R1005" s="507"/>
      <c r="S1005" s="507"/>
      <c r="T1005" s="507"/>
      <c r="U1005" s="507"/>
      <c r="V1005" s="507"/>
      <c r="W1005" s="507"/>
      <c r="X1005" s="507"/>
      <c r="Y1005" s="507"/>
      <c r="Z1005" s="507"/>
      <c r="AA1005" s="507"/>
      <c r="AB1005" s="508"/>
      <c r="AC1005" s="543"/>
      <c r="AD1005" s="543"/>
      <c r="AE1005" s="543"/>
    </row>
    <row r="1006" spans="1:32" s="234" customFormat="1" ht="22.5" customHeight="1">
      <c r="A1006" s="293"/>
      <c r="B1006" s="425" t="s">
        <v>390</v>
      </c>
      <c r="C1006" s="506" t="s">
        <v>968</v>
      </c>
      <c r="D1006" s="507"/>
      <c r="E1006" s="507"/>
      <c r="F1006" s="507"/>
      <c r="G1006" s="507"/>
      <c r="H1006" s="507"/>
      <c r="I1006" s="507"/>
      <c r="J1006" s="507"/>
      <c r="K1006" s="507"/>
      <c r="L1006" s="507"/>
      <c r="M1006" s="507"/>
      <c r="N1006" s="507"/>
      <c r="O1006" s="507"/>
      <c r="P1006" s="507"/>
      <c r="Q1006" s="507"/>
      <c r="R1006" s="507"/>
      <c r="S1006" s="507"/>
      <c r="T1006" s="507"/>
      <c r="U1006" s="507"/>
      <c r="V1006" s="507"/>
      <c r="W1006" s="507"/>
      <c r="X1006" s="507"/>
      <c r="Y1006" s="507"/>
      <c r="Z1006" s="507"/>
      <c r="AA1006" s="507"/>
      <c r="AB1006" s="508"/>
      <c r="AC1006" s="543"/>
      <c r="AD1006" s="543"/>
      <c r="AE1006" s="543"/>
    </row>
    <row r="1007" spans="1:32" s="234" customFormat="1" ht="24.75" customHeight="1">
      <c r="A1007" s="293"/>
      <c r="B1007" s="425" t="s">
        <v>603</v>
      </c>
      <c r="C1007" s="506" t="s">
        <v>969</v>
      </c>
      <c r="D1007" s="507"/>
      <c r="E1007" s="507"/>
      <c r="F1007" s="507"/>
      <c r="G1007" s="507"/>
      <c r="H1007" s="507"/>
      <c r="I1007" s="507"/>
      <c r="J1007" s="507"/>
      <c r="K1007" s="507"/>
      <c r="L1007" s="507"/>
      <c r="M1007" s="507"/>
      <c r="N1007" s="507"/>
      <c r="O1007" s="507"/>
      <c r="P1007" s="507"/>
      <c r="Q1007" s="507"/>
      <c r="R1007" s="507"/>
      <c r="S1007" s="507"/>
      <c r="T1007" s="507"/>
      <c r="U1007" s="507"/>
      <c r="V1007" s="507"/>
      <c r="W1007" s="507"/>
      <c r="X1007" s="507"/>
      <c r="Y1007" s="507"/>
      <c r="Z1007" s="507"/>
      <c r="AA1007" s="507"/>
      <c r="AB1007" s="508"/>
      <c r="AC1007" s="543"/>
      <c r="AD1007" s="543"/>
      <c r="AE1007" s="543"/>
    </row>
    <row r="1008" spans="1:32" s="296" customFormat="1" ht="12.75" customHeight="1">
      <c r="A1008" s="253"/>
      <c r="AC1008" s="295"/>
      <c r="AD1008" s="295"/>
      <c r="AE1008" s="295"/>
      <c r="AF1008" s="255"/>
    </row>
    <row r="1009" spans="1:32" s="369" customFormat="1" ht="33">
      <c r="A1009" s="253" t="s">
        <v>970</v>
      </c>
      <c r="B1009" s="256"/>
      <c r="C1009" s="256"/>
      <c r="D1009" s="256"/>
      <c r="E1009" s="256"/>
      <c r="F1009" s="256"/>
      <c r="G1009" s="256"/>
      <c r="H1009" s="256"/>
      <c r="I1009" s="256"/>
      <c r="J1009" s="256"/>
      <c r="K1009" s="256"/>
      <c r="L1009" s="256"/>
      <c r="M1009" s="256"/>
      <c r="N1009" s="256"/>
      <c r="O1009" s="256"/>
      <c r="P1009" s="256"/>
      <c r="Q1009" s="256"/>
      <c r="R1009" s="256"/>
      <c r="S1009" s="256"/>
      <c r="T1009" s="256"/>
      <c r="U1009" s="256"/>
      <c r="V1009" s="256"/>
      <c r="W1009" s="256"/>
      <c r="X1009" s="256"/>
      <c r="Y1009" s="256"/>
      <c r="Z1009" s="256"/>
      <c r="AA1009" s="256"/>
      <c r="AB1009" s="256"/>
      <c r="AC1009" s="368"/>
      <c r="AD1009" s="368"/>
      <c r="AE1009" s="368"/>
      <c r="AF1009" s="391"/>
    </row>
    <row r="1010" spans="1:32" s="369" customFormat="1" ht="37.5" customHeight="1">
      <c r="A1010" s="293"/>
      <c r="B1010" s="424" t="s">
        <v>296</v>
      </c>
      <c r="C1010" s="506" t="s">
        <v>971</v>
      </c>
      <c r="D1010" s="507"/>
      <c r="E1010" s="507"/>
      <c r="F1010" s="507"/>
      <c r="G1010" s="507"/>
      <c r="H1010" s="507"/>
      <c r="I1010" s="507"/>
      <c r="J1010" s="507"/>
      <c r="K1010" s="507"/>
      <c r="L1010" s="507"/>
      <c r="M1010" s="507"/>
      <c r="N1010" s="507"/>
      <c r="O1010" s="507"/>
      <c r="P1010" s="507"/>
      <c r="Q1010" s="507"/>
      <c r="R1010" s="507"/>
      <c r="S1010" s="507"/>
      <c r="T1010" s="507"/>
      <c r="U1010" s="507"/>
      <c r="V1010" s="507"/>
      <c r="W1010" s="507"/>
      <c r="X1010" s="507"/>
      <c r="Y1010" s="507"/>
      <c r="Z1010" s="507"/>
      <c r="AA1010" s="507"/>
      <c r="AB1010" s="508"/>
      <c r="AC1010" s="543"/>
      <c r="AD1010" s="543"/>
      <c r="AE1010" s="543"/>
    </row>
    <row r="1011" spans="1:32" s="369" customFormat="1" ht="30" customHeight="1">
      <c r="A1011" s="293"/>
      <c r="B1011" s="425" t="s">
        <v>598</v>
      </c>
      <c r="C1011" s="506" t="s">
        <v>972</v>
      </c>
      <c r="D1011" s="507"/>
      <c r="E1011" s="507"/>
      <c r="F1011" s="507"/>
      <c r="G1011" s="507"/>
      <c r="H1011" s="507"/>
      <c r="I1011" s="507"/>
      <c r="J1011" s="507"/>
      <c r="K1011" s="507"/>
      <c r="L1011" s="507"/>
      <c r="M1011" s="507"/>
      <c r="N1011" s="507"/>
      <c r="O1011" s="507"/>
      <c r="P1011" s="507"/>
      <c r="Q1011" s="507"/>
      <c r="R1011" s="507"/>
      <c r="S1011" s="507"/>
      <c r="T1011" s="507"/>
      <c r="U1011" s="507"/>
      <c r="V1011" s="507"/>
      <c r="W1011" s="507"/>
      <c r="X1011" s="507"/>
      <c r="Y1011" s="507"/>
      <c r="Z1011" s="507"/>
      <c r="AA1011" s="507"/>
      <c r="AB1011" s="508"/>
      <c r="AC1011" s="543"/>
      <c r="AD1011" s="543"/>
      <c r="AE1011" s="543"/>
    </row>
    <row r="1012" spans="1:32" s="390" customFormat="1" ht="10.5" customHeight="1">
      <c r="A1012" s="388"/>
      <c r="B1012" s="332"/>
      <c r="C1012" s="332"/>
      <c r="D1012" s="332"/>
      <c r="E1012" s="332"/>
      <c r="F1012" s="332"/>
      <c r="G1012" s="332"/>
      <c r="H1012" s="332"/>
      <c r="I1012" s="332"/>
      <c r="J1012" s="332"/>
      <c r="K1012" s="332"/>
      <c r="L1012" s="332"/>
      <c r="M1012" s="332"/>
      <c r="N1012" s="332"/>
      <c r="O1012" s="332"/>
      <c r="P1012" s="332"/>
      <c r="Q1012" s="332"/>
      <c r="R1012" s="332"/>
      <c r="S1012" s="332"/>
      <c r="T1012" s="332"/>
      <c r="U1012" s="332"/>
      <c r="V1012" s="332"/>
      <c r="W1012" s="332"/>
      <c r="X1012" s="332"/>
      <c r="Y1012" s="332"/>
      <c r="Z1012" s="332"/>
      <c r="AA1012" s="332"/>
      <c r="AB1012" s="332"/>
      <c r="AC1012" s="252"/>
      <c r="AD1012" s="252"/>
      <c r="AE1012" s="252"/>
    </row>
    <row r="1013" spans="1:32" s="390" customFormat="1" ht="18.75" customHeight="1">
      <c r="A1013" s="392" t="s">
        <v>973</v>
      </c>
      <c r="B1013" s="288"/>
      <c r="C1013" s="289"/>
      <c r="D1013" s="289"/>
      <c r="E1013" s="289"/>
      <c r="F1013" s="289"/>
      <c r="G1013" s="289"/>
      <c r="H1013" s="289"/>
      <c r="I1013" s="289"/>
      <c r="J1013" s="290"/>
      <c r="K1013" s="290"/>
      <c r="L1013" s="290"/>
      <c r="M1013" s="290"/>
      <c r="N1013" s="290"/>
      <c r="O1013" s="290"/>
      <c r="P1013" s="290"/>
      <c r="Q1013" s="290"/>
      <c r="R1013" s="290"/>
      <c r="S1013" s="290"/>
      <c r="T1013" s="290"/>
      <c r="U1013" s="290"/>
      <c r="V1013" s="290"/>
      <c r="W1013" s="290"/>
      <c r="X1013" s="290"/>
      <c r="Y1013" s="290"/>
      <c r="Z1013" s="290"/>
      <c r="AA1013" s="290"/>
      <c r="AB1013" s="290"/>
      <c r="AC1013" s="252"/>
      <c r="AD1013" s="252"/>
      <c r="AE1013" s="252"/>
    </row>
    <row r="1014" spans="1:32" s="390" customFormat="1" ht="18" customHeight="1">
      <c r="A1014" s="256"/>
      <c r="B1014" s="496" t="s">
        <v>296</v>
      </c>
      <c r="C1014" s="512" t="s">
        <v>974</v>
      </c>
      <c r="D1014" s="513"/>
      <c r="E1014" s="513"/>
      <c r="F1014" s="513"/>
      <c r="G1014" s="513"/>
      <c r="H1014" s="513"/>
      <c r="I1014" s="513"/>
      <c r="J1014" s="513"/>
      <c r="K1014" s="513"/>
      <c r="L1014" s="513"/>
      <c r="M1014" s="513"/>
      <c r="N1014" s="513"/>
      <c r="O1014" s="513"/>
      <c r="P1014" s="513"/>
      <c r="Q1014" s="513"/>
      <c r="R1014" s="513"/>
      <c r="S1014" s="513"/>
      <c r="T1014" s="513"/>
      <c r="U1014" s="513"/>
      <c r="V1014" s="513"/>
      <c r="W1014" s="513"/>
      <c r="X1014" s="513"/>
      <c r="Y1014" s="513"/>
      <c r="Z1014" s="513"/>
      <c r="AA1014" s="513"/>
      <c r="AB1014" s="514"/>
      <c r="AC1014" s="526"/>
      <c r="AD1014" s="527"/>
      <c r="AE1014" s="528"/>
    </row>
    <row r="1015" spans="1:32" s="390" customFormat="1" ht="30.75" customHeight="1">
      <c r="A1015" s="256"/>
      <c r="B1015" s="497"/>
      <c r="C1015" s="523"/>
      <c r="D1015" s="524"/>
      <c r="E1015" s="524"/>
      <c r="F1015" s="524"/>
      <c r="G1015" s="524"/>
      <c r="H1015" s="524"/>
      <c r="I1015" s="524"/>
      <c r="J1015" s="524"/>
      <c r="K1015" s="524"/>
      <c r="L1015" s="524"/>
      <c r="M1015" s="524"/>
      <c r="N1015" s="524"/>
      <c r="O1015" s="524"/>
      <c r="P1015" s="524"/>
      <c r="Q1015" s="524"/>
      <c r="R1015" s="524"/>
      <c r="S1015" s="524"/>
      <c r="T1015" s="524"/>
      <c r="U1015" s="524"/>
      <c r="V1015" s="524"/>
      <c r="W1015" s="524"/>
      <c r="X1015" s="524"/>
      <c r="Y1015" s="524"/>
      <c r="Z1015" s="524"/>
      <c r="AA1015" s="524"/>
      <c r="AB1015" s="525"/>
      <c r="AC1015" s="529"/>
      <c r="AD1015" s="530"/>
      <c r="AE1015" s="531"/>
    </row>
    <row r="1016" spans="1:32" s="390" customFormat="1" ht="15" customHeight="1">
      <c r="A1016" s="388"/>
      <c r="B1016" s="332"/>
      <c r="C1016" s="332"/>
      <c r="D1016" s="332"/>
      <c r="E1016" s="332"/>
      <c r="F1016" s="332"/>
      <c r="G1016" s="332"/>
      <c r="H1016" s="332"/>
      <c r="I1016" s="332"/>
      <c r="J1016" s="332"/>
      <c r="K1016" s="332"/>
      <c r="L1016" s="332"/>
      <c r="M1016" s="332"/>
      <c r="N1016" s="332"/>
      <c r="O1016" s="332"/>
      <c r="P1016" s="332"/>
      <c r="Q1016" s="332"/>
      <c r="R1016" s="332"/>
      <c r="S1016" s="332"/>
      <c r="T1016" s="332"/>
      <c r="U1016" s="332"/>
      <c r="V1016" s="332"/>
      <c r="W1016" s="332"/>
      <c r="X1016" s="332"/>
      <c r="Y1016" s="332"/>
      <c r="Z1016" s="332"/>
      <c r="AA1016" s="332"/>
      <c r="AB1016" s="332"/>
      <c r="AC1016" s="252"/>
      <c r="AD1016" s="252"/>
      <c r="AE1016" s="252"/>
    </row>
    <row r="1017" spans="1:32" s="390" customFormat="1" ht="19.5" customHeight="1">
      <c r="A1017" s="532" t="s">
        <v>975</v>
      </c>
      <c r="B1017" s="532"/>
      <c r="C1017" s="532"/>
      <c r="D1017" s="532"/>
      <c r="E1017" s="532"/>
      <c r="F1017" s="532"/>
      <c r="G1017" s="532"/>
      <c r="H1017" s="532"/>
      <c r="I1017" s="532"/>
      <c r="J1017" s="532"/>
      <c r="K1017" s="532"/>
      <c r="L1017" s="532"/>
      <c r="M1017" s="532"/>
      <c r="N1017" s="532"/>
      <c r="O1017" s="290"/>
      <c r="P1017" s="290"/>
      <c r="Q1017" s="290"/>
      <c r="R1017" s="290"/>
      <c r="S1017" s="290"/>
      <c r="T1017" s="290"/>
      <c r="U1017" s="290"/>
      <c r="V1017" s="290"/>
      <c r="W1017" s="290"/>
      <c r="X1017" s="290"/>
      <c r="Y1017" s="290"/>
      <c r="Z1017" s="290"/>
      <c r="AA1017" s="290"/>
      <c r="AB1017" s="290"/>
      <c r="AC1017" s="252"/>
      <c r="AD1017" s="252"/>
      <c r="AE1017" s="252"/>
    </row>
    <row r="1018" spans="1:32" s="390" customFormat="1" ht="18.600000000000001" customHeight="1">
      <c r="A1018" s="241"/>
      <c r="B1018" s="496" t="s">
        <v>598</v>
      </c>
      <c r="C1018" s="512" t="s">
        <v>976</v>
      </c>
      <c r="D1018" s="513"/>
      <c r="E1018" s="513"/>
      <c r="F1018" s="513"/>
      <c r="G1018" s="513"/>
      <c r="H1018" s="513"/>
      <c r="I1018" s="513"/>
      <c r="J1018" s="513"/>
      <c r="K1018" s="513"/>
      <c r="L1018" s="513"/>
      <c r="M1018" s="513"/>
      <c r="N1018" s="513"/>
      <c r="O1018" s="513"/>
      <c r="P1018" s="513"/>
      <c r="Q1018" s="513"/>
      <c r="R1018" s="513"/>
      <c r="S1018" s="513"/>
      <c r="T1018" s="513"/>
      <c r="U1018" s="513"/>
      <c r="V1018" s="513"/>
      <c r="W1018" s="513"/>
      <c r="X1018" s="513"/>
      <c r="Y1018" s="513"/>
      <c r="Z1018" s="513"/>
      <c r="AA1018" s="513"/>
      <c r="AB1018" s="514"/>
      <c r="AC1018" s="534"/>
      <c r="AD1018" s="535"/>
      <c r="AE1018" s="536"/>
    </row>
    <row r="1019" spans="1:32" s="390" customFormat="1" ht="45" customHeight="1">
      <c r="A1019" s="241"/>
      <c r="B1019" s="533"/>
      <c r="C1019" s="430" t="s">
        <v>773</v>
      </c>
      <c r="D1019" s="506" t="s">
        <v>977</v>
      </c>
      <c r="E1019" s="507"/>
      <c r="F1019" s="507"/>
      <c r="G1019" s="507"/>
      <c r="H1019" s="507"/>
      <c r="I1019" s="507"/>
      <c r="J1019" s="507"/>
      <c r="K1019" s="507"/>
      <c r="L1019" s="507"/>
      <c r="M1019" s="507"/>
      <c r="N1019" s="507"/>
      <c r="O1019" s="507"/>
      <c r="P1019" s="507"/>
      <c r="Q1019" s="507"/>
      <c r="R1019" s="507"/>
      <c r="S1019" s="507"/>
      <c r="T1019" s="507"/>
      <c r="U1019" s="507"/>
      <c r="V1019" s="507"/>
      <c r="W1019" s="507"/>
      <c r="X1019" s="507"/>
      <c r="Y1019" s="507"/>
      <c r="Z1019" s="507"/>
      <c r="AA1019" s="507"/>
      <c r="AB1019" s="508"/>
      <c r="AC1019" s="537"/>
      <c r="AD1019" s="538"/>
      <c r="AE1019" s="539"/>
    </row>
    <row r="1020" spans="1:32" s="390" customFormat="1" ht="45" customHeight="1">
      <c r="A1020" s="241"/>
      <c r="B1020" s="533"/>
      <c r="C1020" s="430" t="s">
        <v>827</v>
      </c>
      <c r="D1020" s="506" t="s">
        <v>978</v>
      </c>
      <c r="E1020" s="507"/>
      <c r="F1020" s="507"/>
      <c r="G1020" s="507"/>
      <c r="H1020" s="507"/>
      <c r="I1020" s="507"/>
      <c r="J1020" s="507"/>
      <c r="K1020" s="507"/>
      <c r="L1020" s="507"/>
      <c r="M1020" s="507"/>
      <c r="N1020" s="507"/>
      <c r="O1020" s="507"/>
      <c r="P1020" s="507"/>
      <c r="Q1020" s="507"/>
      <c r="R1020" s="507"/>
      <c r="S1020" s="507"/>
      <c r="T1020" s="507"/>
      <c r="U1020" s="507"/>
      <c r="V1020" s="507"/>
      <c r="W1020" s="507"/>
      <c r="X1020" s="507"/>
      <c r="Y1020" s="507"/>
      <c r="Z1020" s="507"/>
      <c r="AA1020" s="507"/>
      <c r="AB1020" s="508"/>
      <c r="AC1020" s="537"/>
      <c r="AD1020" s="538"/>
      <c r="AE1020" s="539"/>
    </row>
    <row r="1021" spans="1:32" s="390" customFormat="1" ht="36" customHeight="1">
      <c r="A1021" s="241"/>
      <c r="B1021" s="497"/>
      <c r="C1021" s="430" t="s">
        <v>829</v>
      </c>
      <c r="D1021" s="506" t="s">
        <v>979</v>
      </c>
      <c r="E1021" s="507"/>
      <c r="F1021" s="507"/>
      <c r="G1021" s="507"/>
      <c r="H1021" s="507"/>
      <c r="I1021" s="507"/>
      <c r="J1021" s="507"/>
      <c r="K1021" s="507"/>
      <c r="L1021" s="507"/>
      <c r="M1021" s="507"/>
      <c r="N1021" s="507"/>
      <c r="O1021" s="507"/>
      <c r="P1021" s="507"/>
      <c r="Q1021" s="507"/>
      <c r="R1021" s="507"/>
      <c r="S1021" s="507"/>
      <c r="T1021" s="507"/>
      <c r="U1021" s="507"/>
      <c r="V1021" s="507"/>
      <c r="W1021" s="507"/>
      <c r="X1021" s="507"/>
      <c r="Y1021" s="507"/>
      <c r="Z1021" s="507"/>
      <c r="AA1021" s="507"/>
      <c r="AB1021" s="508"/>
      <c r="AC1021" s="540"/>
      <c r="AD1021" s="541"/>
      <c r="AE1021" s="542"/>
    </row>
    <row r="1022" spans="1:32" s="390" customFormat="1" ht="10.5" customHeight="1">
      <c r="A1022" s="388"/>
      <c r="B1022" s="332"/>
      <c r="C1022" s="332"/>
      <c r="D1022" s="332"/>
      <c r="E1022" s="332"/>
      <c r="F1022" s="332"/>
      <c r="G1022" s="332"/>
      <c r="H1022" s="332"/>
      <c r="I1022" s="332"/>
      <c r="J1022" s="332"/>
      <c r="K1022" s="332"/>
      <c r="L1022" s="332"/>
      <c r="M1022" s="332"/>
      <c r="N1022" s="332"/>
      <c r="O1022" s="332"/>
      <c r="P1022" s="332"/>
      <c r="Q1022" s="332"/>
      <c r="R1022" s="332"/>
      <c r="S1022" s="332"/>
      <c r="T1022" s="332"/>
      <c r="U1022" s="332"/>
      <c r="V1022" s="332"/>
      <c r="W1022" s="332"/>
      <c r="X1022" s="332"/>
      <c r="Y1022" s="332"/>
      <c r="Z1022" s="332"/>
      <c r="AA1022" s="332"/>
      <c r="AB1022" s="332"/>
      <c r="AC1022" s="252"/>
      <c r="AD1022" s="252"/>
      <c r="AE1022" s="252"/>
    </row>
    <row r="1023" spans="1:32" s="390" customFormat="1" ht="19.5" customHeight="1">
      <c r="A1023" s="388" t="s">
        <v>980</v>
      </c>
      <c r="B1023" s="332"/>
      <c r="C1023" s="332"/>
      <c r="D1023" s="332"/>
      <c r="E1023" s="332"/>
      <c r="F1023" s="332"/>
      <c r="G1023" s="332"/>
      <c r="H1023" s="332"/>
      <c r="I1023" s="332"/>
      <c r="J1023" s="332"/>
      <c r="K1023" s="332"/>
      <c r="L1023" s="332"/>
      <c r="M1023" s="332"/>
      <c r="N1023" s="332"/>
      <c r="O1023" s="332"/>
      <c r="P1023" s="332"/>
      <c r="Q1023" s="332"/>
      <c r="R1023" s="332"/>
      <c r="S1023" s="332"/>
      <c r="T1023" s="332"/>
      <c r="U1023" s="332"/>
      <c r="V1023" s="332"/>
      <c r="W1023" s="332"/>
      <c r="X1023" s="332"/>
      <c r="Y1023" s="332"/>
      <c r="Z1023" s="332"/>
      <c r="AA1023" s="332"/>
      <c r="AB1023" s="332"/>
      <c r="AC1023" s="252"/>
      <c r="AD1023" s="252"/>
      <c r="AE1023" s="252"/>
    </row>
    <row r="1024" spans="1:32" s="390" customFormat="1" ht="45.6" customHeight="1">
      <c r="A1024" s="388"/>
      <c r="B1024" s="344" t="s">
        <v>861</v>
      </c>
      <c r="C1024" s="506" t="s">
        <v>981</v>
      </c>
      <c r="D1024" s="507"/>
      <c r="E1024" s="507"/>
      <c r="F1024" s="507"/>
      <c r="G1024" s="507"/>
      <c r="H1024" s="507"/>
      <c r="I1024" s="507"/>
      <c r="J1024" s="507"/>
      <c r="K1024" s="507"/>
      <c r="L1024" s="507"/>
      <c r="M1024" s="507"/>
      <c r="N1024" s="507"/>
      <c r="O1024" s="507"/>
      <c r="P1024" s="507"/>
      <c r="Q1024" s="507"/>
      <c r="R1024" s="507"/>
      <c r="S1024" s="507"/>
      <c r="T1024" s="507"/>
      <c r="U1024" s="507"/>
      <c r="V1024" s="507"/>
      <c r="W1024" s="507"/>
      <c r="X1024" s="507"/>
      <c r="Y1024" s="507"/>
      <c r="Z1024" s="507"/>
      <c r="AA1024" s="507"/>
      <c r="AB1024" s="508"/>
      <c r="AC1024" s="509"/>
      <c r="AD1024" s="510"/>
      <c r="AE1024" s="511"/>
    </row>
    <row r="1025" spans="1:60" s="390" customFormat="1" ht="10.5" customHeight="1">
      <c r="A1025" s="388"/>
      <c r="B1025" s="332"/>
      <c r="C1025" s="332"/>
      <c r="D1025" s="332"/>
      <c r="E1025" s="332"/>
      <c r="F1025" s="332"/>
      <c r="G1025" s="332"/>
      <c r="H1025" s="332"/>
      <c r="I1025" s="332"/>
      <c r="J1025" s="332"/>
      <c r="K1025" s="332"/>
      <c r="L1025" s="332"/>
      <c r="M1025" s="332"/>
      <c r="N1025" s="332"/>
      <c r="O1025" s="332"/>
      <c r="P1025" s="332"/>
      <c r="Q1025" s="332"/>
      <c r="R1025" s="332"/>
      <c r="S1025" s="332"/>
      <c r="T1025" s="332"/>
      <c r="U1025" s="332"/>
      <c r="V1025" s="332"/>
      <c r="W1025" s="332"/>
      <c r="X1025" s="332"/>
      <c r="Y1025" s="332"/>
      <c r="Z1025" s="332"/>
      <c r="AA1025" s="332"/>
      <c r="AB1025" s="332"/>
      <c r="AC1025" s="252"/>
      <c r="AD1025" s="252"/>
      <c r="AE1025" s="252"/>
    </row>
    <row r="1026" spans="1:60" s="293" customFormat="1" ht="18.75" customHeight="1">
      <c r="A1026" s="253" t="s">
        <v>982</v>
      </c>
      <c r="B1026" s="241"/>
      <c r="C1026" s="246"/>
      <c r="D1026" s="246"/>
      <c r="E1026" s="246"/>
      <c r="F1026" s="246"/>
      <c r="G1026" s="246"/>
      <c r="H1026" s="246"/>
      <c r="I1026" s="246"/>
      <c r="M1026" s="241"/>
      <c r="Y1026" s="295"/>
      <c r="Z1026" s="295"/>
      <c r="AA1026" s="295"/>
    </row>
    <row r="1027" spans="1:60" s="293" customFormat="1" ht="82.5" customHeight="1">
      <c r="A1027" s="254"/>
      <c r="B1027" s="496" t="s">
        <v>296</v>
      </c>
      <c r="C1027" s="512" t="s">
        <v>983</v>
      </c>
      <c r="D1027" s="513"/>
      <c r="E1027" s="513"/>
      <c r="F1027" s="513"/>
      <c r="G1027" s="513"/>
      <c r="H1027" s="513"/>
      <c r="I1027" s="513"/>
      <c r="J1027" s="513"/>
      <c r="K1027" s="513"/>
      <c r="L1027" s="513"/>
      <c r="M1027" s="513"/>
      <c r="N1027" s="513"/>
      <c r="O1027" s="513"/>
      <c r="P1027" s="513"/>
      <c r="Q1027" s="513"/>
      <c r="R1027" s="513"/>
      <c r="S1027" s="513"/>
      <c r="T1027" s="513"/>
      <c r="U1027" s="513"/>
      <c r="V1027" s="513"/>
      <c r="W1027" s="513"/>
      <c r="X1027" s="513"/>
      <c r="Y1027" s="513"/>
      <c r="Z1027" s="513"/>
      <c r="AA1027" s="513"/>
      <c r="AB1027" s="514"/>
      <c r="AC1027" s="515"/>
      <c r="AD1027" s="515"/>
      <c r="AE1027" s="516"/>
      <c r="AG1027" s="313"/>
      <c r="AH1027" s="347"/>
      <c r="AI1027" s="347"/>
      <c r="AJ1027" s="347"/>
      <c r="AK1027" s="347"/>
      <c r="AL1027" s="347"/>
      <c r="AM1027" s="347"/>
      <c r="AN1027" s="347"/>
      <c r="AO1027" s="347"/>
      <c r="AP1027" s="347"/>
      <c r="AQ1027" s="347"/>
      <c r="AR1027" s="347"/>
      <c r="AS1027" s="347"/>
      <c r="AT1027" s="347"/>
      <c r="AU1027" s="347"/>
      <c r="AV1027" s="347"/>
      <c r="AW1027" s="347"/>
      <c r="AX1027" s="347"/>
      <c r="AY1027" s="347"/>
      <c r="AZ1027" s="347"/>
      <c r="BA1027" s="347"/>
      <c r="BB1027" s="347"/>
      <c r="BC1027" s="347"/>
      <c r="BD1027" s="347"/>
      <c r="BE1027" s="347"/>
      <c r="BF1027" s="347"/>
      <c r="BG1027" s="347"/>
    </row>
    <row r="1028" spans="1:60" s="293" customFormat="1" ht="105" customHeight="1">
      <c r="A1028" s="254"/>
      <c r="B1028" s="497"/>
      <c r="C1028" s="336"/>
      <c r="D1028" s="520" t="s">
        <v>984</v>
      </c>
      <c r="E1028" s="521"/>
      <c r="F1028" s="521"/>
      <c r="G1028" s="521"/>
      <c r="H1028" s="521"/>
      <c r="I1028" s="521"/>
      <c r="J1028" s="521"/>
      <c r="K1028" s="521"/>
      <c r="L1028" s="521"/>
      <c r="M1028" s="521"/>
      <c r="N1028" s="521"/>
      <c r="O1028" s="521"/>
      <c r="P1028" s="521"/>
      <c r="Q1028" s="521"/>
      <c r="R1028" s="521"/>
      <c r="S1028" s="521"/>
      <c r="T1028" s="521"/>
      <c r="U1028" s="521"/>
      <c r="V1028" s="521"/>
      <c r="W1028" s="521"/>
      <c r="X1028" s="521"/>
      <c r="Y1028" s="521"/>
      <c r="Z1028" s="521"/>
      <c r="AA1028" s="521"/>
      <c r="AB1028" s="522"/>
      <c r="AC1028" s="517"/>
      <c r="AD1028" s="518"/>
      <c r="AE1028" s="519"/>
      <c r="AG1028" s="347"/>
      <c r="AH1028" s="246"/>
      <c r="AI1028" s="352"/>
      <c r="AJ1028" s="352"/>
      <c r="AK1028" s="352"/>
      <c r="AL1028" s="352"/>
      <c r="AM1028" s="352"/>
      <c r="AN1028" s="352"/>
      <c r="AO1028" s="352"/>
      <c r="AP1028" s="352"/>
      <c r="AQ1028" s="352"/>
      <c r="AR1028" s="352"/>
      <c r="AS1028" s="352"/>
      <c r="AT1028" s="352"/>
      <c r="AU1028" s="352"/>
      <c r="AV1028" s="352"/>
      <c r="AW1028" s="352"/>
      <c r="AX1028" s="352"/>
      <c r="AY1028" s="352"/>
      <c r="AZ1028" s="352"/>
      <c r="BA1028" s="352"/>
      <c r="BB1028" s="352"/>
      <c r="BC1028" s="352"/>
      <c r="BD1028" s="352"/>
      <c r="BE1028" s="353"/>
      <c r="BF1028" s="353"/>
      <c r="BG1028" s="353"/>
    </row>
    <row r="1029" spans="1:60" s="293" customFormat="1" ht="49.9" customHeight="1">
      <c r="A1029" s="254"/>
      <c r="B1029" s="344" t="s">
        <v>598</v>
      </c>
      <c r="C1029" s="498" t="s">
        <v>985</v>
      </c>
      <c r="D1029" s="498"/>
      <c r="E1029" s="498"/>
      <c r="F1029" s="498"/>
      <c r="G1029" s="498"/>
      <c r="H1029" s="498"/>
      <c r="I1029" s="498"/>
      <c r="J1029" s="498"/>
      <c r="K1029" s="498"/>
      <c r="L1029" s="498"/>
      <c r="M1029" s="498"/>
      <c r="N1029" s="498"/>
      <c r="O1029" s="498"/>
      <c r="P1029" s="498"/>
      <c r="Q1029" s="498"/>
      <c r="R1029" s="498"/>
      <c r="S1029" s="498"/>
      <c r="T1029" s="498"/>
      <c r="U1029" s="498"/>
      <c r="V1029" s="498"/>
      <c r="W1029" s="498"/>
      <c r="X1029" s="498"/>
      <c r="Y1029" s="498"/>
      <c r="Z1029" s="498"/>
      <c r="AA1029" s="498"/>
      <c r="AB1029" s="498"/>
      <c r="AC1029" s="505"/>
      <c r="AD1029" s="505"/>
      <c r="AE1029" s="505"/>
      <c r="AG1029" s="347"/>
      <c r="AH1029" s="246"/>
      <c r="AI1029" s="352"/>
      <c r="AJ1029" s="352"/>
      <c r="AK1029" s="352"/>
      <c r="AL1029" s="352"/>
      <c r="AM1029" s="352"/>
      <c r="AN1029" s="352"/>
      <c r="AO1029" s="352"/>
      <c r="AP1029" s="352"/>
      <c r="AQ1029" s="352"/>
      <c r="AR1029" s="352"/>
      <c r="AS1029" s="352"/>
      <c r="AT1029" s="352"/>
      <c r="AU1029" s="352"/>
      <c r="AV1029" s="352"/>
      <c r="AW1029" s="352"/>
      <c r="AX1029" s="352"/>
      <c r="AY1029" s="352"/>
      <c r="AZ1029" s="352"/>
      <c r="BA1029" s="352"/>
      <c r="BB1029" s="352"/>
      <c r="BC1029" s="352"/>
      <c r="BD1029" s="352"/>
      <c r="BE1029" s="353"/>
      <c r="BF1029" s="353"/>
      <c r="BG1029" s="353"/>
    </row>
    <row r="1030" spans="1:60" s="293" customFormat="1" ht="15.75" customHeight="1">
      <c r="A1030" s="254"/>
      <c r="B1030" s="254"/>
      <c r="C1030" s="310"/>
      <c r="D1030" s="349"/>
      <c r="E1030" s="349"/>
      <c r="F1030" s="349"/>
      <c r="G1030" s="349"/>
      <c r="H1030" s="349"/>
      <c r="I1030" s="349"/>
      <c r="J1030" s="349"/>
      <c r="K1030" s="349"/>
      <c r="L1030" s="349"/>
      <c r="M1030" s="349"/>
      <c r="N1030" s="349"/>
      <c r="O1030" s="349"/>
      <c r="P1030" s="349"/>
      <c r="Q1030" s="349"/>
      <c r="R1030" s="349"/>
      <c r="S1030" s="349"/>
      <c r="T1030" s="349"/>
      <c r="U1030" s="349"/>
      <c r="V1030" s="349"/>
      <c r="W1030" s="349"/>
      <c r="X1030" s="349"/>
      <c r="Y1030" s="349"/>
      <c r="Z1030" s="349"/>
      <c r="AA1030" s="349"/>
      <c r="AB1030" s="349"/>
      <c r="AC1030" s="393"/>
      <c r="AD1030" s="393"/>
      <c r="AE1030" s="393"/>
      <c r="AG1030" s="347"/>
      <c r="AH1030" s="246"/>
      <c r="AI1030" s="352"/>
      <c r="AJ1030" s="352"/>
      <c r="AK1030" s="352"/>
      <c r="AL1030" s="352"/>
      <c r="AM1030" s="352"/>
      <c r="AN1030" s="352"/>
      <c r="AO1030" s="352"/>
      <c r="AP1030" s="352"/>
      <c r="AQ1030" s="352"/>
      <c r="AR1030" s="352"/>
      <c r="AS1030" s="352"/>
      <c r="AT1030" s="352"/>
      <c r="AU1030" s="352"/>
      <c r="AV1030" s="352"/>
      <c r="AW1030" s="352"/>
      <c r="AX1030" s="352"/>
      <c r="AY1030" s="352"/>
      <c r="AZ1030" s="352"/>
      <c r="BA1030" s="352"/>
      <c r="BB1030" s="352"/>
      <c r="BC1030" s="352"/>
      <c r="BD1030" s="352"/>
      <c r="BE1030" s="353"/>
      <c r="BF1030" s="353"/>
      <c r="BG1030" s="353"/>
    </row>
    <row r="1031" spans="1:60" s="293" customFormat="1" ht="18.75" customHeight="1">
      <c r="A1031" s="241" t="s">
        <v>986</v>
      </c>
      <c r="B1031" s="253"/>
      <c r="C1031" s="310"/>
      <c r="D1031" s="349"/>
      <c r="E1031" s="349"/>
      <c r="F1031" s="349"/>
      <c r="G1031" s="349"/>
      <c r="H1031" s="349"/>
      <c r="I1031" s="349"/>
      <c r="J1031" s="349"/>
      <c r="K1031" s="349"/>
      <c r="L1031" s="349"/>
      <c r="M1031" s="349"/>
      <c r="N1031" s="349"/>
      <c r="O1031" s="349"/>
      <c r="P1031" s="349"/>
      <c r="Q1031" s="349"/>
      <c r="R1031" s="349"/>
      <c r="S1031" s="349"/>
      <c r="T1031" s="349"/>
      <c r="U1031" s="349"/>
      <c r="V1031" s="349"/>
      <c r="W1031" s="349"/>
      <c r="X1031" s="349"/>
      <c r="Y1031" s="349"/>
      <c r="Z1031" s="349"/>
      <c r="AA1031" s="349"/>
      <c r="AB1031" s="349"/>
      <c r="AC1031" s="393"/>
      <c r="AD1031" s="393"/>
      <c r="AE1031" s="393"/>
      <c r="AG1031" s="347"/>
      <c r="AH1031" s="246"/>
      <c r="AI1031" s="352"/>
      <c r="AJ1031" s="352"/>
      <c r="AK1031" s="352"/>
      <c r="AL1031" s="352"/>
      <c r="AM1031" s="352"/>
      <c r="AN1031" s="352"/>
      <c r="AO1031" s="352"/>
      <c r="AP1031" s="352"/>
      <c r="AQ1031" s="352"/>
      <c r="AR1031" s="352"/>
      <c r="AS1031" s="352"/>
      <c r="AT1031" s="352"/>
      <c r="AU1031" s="352"/>
      <c r="AV1031" s="352"/>
      <c r="AW1031" s="352"/>
      <c r="AX1031" s="352"/>
      <c r="AY1031" s="352"/>
      <c r="AZ1031" s="352"/>
      <c r="BA1031" s="352"/>
      <c r="BB1031" s="352"/>
      <c r="BC1031" s="352"/>
      <c r="BD1031" s="352"/>
      <c r="BE1031" s="353"/>
      <c r="BF1031" s="353"/>
      <c r="BG1031" s="353"/>
    </row>
    <row r="1032" spans="1:60" s="293" customFormat="1" ht="64.150000000000006" customHeight="1">
      <c r="A1032" s="254"/>
      <c r="B1032" s="344" t="s">
        <v>595</v>
      </c>
      <c r="C1032" s="506" t="s">
        <v>987</v>
      </c>
      <c r="D1032" s="507"/>
      <c r="E1032" s="507"/>
      <c r="F1032" s="507"/>
      <c r="G1032" s="507"/>
      <c r="H1032" s="507"/>
      <c r="I1032" s="507"/>
      <c r="J1032" s="507"/>
      <c r="K1032" s="507"/>
      <c r="L1032" s="507"/>
      <c r="M1032" s="507"/>
      <c r="N1032" s="507"/>
      <c r="O1032" s="507"/>
      <c r="P1032" s="507"/>
      <c r="Q1032" s="507"/>
      <c r="R1032" s="507"/>
      <c r="S1032" s="507"/>
      <c r="T1032" s="507"/>
      <c r="U1032" s="507"/>
      <c r="V1032" s="507"/>
      <c r="W1032" s="507"/>
      <c r="X1032" s="507"/>
      <c r="Y1032" s="507"/>
      <c r="Z1032" s="507"/>
      <c r="AA1032" s="507"/>
      <c r="AB1032" s="508"/>
      <c r="AC1032" s="505"/>
      <c r="AD1032" s="505"/>
      <c r="AE1032" s="505"/>
      <c r="AG1032" s="347"/>
      <c r="AH1032" s="246"/>
      <c r="AI1032" s="352"/>
      <c r="AJ1032" s="352"/>
      <c r="AK1032" s="352"/>
      <c r="AL1032" s="352"/>
      <c r="AM1032" s="352"/>
      <c r="AN1032" s="352"/>
      <c r="AO1032" s="352"/>
      <c r="AP1032" s="352"/>
      <c r="AQ1032" s="352"/>
      <c r="AR1032" s="352"/>
      <c r="AS1032" s="352"/>
      <c r="AT1032" s="352"/>
      <c r="AU1032" s="352"/>
      <c r="AV1032" s="352"/>
      <c r="AW1032" s="352"/>
      <c r="AX1032" s="352"/>
      <c r="AY1032" s="352"/>
      <c r="AZ1032" s="352"/>
      <c r="BA1032" s="352"/>
      <c r="BB1032" s="352"/>
      <c r="BC1032" s="352"/>
      <c r="BD1032" s="352"/>
      <c r="BE1032" s="353"/>
      <c r="BF1032" s="353"/>
      <c r="BG1032" s="353"/>
    </row>
    <row r="1033" spans="1:60" s="293" customFormat="1" ht="45" customHeight="1">
      <c r="A1033" s="254"/>
      <c r="B1033" s="344" t="s">
        <v>300</v>
      </c>
      <c r="C1033" s="506" t="s">
        <v>988</v>
      </c>
      <c r="D1033" s="507"/>
      <c r="E1033" s="507"/>
      <c r="F1033" s="507"/>
      <c r="G1033" s="507"/>
      <c r="H1033" s="507"/>
      <c r="I1033" s="507"/>
      <c r="J1033" s="507"/>
      <c r="K1033" s="507"/>
      <c r="L1033" s="507"/>
      <c r="M1033" s="507"/>
      <c r="N1033" s="507"/>
      <c r="O1033" s="507"/>
      <c r="P1033" s="507"/>
      <c r="Q1033" s="507"/>
      <c r="R1033" s="507"/>
      <c r="S1033" s="507"/>
      <c r="T1033" s="507"/>
      <c r="U1033" s="507"/>
      <c r="V1033" s="507"/>
      <c r="W1033" s="507"/>
      <c r="X1033" s="507"/>
      <c r="Y1033" s="507"/>
      <c r="Z1033" s="507"/>
      <c r="AA1033" s="507"/>
      <c r="AB1033" s="508"/>
      <c r="AC1033" s="505"/>
      <c r="AD1033" s="505"/>
      <c r="AE1033" s="505"/>
      <c r="AG1033" s="347"/>
      <c r="AH1033" s="246"/>
      <c r="AI1033" s="352"/>
      <c r="AJ1033" s="352"/>
      <c r="AK1033" s="352"/>
      <c r="AL1033" s="352"/>
      <c r="AM1033" s="352"/>
      <c r="AN1033" s="352"/>
      <c r="AO1033" s="352"/>
      <c r="AP1033" s="352"/>
      <c r="AQ1033" s="352"/>
      <c r="AR1033" s="352"/>
      <c r="AS1033" s="352"/>
      <c r="AT1033" s="352"/>
      <c r="AU1033" s="352"/>
      <c r="AV1033" s="352"/>
      <c r="AW1033" s="352"/>
      <c r="AX1033" s="352"/>
      <c r="AY1033" s="352"/>
      <c r="AZ1033" s="352"/>
      <c r="BA1033" s="352"/>
      <c r="BB1033" s="352"/>
      <c r="BC1033" s="352"/>
      <c r="BD1033" s="352"/>
      <c r="BE1033" s="353"/>
      <c r="BF1033" s="353"/>
      <c r="BG1033" s="353"/>
    </row>
    <row r="1034" spans="1:60" s="293" customFormat="1" ht="16.5" customHeight="1">
      <c r="A1034" s="254"/>
      <c r="B1034" s="254"/>
      <c r="C1034" s="310"/>
      <c r="D1034" s="310"/>
      <c r="E1034" s="310"/>
      <c r="F1034" s="310"/>
      <c r="G1034" s="310"/>
      <c r="H1034" s="310"/>
      <c r="I1034" s="310"/>
      <c r="J1034" s="310"/>
      <c r="K1034" s="310"/>
      <c r="L1034" s="310"/>
      <c r="M1034" s="310"/>
      <c r="N1034" s="310"/>
      <c r="O1034" s="310"/>
      <c r="P1034" s="310"/>
      <c r="Q1034" s="310"/>
      <c r="R1034" s="310"/>
      <c r="S1034" s="310"/>
      <c r="T1034" s="310"/>
      <c r="U1034" s="310"/>
      <c r="V1034" s="310"/>
      <c r="W1034" s="310"/>
      <c r="X1034" s="310"/>
      <c r="Y1034" s="310"/>
      <c r="Z1034" s="310"/>
      <c r="AA1034" s="310"/>
      <c r="AB1034" s="310"/>
      <c r="AC1034" s="393"/>
      <c r="AD1034" s="393"/>
      <c r="AE1034" s="393"/>
    </row>
    <row r="1035" spans="1:60" s="390" customFormat="1" ht="24">
      <c r="A1035" s="388"/>
      <c r="B1035" s="332"/>
      <c r="C1035" s="332"/>
      <c r="D1035" s="332"/>
      <c r="E1035" s="332"/>
      <c r="F1035" s="332"/>
      <c r="G1035" s="332"/>
      <c r="H1035" s="332"/>
      <c r="I1035" s="332"/>
      <c r="J1035" s="332"/>
      <c r="K1035" s="332"/>
      <c r="L1035" s="332"/>
      <c r="M1035" s="332"/>
      <c r="N1035" s="332"/>
      <c r="O1035" s="332"/>
      <c r="P1035" s="332"/>
      <c r="Q1035" s="332"/>
      <c r="R1035" s="332"/>
      <c r="S1035" s="332"/>
      <c r="T1035" s="332"/>
      <c r="U1035" s="332"/>
      <c r="V1035" s="332"/>
      <c r="W1035" s="332"/>
      <c r="X1035" s="332"/>
      <c r="Y1035" s="332"/>
      <c r="Z1035" s="332"/>
      <c r="AA1035" s="332"/>
      <c r="AB1035" s="332"/>
      <c r="AC1035" s="252"/>
      <c r="AD1035" s="252"/>
      <c r="AE1035" s="252"/>
      <c r="AH1035" s="241"/>
      <c r="AI1035" s="241"/>
      <c r="AJ1035" s="246"/>
      <c r="AK1035" s="246"/>
      <c r="AL1035" s="246"/>
      <c r="AM1035" s="246"/>
      <c r="AN1035" s="246"/>
      <c r="AO1035" s="246"/>
      <c r="AP1035" s="246"/>
      <c r="AQ1035" s="293"/>
      <c r="AR1035" s="293"/>
      <c r="AS1035" s="293"/>
      <c r="AT1035" s="241"/>
      <c r="AU1035" s="293"/>
      <c r="AV1035" s="293"/>
      <c r="AW1035" s="293"/>
      <c r="AX1035" s="293"/>
      <c r="AY1035" s="293"/>
      <c r="AZ1035" s="293"/>
      <c r="BA1035" s="293"/>
      <c r="BB1035" s="293"/>
      <c r="BC1035" s="293"/>
      <c r="BD1035" s="293"/>
      <c r="BE1035" s="293"/>
      <c r="BF1035" s="295"/>
      <c r="BG1035" s="295"/>
      <c r="BH1035" s="295"/>
    </row>
    <row r="1036" spans="1:60" s="290" customFormat="1" ht="34.5" customHeight="1">
      <c r="A1036" s="388"/>
      <c r="B1036" s="324"/>
      <c r="C1036" s="324"/>
      <c r="D1036" s="324"/>
      <c r="E1036" s="389"/>
      <c r="F1036" s="389"/>
      <c r="G1036" s="389"/>
      <c r="H1036" s="389"/>
      <c r="I1036" s="389"/>
      <c r="J1036" s="389"/>
      <c r="K1036" s="389"/>
      <c r="L1036" s="389"/>
      <c r="M1036" s="389"/>
      <c r="N1036" s="389"/>
      <c r="O1036" s="389"/>
      <c r="P1036" s="389"/>
      <c r="Q1036" s="389"/>
      <c r="R1036" s="389"/>
      <c r="S1036" s="389"/>
      <c r="T1036" s="389"/>
      <c r="U1036" s="389"/>
      <c r="V1036" s="389"/>
      <c r="W1036" s="389"/>
      <c r="X1036" s="389"/>
      <c r="Y1036" s="389"/>
      <c r="Z1036" s="389"/>
      <c r="AA1036" s="389"/>
      <c r="AB1036" s="389"/>
      <c r="AC1036" s="389"/>
      <c r="AD1036" s="389"/>
      <c r="AE1036" s="389"/>
      <c r="AF1036" s="354"/>
      <c r="AH1036" s="254"/>
      <c r="AI1036" s="241"/>
      <c r="AJ1036" s="260"/>
      <c r="AK1036" s="260"/>
      <c r="AL1036" s="260"/>
      <c r="AM1036" s="260"/>
      <c r="AN1036" s="260"/>
      <c r="AO1036" s="260"/>
      <c r="AP1036" s="260"/>
      <c r="AQ1036" s="260"/>
      <c r="AR1036" s="260"/>
      <c r="AS1036" s="260"/>
      <c r="AT1036" s="260"/>
      <c r="AU1036" s="260"/>
      <c r="AV1036" s="260"/>
      <c r="AW1036" s="260"/>
      <c r="AX1036" s="260"/>
      <c r="AY1036" s="260"/>
      <c r="AZ1036" s="260"/>
      <c r="BA1036" s="260"/>
      <c r="BB1036" s="260"/>
      <c r="BC1036" s="260"/>
      <c r="BD1036" s="260"/>
      <c r="BE1036" s="260"/>
      <c r="BF1036" s="241"/>
      <c r="BG1036" s="241"/>
      <c r="BH1036" s="241"/>
    </row>
    <row r="1037" spans="1:60" s="234" customFormat="1" ht="12.95" customHeight="1">
      <c r="B1037" s="394"/>
      <c r="C1037" s="394"/>
      <c r="D1037" s="394"/>
      <c r="E1037" s="390"/>
      <c r="F1037" s="394"/>
      <c r="G1037" s="394"/>
      <c r="H1037" s="390"/>
      <c r="I1037" s="390"/>
      <c r="J1037" s="390"/>
      <c r="K1037" s="390"/>
      <c r="L1037" s="390"/>
      <c r="M1037" s="390"/>
      <c r="N1037" s="390"/>
      <c r="O1037" s="390"/>
      <c r="P1037" s="390"/>
      <c r="Q1037" s="390"/>
      <c r="R1037" s="390"/>
      <c r="S1037" s="390"/>
      <c r="T1037" s="390"/>
      <c r="U1037" s="390"/>
      <c r="V1037" s="394"/>
      <c r="W1037" s="394"/>
      <c r="X1037" s="394"/>
      <c r="Y1037" s="394"/>
      <c r="Z1037" s="394"/>
      <c r="AA1037" s="394"/>
      <c r="AB1037" s="390"/>
      <c r="AC1037" s="395"/>
      <c r="AD1037" s="395"/>
      <c r="AE1037" s="395"/>
      <c r="AF1037" s="354"/>
      <c r="AH1037" s="254"/>
      <c r="AI1037" s="241"/>
      <c r="AJ1037" s="260"/>
      <c r="AK1037" s="260"/>
      <c r="AL1037" s="260"/>
      <c r="AM1037" s="260"/>
      <c r="AN1037" s="260"/>
      <c r="AO1037" s="260"/>
      <c r="AP1037" s="260"/>
      <c r="AQ1037" s="260"/>
      <c r="AR1037" s="260"/>
      <c r="AS1037" s="260"/>
      <c r="AT1037" s="260"/>
      <c r="AU1037" s="260"/>
      <c r="AV1037" s="260"/>
      <c r="AW1037" s="260"/>
      <c r="AX1037" s="260"/>
      <c r="AY1037" s="260"/>
      <c r="AZ1037" s="260"/>
      <c r="BA1037" s="260"/>
      <c r="BB1037" s="260"/>
      <c r="BC1037" s="260"/>
      <c r="BD1037" s="260"/>
      <c r="BE1037" s="260"/>
      <c r="BF1037" s="241"/>
      <c r="BG1037" s="241"/>
      <c r="BH1037" s="241"/>
    </row>
    <row r="1038" spans="1:60" ht="12.95" customHeight="1" thickBot="1">
      <c r="A1038" s="390"/>
      <c r="AC1038" s="396"/>
      <c r="AD1038" s="396"/>
      <c r="AE1038" s="396"/>
    </row>
    <row r="1039" spans="1:60" s="234" customFormat="1" ht="12.95" customHeight="1" thickTop="1">
      <c r="A1039" s="390"/>
      <c r="B1039" s="397"/>
      <c r="C1039" s="398"/>
      <c r="D1039" s="398"/>
      <c r="E1039" s="398"/>
      <c r="F1039" s="398"/>
      <c r="G1039" s="399"/>
      <c r="H1039" s="399"/>
      <c r="I1039" s="399"/>
      <c r="J1039" s="399"/>
      <c r="K1039" s="399"/>
      <c r="L1039" s="399"/>
      <c r="M1039" s="399"/>
      <c r="N1039" s="399"/>
      <c r="O1039" s="399"/>
      <c r="P1039" s="399"/>
      <c r="Q1039" s="399"/>
      <c r="R1039" s="399"/>
      <c r="S1039" s="399"/>
      <c r="T1039" s="399"/>
      <c r="U1039" s="399"/>
      <c r="V1039" s="399"/>
      <c r="W1039" s="399"/>
      <c r="X1039" s="399"/>
      <c r="Y1039" s="399"/>
      <c r="Z1039" s="400"/>
      <c r="AA1039" s="400"/>
      <c r="AB1039" s="400"/>
      <c r="AC1039" s="399"/>
      <c r="AD1039" s="401"/>
      <c r="AE1039" s="390"/>
      <c r="AF1039" s="224"/>
    </row>
    <row r="1040" spans="1:60" s="234" customFormat="1" ht="12.95" customHeight="1">
      <c r="A1040" s="390"/>
      <c r="B1040" s="402" t="s">
        <v>989</v>
      </c>
      <c r="C1040" s="500" t="s">
        <v>990</v>
      </c>
      <c r="D1040" s="500"/>
      <c r="E1040" s="500"/>
      <c r="F1040" s="500"/>
      <c r="G1040" s="500"/>
      <c r="H1040" s="500"/>
      <c r="I1040" s="500"/>
      <c r="J1040" s="500"/>
      <c r="K1040" s="500"/>
      <c r="L1040" s="500"/>
      <c r="M1040" s="500"/>
      <c r="N1040" s="500"/>
      <c r="O1040" s="500"/>
      <c r="P1040" s="500"/>
      <c r="Q1040" s="500"/>
      <c r="R1040" s="500"/>
      <c r="S1040" s="500"/>
      <c r="T1040" s="500"/>
      <c r="U1040" s="500"/>
      <c r="V1040" s="500"/>
      <c r="W1040" s="500"/>
      <c r="X1040" s="500"/>
      <c r="Y1040" s="500"/>
      <c r="Z1040" s="500"/>
      <c r="AA1040" s="500"/>
      <c r="AB1040" s="500"/>
      <c r="AC1040" s="500"/>
      <c r="AD1040" s="501"/>
      <c r="AE1040" s="390"/>
      <c r="AF1040" s="224"/>
    </row>
    <row r="1041" spans="1:32" s="234" customFormat="1" ht="12.95" customHeight="1">
      <c r="A1041" s="390"/>
      <c r="B1041" s="402" t="s">
        <v>989</v>
      </c>
      <c r="C1041" s="253" t="s">
        <v>991</v>
      </c>
      <c r="D1041" s="321"/>
      <c r="E1041" s="321"/>
      <c r="F1041" s="321"/>
      <c r="G1041" s="321"/>
      <c r="H1041" s="321"/>
      <c r="I1041" s="321"/>
      <c r="J1041" s="321"/>
      <c r="K1041" s="321"/>
      <c r="L1041" s="321"/>
      <c r="M1041" s="321"/>
      <c r="N1041" s="321"/>
      <c r="O1041" s="321"/>
      <c r="P1041" s="321"/>
      <c r="Q1041" s="321"/>
      <c r="R1041" s="321"/>
      <c r="S1041" s="321"/>
      <c r="T1041" s="321"/>
      <c r="U1041" s="321"/>
      <c r="V1041" s="321"/>
      <c r="W1041" s="321"/>
      <c r="X1041" s="321"/>
      <c r="Y1041" s="321"/>
      <c r="Z1041" s="321"/>
      <c r="AA1041" s="321"/>
      <c r="AB1041" s="321"/>
      <c r="AC1041" s="390"/>
      <c r="AD1041" s="403"/>
      <c r="AE1041" s="390"/>
      <c r="AF1041" s="224"/>
    </row>
    <row r="1042" spans="1:32" s="234" customFormat="1" ht="12.95" customHeight="1">
      <c r="A1042" s="390"/>
      <c r="B1042" s="402" t="s">
        <v>989</v>
      </c>
      <c r="C1042" s="253" t="s">
        <v>992</v>
      </c>
      <c r="D1042" s="321"/>
      <c r="E1042" s="321"/>
      <c r="F1042" s="321"/>
      <c r="G1042" s="321"/>
      <c r="H1042" s="321"/>
      <c r="I1042" s="321"/>
      <c r="J1042" s="321"/>
      <c r="K1042" s="321"/>
      <c r="L1042" s="321"/>
      <c r="M1042" s="321"/>
      <c r="N1042" s="321"/>
      <c r="O1042" s="321"/>
      <c r="P1042" s="321"/>
      <c r="Q1042" s="321"/>
      <c r="R1042" s="321"/>
      <c r="S1042" s="321"/>
      <c r="T1042" s="321"/>
      <c r="U1042" s="321"/>
      <c r="V1042" s="321"/>
      <c r="W1042" s="321"/>
      <c r="X1042" s="321"/>
      <c r="Y1042" s="321"/>
      <c r="Z1042" s="321"/>
      <c r="AA1042" s="321"/>
      <c r="AB1042" s="321"/>
      <c r="AC1042" s="390"/>
      <c r="AD1042" s="403"/>
      <c r="AE1042" s="390"/>
      <c r="AF1042" s="224"/>
    </row>
    <row r="1043" spans="1:32" s="234" customFormat="1" ht="12.95" customHeight="1">
      <c r="A1043" s="390"/>
      <c r="B1043" s="404"/>
      <c r="C1043" s="321" t="s">
        <v>993</v>
      </c>
      <c r="D1043" s="321"/>
      <c r="E1043" s="321"/>
      <c r="F1043" s="321"/>
      <c r="G1043" s="321"/>
      <c r="H1043" s="321"/>
      <c r="I1043" s="321"/>
      <c r="J1043" s="321"/>
      <c r="K1043" s="321"/>
      <c r="L1043" s="321"/>
      <c r="M1043" s="321"/>
      <c r="N1043" s="321"/>
      <c r="O1043" s="321"/>
      <c r="P1043" s="321"/>
      <c r="Q1043" s="321"/>
      <c r="R1043" s="321"/>
      <c r="S1043" s="321"/>
      <c r="T1043" s="321"/>
      <c r="U1043" s="321"/>
      <c r="V1043" s="321"/>
      <c r="W1043" s="321"/>
      <c r="X1043" s="321"/>
      <c r="Y1043" s="321"/>
      <c r="Z1043" s="321"/>
      <c r="AA1043" s="321"/>
      <c r="AB1043" s="321"/>
      <c r="AC1043" s="390"/>
      <c r="AD1043" s="403"/>
      <c r="AE1043" s="390"/>
      <c r="AF1043" s="224"/>
    </row>
    <row r="1044" spans="1:32" s="234" customFormat="1" ht="12.95" customHeight="1">
      <c r="A1044" s="390"/>
      <c r="B1044" s="402"/>
      <c r="C1044" s="321" t="s">
        <v>994</v>
      </c>
      <c r="D1044" s="321"/>
      <c r="E1044" s="321"/>
      <c r="F1044" s="321"/>
      <c r="G1044" s="321"/>
      <c r="H1044" s="321"/>
      <c r="I1044" s="321"/>
      <c r="J1044" s="321"/>
      <c r="K1044" s="321"/>
      <c r="L1044" s="321"/>
      <c r="M1044" s="321"/>
      <c r="N1044" s="321"/>
      <c r="O1044" s="321"/>
      <c r="P1044" s="321"/>
      <c r="Q1044" s="321"/>
      <c r="R1044" s="321"/>
      <c r="S1044" s="321"/>
      <c r="T1044" s="321"/>
      <c r="U1044" s="321"/>
      <c r="V1044" s="321"/>
      <c r="W1044" s="321"/>
      <c r="X1044" s="321"/>
      <c r="Y1044" s="321"/>
      <c r="Z1044" s="321"/>
      <c r="AA1044" s="321"/>
      <c r="AB1044" s="321"/>
      <c r="AC1044" s="390"/>
      <c r="AD1044" s="403"/>
      <c r="AE1044" s="390"/>
      <c r="AF1044" s="224"/>
    </row>
    <row r="1045" spans="1:32" s="234" customFormat="1" ht="12.95" customHeight="1">
      <c r="A1045" s="390"/>
      <c r="B1045" s="404"/>
      <c r="C1045" s="321" t="s">
        <v>995</v>
      </c>
      <c r="D1045" s="321"/>
      <c r="E1045" s="321"/>
      <c r="F1045" s="321"/>
      <c r="G1045" s="321"/>
      <c r="H1045" s="321"/>
      <c r="I1045" s="321"/>
      <c r="J1045" s="321"/>
      <c r="K1045" s="321"/>
      <c r="L1045" s="321"/>
      <c r="M1045" s="321"/>
      <c r="N1045" s="321"/>
      <c r="O1045" s="321"/>
      <c r="P1045" s="321"/>
      <c r="Q1045" s="321"/>
      <c r="R1045" s="321"/>
      <c r="S1045" s="321"/>
      <c r="T1045" s="321"/>
      <c r="U1045" s="321"/>
      <c r="V1045" s="321"/>
      <c r="W1045" s="321"/>
      <c r="X1045" s="321"/>
      <c r="Y1045" s="321"/>
      <c r="Z1045" s="321"/>
      <c r="AA1045" s="321"/>
      <c r="AB1045" s="321"/>
      <c r="AC1045" s="390"/>
      <c r="AD1045" s="403"/>
      <c r="AE1045" s="390"/>
      <c r="AF1045" s="224"/>
    </row>
    <row r="1046" spans="1:32" s="234" customFormat="1" ht="12.95" customHeight="1">
      <c r="A1046" s="390"/>
      <c r="B1046" s="502" t="s">
        <v>996</v>
      </c>
      <c r="C1046" s="503"/>
      <c r="D1046" s="503"/>
      <c r="E1046" s="503"/>
      <c r="F1046" s="503"/>
      <c r="G1046" s="503"/>
      <c r="H1046" s="503"/>
      <c r="I1046" s="503"/>
      <c r="J1046" s="503"/>
      <c r="K1046" s="503"/>
      <c r="L1046" s="503"/>
      <c r="M1046" s="503"/>
      <c r="N1046" s="503"/>
      <c r="O1046" s="503"/>
      <c r="P1046" s="503"/>
      <c r="Q1046" s="503"/>
      <c r="R1046" s="503"/>
      <c r="S1046" s="503"/>
      <c r="T1046" s="503"/>
      <c r="U1046" s="503"/>
      <c r="V1046" s="503"/>
      <c r="W1046" s="503"/>
      <c r="X1046" s="503"/>
      <c r="Y1046" s="503"/>
      <c r="Z1046" s="503"/>
      <c r="AA1046" s="503"/>
      <c r="AB1046" s="503"/>
      <c r="AC1046" s="503"/>
      <c r="AD1046" s="504"/>
      <c r="AE1046" s="390"/>
      <c r="AF1046" s="224"/>
    </row>
    <row r="1047" spans="1:32" s="234" customFormat="1" ht="12.95" customHeight="1" thickBot="1">
      <c r="A1047" s="390"/>
      <c r="B1047" s="405" t="s">
        <v>997</v>
      </c>
      <c r="C1047" s="406"/>
      <c r="D1047" s="406"/>
      <c r="E1047" s="406"/>
      <c r="F1047" s="406"/>
      <c r="G1047" s="406"/>
      <c r="H1047" s="406"/>
      <c r="I1047" s="406"/>
      <c r="J1047" s="406"/>
      <c r="K1047" s="406"/>
      <c r="L1047" s="406"/>
      <c r="M1047" s="406"/>
      <c r="N1047" s="406"/>
      <c r="O1047" s="406"/>
      <c r="P1047" s="406"/>
      <c r="Q1047" s="406"/>
      <c r="R1047" s="406"/>
      <c r="S1047" s="406"/>
      <c r="T1047" s="406"/>
      <c r="U1047" s="406"/>
      <c r="V1047" s="406"/>
      <c r="W1047" s="406"/>
      <c r="X1047" s="406"/>
      <c r="Y1047" s="406"/>
      <c r="Z1047" s="406"/>
      <c r="AA1047" s="406"/>
      <c r="AB1047" s="406"/>
      <c r="AC1047" s="407"/>
      <c r="AD1047" s="408"/>
      <c r="AE1047" s="390"/>
      <c r="AF1047" s="224"/>
    </row>
    <row r="1048" spans="1:32" s="234" customFormat="1" ht="12.95" customHeight="1" thickTop="1">
      <c r="A1048" s="394"/>
      <c r="B1048" s="394"/>
      <c r="C1048" s="394"/>
      <c r="D1048" s="394"/>
      <c r="E1048" s="394"/>
      <c r="F1048" s="394"/>
      <c r="G1048" s="394"/>
      <c r="H1048" s="390"/>
      <c r="I1048" s="390"/>
      <c r="J1048" s="390"/>
      <c r="K1048" s="390"/>
      <c r="L1048" s="390"/>
      <c r="M1048" s="390"/>
      <c r="N1048" s="390"/>
      <c r="O1048" s="390"/>
      <c r="P1048" s="390"/>
      <c r="Q1048" s="390"/>
      <c r="R1048" s="390"/>
      <c r="S1048" s="390"/>
      <c r="T1048" s="390"/>
      <c r="U1048" s="390"/>
      <c r="V1048" s="390"/>
      <c r="W1048" s="390"/>
      <c r="X1048" s="390"/>
      <c r="Y1048" s="395"/>
      <c r="Z1048" s="395"/>
      <c r="AA1048" s="395"/>
      <c r="AB1048" s="390"/>
      <c r="AC1048" s="390"/>
      <c r="AD1048" s="390"/>
      <c r="AE1048" s="390"/>
      <c r="AF1048" s="224"/>
    </row>
    <row r="1049" spans="1:32" s="390" customFormat="1" ht="12.95" customHeight="1">
      <c r="A1049" s="394"/>
      <c r="B1049" s="409"/>
      <c r="C1049" s="409"/>
      <c r="D1049" s="225"/>
      <c r="E1049" s="225"/>
      <c r="F1049" s="225"/>
      <c r="G1049" s="225"/>
      <c r="H1049" s="225"/>
      <c r="I1049" s="225"/>
      <c r="J1049" s="225"/>
      <c r="K1049" s="225"/>
      <c r="L1049" s="225"/>
      <c r="M1049" s="225"/>
      <c r="N1049" s="225"/>
      <c r="O1049" s="225"/>
      <c r="P1049" s="225"/>
      <c r="Q1049" s="225"/>
      <c r="R1049" s="225"/>
      <c r="S1049" s="225"/>
      <c r="T1049" s="225"/>
      <c r="U1049" s="225"/>
      <c r="V1049" s="225"/>
      <c r="W1049" s="225"/>
      <c r="X1049" s="225"/>
      <c r="Y1049" s="225"/>
      <c r="Z1049" s="225"/>
      <c r="AA1049" s="225"/>
      <c r="AB1049" s="225"/>
      <c r="AC1049" s="396"/>
      <c r="AD1049" s="396"/>
      <c r="AE1049" s="396"/>
      <c r="AF1049" s="224"/>
    </row>
    <row r="1050" spans="1:32" s="290" customFormat="1" ht="20.100000000000001" customHeight="1">
      <c r="A1050" s="410"/>
      <c r="B1050" s="238"/>
      <c r="C1050" s="238"/>
      <c r="D1050" s="225"/>
      <c r="E1050" s="225"/>
      <c r="F1050" s="225"/>
      <c r="G1050" s="225"/>
      <c r="H1050" s="225"/>
      <c r="I1050" s="225"/>
      <c r="J1050" s="225"/>
      <c r="K1050" s="225"/>
      <c r="L1050" s="225"/>
      <c r="M1050" s="225"/>
      <c r="N1050" s="225"/>
      <c r="O1050" s="225"/>
      <c r="P1050" s="225"/>
      <c r="Q1050" s="225"/>
      <c r="R1050" s="225"/>
      <c r="S1050" s="225"/>
      <c r="T1050" s="225"/>
      <c r="U1050" s="225"/>
      <c r="V1050" s="225"/>
      <c r="W1050" s="225"/>
      <c r="X1050" s="225"/>
      <c r="Y1050" s="225"/>
      <c r="Z1050" s="225"/>
      <c r="AA1050" s="225"/>
      <c r="AB1050" s="225"/>
      <c r="AC1050" s="396"/>
      <c r="AD1050" s="396"/>
      <c r="AE1050" s="396"/>
      <c r="AF1050" s="224"/>
    </row>
    <row r="1051" spans="1:32" ht="12.95" customHeight="1">
      <c r="A1051" s="394"/>
      <c r="B1051" s="411"/>
      <c r="C1051" s="411"/>
      <c r="AC1051" s="396"/>
      <c r="AD1051" s="396"/>
      <c r="AE1051" s="396"/>
    </row>
    <row r="1052" spans="1:32" s="234" customFormat="1" ht="12.95" customHeight="1">
      <c r="A1052" s="394"/>
      <c r="B1052" s="411"/>
      <c r="C1052" s="411"/>
      <c r="D1052" s="225"/>
      <c r="E1052" s="225"/>
      <c r="F1052" s="225"/>
      <c r="G1052" s="225"/>
      <c r="H1052" s="225"/>
      <c r="I1052" s="225"/>
      <c r="J1052" s="225"/>
      <c r="K1052" s="225"/>
      <c r="L1052" s="225"/>
      <c r="M1052" s="225"/>
      <c r="N1052" s="225"/>
      <c r="O1052" s="225"/>
      <c r="P1052" s="225"/>
      <c r="Q1052" s="225"/>
      <c r="R1052" s="225"/>
      <c r="S1052" s="225"/>
      <c r="T1052" s="225"/>
      <c r="U1052" s="225"/>
      <c r="V1052" s="225"/>
      <c r="W1052" s="225"/>
      <c r="X1052" s="225"/>
      <c r="Y1052" s="225"/>
      <c r="Z1052" s="225"/>
      <c r="AA1052" s="225"/>
      <c r="AB1052" s="225"/>
      <c r="AC1052" s="396"/>
      <c r="AD1052" s="396"/>
      <c r="AE1052" s="396"/>
      <c r="AF1052" s="224"/>
    </row>
    <row r="1053" spans="1:32" s="234" customFormat="1" ht="12.95" customHeight="1">
      <c r="A1053" s="233"/>
      <c r="AC1053" s="396"/>
      <c r="AD1053" s="396"/>
      <c r="AE1053" s="396"/>
      <c r="AF1053" s="224"/>
    </row>
    <row r="1054" spans="1:32" s="234" customFormat="1" ht="12.95" customHeight="1">
      <c r="A1054" s="225"/>
      <c r="B1054" s="390"/>
      <c r="C1054" s="390"/>
      <c r="D1054" s="390"/>
      <c r="E1054" s="390"/>
      <c r="F1054" s="390"/>
      <c r="G1054" s="390"/>
      <c r="H1054" s="390"/>
      <c r="I1054" s="390"/>
      <c r="J1054" s="390"/>
      <c r="K1054" s="390"/>
      <c r="L1054" s="390"/>
      <c r="M1054" s="390"/>
      <c r="N1054" s="390"/>
      <c r="O1054" s="390"/>
      <c r="P1054" s="390"/>
      <c r="Q1054" s="390"/>
      <c r="R1054" s="390"/>
      <c r="S1054" s="390"/>
      <c r="T1054" s="390"/>
      <c r="U1054" s="390"/>
      <c r="V1054" s="390"/>
      <c r="W1054" s="390"/>
      <c r="X1054" s="390"/>
      <c r="Y1054" s="390"/>
      <c r="Z1054" s="390"/>
      <c r="AA1054" s="390"/>
      <c r="AB1054" s="390"/>
      <c r="AC1054" s="396"/>
      <c r="AD1054" s="396"/>
      <c r="AE1054" s="396"/>
      <c r="AF1054" s="224"/>
    </row>
    <row r="1055" spans="1:32" s="332" customFormat="1" ht="12.95" customHeight="1">
      <c r="A1055" s="412"/>
      <c r="B1055" s="290"/>
      <c r="C1055" s="290"/>
      <c r="D1055" s="290"/>
      <c r="E1055" s="290"/>
      <c r="F1055" s="290"/>
      <c r="G1055" s="290"/>
      <c r="H1055" s="290"/>
      <c r="I1055" s="290"/>
      <c r="J1055" s="290"/>
      <c r="K1055" s="290"/>
      <c r="L1055" s="290"/>
      <c r="M1055" s="290"/>
      <c r="N1055" s="290"/>
      <c r="O1055" s="290"/>
      <c r="P1055" s="290"/>
      <c r="Q1055" s="290"/>
      <c r="R1055" s="290"/>
      <c r="S1055" s="290"/>
      <c r="T1055" s="290"/>
      <c r="U1055" s="290"/>
      <c r="V1055" s="290"/>
      <c r="W1055" s="290"/>
      <c r="X1055" s="290"/>
      <c r="Y1055" s="290"/>
      <c r="Z1055" s="290"/>
      <c r="AA1055" s="290"/>
      <c r="AB1055" s="290"/>
      <c r="AC1055" s="396"/>
      <c r="AD1055" s="396"/>
      <c r="AE1055" s="396"/>
      <c r="AF1055" s="224"/>
    </row>
    <row r="1056" spans="1:32" s="390" customFormat="1" ht="12.95" customHeight="1">
      <c r="A1056" s="233"/>
      <c r="B1056" s="225"/>
      <c r="C1056" s="225"/>
      <c r="D1056" s="225"/>
      <c r="E1056" s="225"/>
      <c r="F1056" s="225"/>
      <c r="G1056" s="225"/>
      <c r="H1056" s="225"/>
      <c r="I1056" s="225"/>
      <c r="J1056" s="225"/>
      <c r="K1056" s="225"/>
      <c r="L1056" s="225"/>
      <c r="M1056" s="225"/>
      <c r="N1056" s="225"/>
      <c r="O1056" s="225"/>
      <c r="P1056" s="225"/>
      <c r="Q1056" s="225"/>
      <c r="R1056" s="225"/>
      <c r="S1056" s="225"/>
      <c r="T1056" s="225"/>
      <c r="U1056" s="225"/>
      <c r="V1056" s="225"/>
      <c r="W1056" s="225"/>
      <c r="X1056" s="225"/>
      <c r="Y1056" s="225"/>
      <c r="Z1056" s="225"/>
      <c r="AA1056" s="225"/>
      <c r="AB1056" s="225"/>
      <c r="AC1056" s="396"/>
      <c r="AD1056" s="396"/>
      <c r="AE1056" s="396"/>
      <c r="AF1056" s="224"/>
    </row>
    <row r="1057" spans="1:32" s="390" customFormat="1" ht="12.95" customHeight="1">
      <c r="A1057" s="327"/>
      <c r="B1057" s="234"/>
      <c r="C1057" s="234"/>
      <c r="D1057" s="234"/>
      <c r="E1057" s="234"/>
      <c r="F1057" s="234"/>
      <c r="G1057" s="234"/>
      <c r="H1057" s="234"/>
      <c r="I1057" s="234"/>
      <c r="J1057" s="234"/>
      <c r="K1057" s="234"/>
      <c r="L1057" s="234"/>
      <c r="M1057" s="234"/>
      <c r="N1057" s="234"/>
      <c r="O1057" s="234"/>
      <c r="P1057" s="234"/>
      <c r="Q1057" s="234"/>
      <c r="R1057" s="234"/>
      <c r="S1057" s="234"/>
      <c r="T1057" s="234"/>
      <c r="U1057" s="234"/>
      <c r="V1057" s="234"/>
      <c r="W1057" s="234"/>
      <c r="X1057" s="234"/>
      <c r="Y1057" s="234"/>
      <c r="Z1057" s="234"/>
      <c r="AA1057" s="234"/>
      <c r="AB1057" s="234"/>
      <c r="AC1057" s="396"/>
      <c r="AD1057" s="396"/>
      <c r="AE1057" s="396"/>
      <c r="AF1057" s="224"/>
    </row>
    <row r="1058" spans="1:32" s="390" customFormat="1" ht="12.95" customHeight="1">
      <c r="A1058" s="225"/>
      <c r="B1058" s="234"/>
      <c r="C1058" s="234"/>
      <c r="D1058" s="234"/>
      <c r="E1058" s="234"/>
      <c r="F1058" s="234"/>
      <c r="G1058" s="234"/>
      <c r="H1058" s="234"/>
      <c r="I1058" s="234"/>
      <c r="J1058" s="234"/>
      <c r="K1058" s="234"/>
      <c r="L1058" s="234"/>
      <c r="M1058" s="234"/>
      <c r="N1058" s="234"/>
      <c r="O1058" s="234"/>
      <c r="P1058" s="234"/>
      <c r="Q1058" s="234"/>
      <c r="R1058" s="234"/>
      <c r="S1058" s="234"/>
      <c r="T1058" s="234"/>
      <c r="U1058" s="234"/>
      <c r="V1058" s="234"/>
      <c r="W1058" s="234"/>
      <c r="X1058" s="234"/>
      <c r="Y1058" s="234"/>
      <c r="Z1058" s="234"/>
      <c r="AA1058" s="234"/>
      <c r="AB1058" s="234"/>
      <c r="AC1058" s="396"/>
      <c r="AD1058" s="396"/>
      <c r="AE1058" s="396"/>
      <c r="AF1058" s="224"/>
    </row>
    <row r="1059" spans="1:32" s="390" customFormat="1" ht="12.95" customHeight="1">
      <c r="A1059" s="413"/>
      <c r="B1059" s="234"/>
      <c r="C1059" s="234"/>
      <c r="D1059" s="234"/>
      <c r="E1059" s="234"/>
      <c r="F1059" s="234"/>
      <c r="G1059" s="234"/>
      <c r="H1059" s="234"/>
      <c r="I1059" s="234"/>
      <c r="J1059" s="234"/>
      <c r="K1059" s="234"/>
      <c r="L1059" s="234"/>
      <c r="M1059" s="234"/>
      <c r="N1059" s="234"/>
      <c r="O1059" s="234"/>
      <c r="P1059" s="234"/>
      <c r="Q1059" s="234"/>
      <c r="R1059" s="234"/>
      <c r="S1059" s="234"/>
      <c r="T1059" s="234"/>
      <c r="U1059" s="234"/>
      <c r="V1059" s="234"/>
      <c r="W1059" s="234"/>
      <c r="X1059" s="234"/>
      <c r="Y1059" s="234"/>
      <c r="Z1059" s="234"/>
      <c r="AA1059" s="234"/>
      <c r="AB1059" s="234"/>
      <c r="AC1059" s="396"/>
      <c r="AD1059" s="396"/>
      <c r="AE1059" s="396"/>
      <c r="AF1059" s="224"/>
    </row>
    <row r="1060" spans="1:32" s="390" customFormat="1" ht="12.95" customHeight="1">
      <c r="A1060" s="413"/>
      <c r="B1060" s="234"/>
      <c r="C1060" s="234"/>
      <c r="D1060" s="234"/>
      <c r="E1060" s="234"/>
      <c r="F1060" s="234"/>
      <c r="G1060" s="234"/>
      <c r="H1060" s="234"/>
      <c r="I1060" s="234"/>
      <c r="J1060" s="234"/>
      <c r="K1060" s="234"/>
      <c r="L1060" s="234"/>
      <c r="M1060" s="234"/>
      <c r="N1060" s="234"/>
      <c r="O1060" s="234"/>
      <c r="P1060" s="234"/>
      <c r="Q1060" s="234"/>
      <c r="R1060" s="234"/>
      <c r="S1060" s="234"/>
      <c r="T1060" s="234"/>
      <c r="U1060" s="234"/>
      <c r="V1060" s="234"/>
      <c r="W1060" s="234"/>
      <c r="X1060" s="234"/>
      <c r="Y1060" s="234"/>
      <c r="Z1060" s="234"/>
      <c r="AA1060" s="234"/>
      <c r="AB1060" s="234"/>
      <c r="AC1060" s="396"/>
      <c r="AD1060" s="396"/>
      <c r="AE1060" s="396"/>
      <c r="AF1060" s="224"/>
    </row>
    <row r="1061" spans="1:32" s="390" customFormat="1" ht="12.95" customHeight="1">
      <c r="A1061" s="248"/>
      <c r="B1061" s="234"/>
      <c r="C1061" s="234"/>
      <c r="D1061" s="234"/>
      <c r="E1061" s="234"/>
      <c r="F1061" s="234"/>
      <c r="G1061" s="234"/>
      <c r="H1061" s="234"/>
      <c r="I1061" s="234"/>
      <c r="J1061" s="234"/>
      <c r="K1061" s="234"/>
      <c r="L1061" s="234"/>
      <c r="M1061" s="234"/>
      <c r="N1061" s="234"/>
      <c r="O1061" s="234"/>
      <c r="P1061" s="234"/>
      <c r="Q1061" s="234"/>
      <c r="R1061" s="234"/>
      <c r="S1061" s="234"/>
      <c r="T1061" s="234"/>
      <c r="U1061" s="234"/>
      <c r="V1061" s="234"/>
      <c r="W1061" s="234"/>
      <c r="X1061" s="234"/>
      <c r="Y1061" s="234"/>
      <c r="Z1061" s="234"/>
      <c r="AA1061" s="234"/>
      <c r="AB1061" s="234"/>
      <c r="AC1061" s="396"/>
      <c r="AD1061" s="396"/>
      <c r="AE1061" s="396"/>
      <c r="AF1061" s="224"/>
    </row>
    <row r="1062" spans="1:32" s="390" customFormat="1" ht="12.95" customHeight="1">
      <c r="A1062" s="248"/>
      <c r="B1062" s="234"/>
      <c r="C1062" s="234"/>
      <c r="D1062" s="234"/>
      <c r="E1062" s="234"/>
      <c r="F1062" s="234"/>
      <c r="G1062" s="234"/>
      <c r="H1062" s="234"/>
      <c r="I1062" s="234"/>
      <c r="J1062" s="234"/>
      <c r="K1062" s="234"/>
      <c r="L1062" s="234"/>
      <c r="M1062" s="234"/>
      <c r="N1062" s="234"/>
      <c r="O1062" s="234"/>
      <c r="P1062" s="234"/>
      <c r="Q1062" s="234"/>
      <c r="R1062" s="234"/>
      <c r="S1062" s="234"/>
      <c r="T1062" s="234"/>
      <c r="U1062" s="234"/>
      <c r="V1062" s="234"/>
      <c r="W1062" s="234"/>
      <c r="X1062" s="234"/>
      <c r="Y1062" s="234"/>
      <c r="Z1062" s="234"/>
      <c r="AA1062" s="234"/>
      <c r="AB1062" s="234"/>
      <c r="AC1062" s="396"/>
      <c r="AD1062" s="396"/>
      <c r="AE1062" s="396"/>
      <c r="AF1062" s="224"/>
    </row>
    <row r="1063" spans="1:32" s="390" customFormat="1" ht="24">
      <c r="A1063" s="233"/>
      <c r="B1063" s="234"/>
      <c r="C1063" s="234"/>
      <c r="D1063" s="234"/>
      <c r="E1063" s="234"/>
      <c r="F1063" s="234"/>
      <c r="G1063" s="234"/>
      <c r="H1063" s="234"/>
      <c r="I1063" s="234"/>
      <c r="J1063" s="234"/>
      <c r="K1063" s="234"/>
      <c r="L1063" s="234"/>
      <c r="M1063" s="234"/>
      <c r="N1063" s="234"/>
      <c r="O1063" s="234"/>
      <c r="P1063" s="234"/>
      <c r="Q1063" s="234"/>
      <c r="R1063" s="234"/>
      <c r="S1063" s="234"/>
      <c r="T1063" s="234"/>
      <c r="U1063" s="234"/>
      <c r="V1063" s="234"/>
      <c r="W1063" s="234"/>
      <c r="X1063" s="234"/>
      <c r="Y1063" s="234"/>
      <c r="Z1063" s="234"/>
      <c r="AA1063" s="234"/>
      <c r="AB1063" s="234"/>
      <c r="AC1063" s="396"/>
      <c r="AD1063" s="396"/>
      <c r="AE1063" s="396"/>
      <c r="AF1063" s="224"/>
    </row>
    <row r="1064" spans="1:32" s="390" customFormat="1" ht="24">
      <c r="A1064" s="233"/>
      <c r="B1064" s="409"/>
      <c r="C1064" s="409"/>
      <c r="D1064" s="225"/>
      <c r="E1064" s="225"/>
      <c r="F1064" s="225"/>
      <c r="G1064" s="225"/>
      <c r="H1064" s="225"/>
      <c r="I1064" s="225"/>
      <c r="J1064" s="225"/>
      <c r="K1064" s="225"/>
      <c r="L1064" s="225"/>
      <c r="M1064" s="225"/>
      <c r="N1064" s="225"/>
      <c r="O1064" s="225"/>
      <c r="P1064" s="225"/>
      <c r="Q1064" s="225"/>
      <c r="R1064" s="225"/>
      <c r="S1064" s="225"/>
      <c r="T1064" s="225"/>
      <c r="U1064" s="225"/>
      <c r="V1064" s="225"/>
      <c r="W1064" s="225"/>
      <c r="X1064" s="225"/>
      <c r="Y1064" s="225"/>
      <c r="Z1064" s="225"/>
      <c r="AA1064" s="225"/>
      <c r="AB1064" s="225"/>
      <c r="AC1064" s="396"/>
      <c r="AD1064" s="396"/>
      <c r="AE1064" s="396"/>
      <c r="AF1064" s="224"/>
    </row>
    <row r="1065" spans="1:32" s="390" customFormat="1" ht="15.6" customHeight="1">
      <c r="A1065" s="225"/>
      <c r="B1065" s="409"/>
      <c r="C1065" s="409"/>
      <c r="D1065" s="225"/>
      <c r="E1065" s="225"/>
      <c r="F1065" s="225"/>
      <c r="G1065" s="225"/>
      <c r="H1065" s="225"/>
      <c r="I1065" s="225"/>
      <c r="J1065" s="225"/>
      <c r="K1065" s="225"/>
      <c r="L1065" s="225"/>
      <c r="M1065" s="225"/>
      <c r="N1065" s="225"/>
      <c r="O1065" s="225"/>
      <c r="P1065" s="225"/>
      <c r="Q1065" s="225"/>
      <c r="R1065" s="225"/>
      <c r="S1065" s="225"/>
      <c r="T1065" s="225"/>
      <c r="U1065" s="225"/>
      <c r="V1065" s="225"/>
      <c r="W1065" s="225"/>
      <c r="X1065" s="225"/>
      <c r="Y1065" s="225"/>
      <c r="Z1065" s="225"/>
      <c r="AA1065" s="225"/>
      <c r="AB1065" s="225"/>
      <c r="AC1065" s="396"/>
      <c r="AD1065" s="396"/>
      <c r="AE1065" s="396"/>
      <c r="AF1065" s="224"/>
    </row>
    <row r="1066" spans="1:32" s="390" customFormat="1" ht="24">
      <c r="A1066" s="238"/>
      <c r="B1066" s="238"/>
      <c r="C1066" s="238"/>
      <c r="D1066" s="225"/>
      <c r="E1066" s="225"/>
      <c r="F1066" s="225"/>
      <c r="G1066" s="225"/>
      <c r="H1066" s="225"/>
      <c r="I1066" s="225"/>
      <c r="J1066" s="225"/>
      <c r="K1066" s="225"/>
      <c r="L1066" s="225"/>
      <c r="M1066" s="225"/>
      <c r="N1066" s="225"/>
      <c r="O1066" s="225"/>
      <c r="P1066" s="225"/>
      <c r="Q1066" s="225"/>
      <c r="R1066" s="225"/>
      <c r="S1066" s="225"/>
      <c r="T1066" s="225"/>
      <c r="U1066" s="225"/>
      <c r="V1066" s="225"/>
      <c r="W1066" s="225"/>
      <c r="X1066" s="225"/>
      <c r="Y1066" s="225"/>
      <c r="Z1066" s="225"/>
      <c r="AA1066" s="225"/>
      <c r="AB1066" s="225"/>
      <c r="AC1066" s="396"/>
      <c r="AD1066" s="396"/>
      <c r="AE1066" s="396"/>
      <c r="AF1066" s="224"/>
    </row>
    <row r="1067" spans="1:32" s="390" customFormat="1" ht="24">
      <c r="A1067" s="248"/>
      <c r="B1067" s="238"/>
      <c r="C1067" s="238"/>
      <c r="D1067" s="225"/>
      <c r="E1067" s="225"/>
      <c r="F1067" s="225"/>
      <c r="G1067" s="225"/>
      <c r="H1067" s="225"/>
      <c r="I1067" s="225"/>
      <c r="J1067" s="225"/>
      <c r="K1067" s="225"/>
      <c r="L1067" s="225"/>
      <c r="M1067" s="225"/>
      <c r="N1067" s="225"/>
      <c r="O1067" s="225"/>
      <c r="P1067" s="225"/>
      <c r="Q1067" s="225"/>
      <c r="R1067" s="225"/>
      <c r="S1067" s="225"/>
      <c r="T1067" s="225"/>
      <c r="U1067" s="225"/>
      <c r="V1067" s="225"/>
      <c r="W1067" s="225"/>
      <c r="X1067" s="225"/>
      <c r="Y1067" s="225"/>
      <c r="Z1067" s="225"/>
      <c r="AA1067" s="225"/>
      <c r="AB1067" s="225"/>
      <c r="AC1067" s="396"/>
      <c r="AD1067" s="396"/>
      <c r="AE1067" s="396"/>
      <c r="AF1067" s="224"/>
    </row>
    <row r="1068" spans="1:32" s="390" customFormat="1" ht="24">
      <c r="A1068" s="233"/>
      <c r="B1068" s="238"/>
      <c r="C1068" s="238"/>
      <c r="D1068" s="225"/>
      <c r="E1068" s="225"/>
      <c r="F1068" s="225"/>
      <c r="G1068" s="225"/>
      <c r="H1068" s="225"/>
      <c r="I1068" s="225"/>
      <c r="J1068" s="225"/>
      <c r="K1068" s="225"/>
      <c r="L1068" s="225"/>
      <c r="M1068" s="225"/>
      <c r="N1068" s="225"/>
      <c r="O1068" s="225"/>
      <c r="P1068" s="225"/>
      <c r="Q1068" s="225"/>
      <c r="R1068" s="225"/>
      <c r="S1068" s="225"/>
      <c r="T1068" s="225"/>
      <c r="U1068" s="225"/>
      <c r="V1068" s="225"/>
      <c r="W1068" s="225"/>
      <c r="X1068" s="225"/>
      <c r="Y1068" s="225"/>
      <c r="Z1068" s="225"/>
      <c r="AA1068" s="225"/>
      <c r="AB1068" s="225"/>
      <c r="AC1068" s="396"/>
      <c r="AD1068" s="396"/>
      <c r="AE1068" s="396"/>
      <c r="AF1068" s="224"/>
    </row>
    <row r="1069" spans="1:32" s="390" customFormat="1" ht="24.4" customHeight="1">
      <c r="A1069" s="413"/>
      <c r="B1069" s="238"/>
      <c r="C1069" s="238"/>
      <c r="D1069" s="225"/>
      <c r="E1069" s="225"/>
      <c r="F1069" s="225"/>
      <c r="G1069" s="225"/>
      <c r="H1069" s="225"/>
      <c r="I1069" s="225"/>
      <c r="J1069" s="225"/>
      <c r="K1069" s="225"/>
      <c r="L1069" s="225"/>
      <c r="M1069" s="225"/>
      <c r="N1069" s="225"/>
      <c r="O1069" s="225"/>
      <c r="P1069" s="225"/>
      <c r="Q1069" s="225"/>
      <c r="R1069" s="225"/>
      <c r="S1069" s="225"/>
      <c r="T1069" s="225"/>
      <c r="U1069" s="225"/>
      <c r="V1069" s="225"/>
      <c r="W1069" s="225"/>
      <c r="X1069" s="225"/>
      <c r="Y1069" s="225"/>
      <c r="Z1069" s="225"/>
      <c r="AA1069" s="225"/>
      <c r="AB1069" s="225"/>
      <c r="AC1069" s="396"/>
      <c r="AD1069" s="396"/>
      <c r="AE1069" s="396"/>
      <c r="AF1069" s="224"/>
    </row>
    <row r="1070" spans="1:32" s="390" customFormat="1" ht="24">
      <c r="A1070" s="413"/>
      <c r="B1070" s="238"/>
      <c r="C1070" s="238"/>
      <c r="D1070" s="225"/>
      <c r="E1070" s="225"/>
      <c r="F1070" s="225"/>
      <c r="G1070" s="225"/>
      <c r="H1070" s="225"/>
      <c r="I1070" s="225"/>
      <c r="J1070" s="225"/>
      <c r="K1070" s="225"/>
      <c r="L1070" s="225"/>
      <c r="M1070" s="225"/>
      <c r="N1070" s="225"/>
      <c r="O1070" s="225"/>
      <c r="P1070" s="225"/>
      <c r="Q1070" s="225"/>
      <c r="R1070" s="225"/>
      <c r="S1070" s="225"/>
      <c r="T1070" s="225"/>
      <c r="U1070" s="225"/>
      <c r="V1070" s="225"/>
      <c r="W1070" s="225"/>
      <c r="X1070" s="225"/>
      <c r="Y1070" s="225"/>
      <c r="Z1070" s="225"/>
      <c r="AA1070" s="225"/>
      <c r="AB1070" s="225"/>
      <c r="AC1070" s="396"/>
      <c r="AD1070" s="396"/>
      <c r="AE1070" s="396"/>
      <c r="AF1070" s="224"/>
    </row>
    <row r="1071" spans="1:32" s="390" customFormat="1" ht="24">
      <c r="A1071" s="413"/>
      <c r="B1071" s="238"/>
      <c r="C1071" s="238"/>
      <c r="D1071" s="225"/>
      <c r="E1071" s="225"/>
      <c r="F1071" s="225"/>
      <c r="G1071" s="225"/>
      <c r="H1071" s="225"/>
      <c r="I1071" s="225"/>
      <c r="J1071" s="225"/>
      <c r="K1071" s="225"/>
      <c r="L1071" s="225"/>
      <c r="M1071" s="225"/>
      <c r="N1071" s="225"/>
      <c r="O1071" s="225"/>
      <c r="P1071" s="225"/>
      <c r="Q1071" s="225"/>
      <c r="R1071" s="225"/>
      <c r="S1071" s="225"/>
      <c r="T1071" s="225"/>
      <c r="U1071" s="225"/>
      <c r="V1071" s="225"/>
      <c r="W1071" s="225"/>
      <c r="X1071" s="225"/>
      <c r="Y1071" s="225"/>
      <c r="Z1071" s="225"/>
      <c r="AA1071" s="225"/>
      <c r="AB1071" s="225"/>
      <c r="AC1071" s="396"/>
      <c r="AD1071" s="396"/>
      <c r="AE1071" s="396"/>
      <c r="AF1071" s="224"/>
    </row>
    <row r="1072" spans="1:32" s="390" customFormat="1" ht="24">
      <c r="A1072" s="409"/>
      <c r="B1072" s="292"/>
      <c r="C1072" s="292"/>
      <c r="D1072" s="293"/>
      <c r="E1072" s="293"/>
      <c r="F1072" s="293"/>
      <c r="G1072" s="293"/>
      <c r="H1072" s="293"/>
      <c r="I1072" s="293"/>
      <c r="J1072" s="293"/>
      <c r="K1072" s="293"/>
      <c r="L1072" s="293"/>
      <c r="M1072" s="293"/>
      <c r="N1072" s="293"/>
      <c r="O1072" s="293"/>
      <c r="P1072" s="293"/>
      <c r="Q1072" s="293"/>
      <c r="R1072" s="293"/>
      <c r="S1072" s="293"/>
      <c r="T1072" s="293"/>
      <c r="U1072" s="293"/>
      <c r="V1072" s="293"/>
      <c r="W1072" s="293"/>
      <c r="X1072" s="293"/>
      <c r="Y1072" s="293"/>
      <c r="Z1072" s="293"/>
      <c r="AA1072" s="293"/>
      <c r="AB1072" s="293"/>
      <c r="AC1072" s="396"/>
      <c r="AD1072" s="396"/>
      <c r="AE1072" s="396"/>
      <c r="AF1072" s="224"/>
    </row>
    <row r="1073" spans="1:32" s="390" customFormat="1" ht="24">
      <c r="A1073" s="238"/>
      <c r="B1073" s="292"/>
      <c r="C1073" s="292"/>
      <c r="D1073" s="293"/>
      <c r="E1073" s="293"/>
      <c r="F1073" s="293"/>
      <c r="G1073" s="293"/>
      <c r="H1073" s="293"/>
      <c r="I1073" s="293"/>
      <c r="J1073" s="293"/>
      <c r="K1073" s="293"/>
      <c r="L1073" s="293"/>
      <c r="M1073" s="293"/>
      <c r="N1073" s="293"/>
      <c r="O1073" s="293"/>
      <c r="P1073" s="293"/>
      <c r="Q1073" s="293"/>
      <c r="R1073" s="293"/>
      <c r="S1073" s="293"/>
      <c r="T1073" s="293"/>
      <c r="U1073" s="293"/>
      <c r="V1073" s="293"/>
      <c r="W1073" s="293"/>
      <c r="X1073" s="293"/>
      <c r="Y1073" s="293"/>
      <c r="Z1073" s="293"/>
      <c r="AA1073" s="293"/>
      <c r="AB1073" s="293"/>
      <c r="AC1073" s="396"/>
      <c r="AD1073" s="396"/>
      <c r="AE1073" s="396"/>
      <c r="AF1073" s="224"/>
    </row>
    <row r="1074" spans="1:32" s="390" customFormat="1" ht="24">
      <c r="A1074" s="411"/>
      <c r="B1074" s="292"/>
      <c r="C1074" s="292"/>
      <c r="D1074" s="293"/>
      <c r="E1074" s="293"/>
      <c r="F1074" s="293"/>
      <c r="G1074" s="293"/>
      <c r="H1074" s="293"/>
      <c r="I1074" s="293"/>
      <c r="J1074" s="293"/>
      <c r="K1074" s="293"/>
      <c r="L1074" s="293"/>
      <c r="M1074" s="293"/>
      <c r="N1074" s="293"/>
      <c r="O1074" s="293"/>
      <c r="P1074" s="293"/>
      <c r="Q1074" s="293"/>
      <c r="R1074" s="293"/>
      <c r="S1074" s="293"/>
      <c r="T1074" s="293"/>
      <c r="U1074" s="293"/>
      <c r="V1074" s="293"/>
      <c r="W1074" s="293"/>
      <c r="X1074" s="293"/>
      <c r="Y1074" s="293"/>
      <c r="Z1074" s="293"/>
      <c r="AA1074" s="293"/>
      <c r="AB1074" s="293"/>
      <c r="AC1074" s="396"/>
      <c r="AD1074" s="396"/>
      <c r="AE1074" s="396"/>
      <c r="AF1074" s="224"/>
    </row>
    <row r="1075" spans="1:32" s="390" customFormat="1" ht="24">
      <c r="A1075" s="411"/>
      <c r="B1075" s="292"/>
      <c r="C1075" s="292"/>
      <c r="D1075" s="293"/>
      <c r="E1075" s="293"/>
      <c r="F1075" s="293"/>
      <c r="G1075" s="293"/>
      <c r="H1075" s="293"/>
      <c r="I1075" s="293"/>
      <c r="J1075" s="293"/>
      <c r="K1075" s="293"/>
      <c r="L1075" s="293"/>
      <c r="M1075" s="293"/>
      <c r="N1075" s="293"/>
      <c r="O1075" s="293"/>
      <c r="P1075" s="293"/>
      <c r="Q1075" s="293"/>
      <c r="R1075" s="293"/>
      <c r="S1075" s="293"/>
      <c r="T1075" s="293"/>
      <c r="U1075" s="293"/>
      <c r="V1075" s="293"/>
      <c r="W1075" s="293"/>
      <c r="X1075" s="293"/>
      <c r="Y1075" s="293"/>
      <c r="Z1075" s="293"/>
      <c r="AA1075" s="293"/>
      <c r="AB1075" s="293"/>
      <c r="AC1075" s="396"/>
      <c r="AD1075" s="396"/>
      <c r="AE1075" s="396"/>
      <c r="AF1075" s="224"/>
    </row>
    <row r="1076" spans="1:32" s="390" customFormat="1" ht="24">
      <c r="A1076" s="414"/>
      <c r="B1076" s="411"/>
      <c r="C1076" s="411"/>
      <c r="D1076" s="225"/>
      <c r="E1076" s="225"/>
      <c r="F1076" s="225"/>
      <c r="G1076" s="225"/>
      <c r="H1076" s="225"/>
      <c r="I1076" s="225"/>
      <c r="J1076" s="225"/>
      <c r="K1076" s="225"/>
      <c r="L1076" s="225"/>
      <c r="M1076" s="225"/>
      <c r="N1076" s="225"/>
      <c r="O1076" s="225"/>
      <c r="P1076" s="225"/>
      <c r="Q1076" s="225"/>
      <c r="R1076" s="225"/>
      <c r="S1076" s="225"/>
      <c r="T1076" s="225"/>
      <c r="U1076" s="225"/>
      <c r="V1076" s="225"/>
      <c r="W1076" s="225"/>
      <c r="X1076" s="225"/>
      <c r="Y1076" s="225"/>
      <c r="Z1076" s="225"/>
      <c r="AA1076" s="225"/>
      <c r="AB1076" s="225"/>
      <c r="AC1076" s="396"/>
      <c r="AD1076" s="396"/>
      <c r="AE1076" s="396"/>
      <c r="AF1076" s="224"/>
    </row>
    <row r="1077" spans="1:32" s="390" customFormat="1" ht="24">
      <c r="A1077" s="415"/>
      <c r="B1077" s="409"/>
      <c r="C1077" s="409"/>
      <c r="D1077" s="225"/>
      <c r="E1077" s="225"/>
      <c r="F1077" s="225"/>
      <c r="G1077" s="225"/>
      <c r="H1077" s="225"/>
      <c r="I1077" s="225"/>
      <c r="J1077" s="225"/>
      <c r="K1077" s="225"/>
      <c r="L1077" s="225"/>
      <c r="M1077" s="225"/>
      <c r="N1077" s="225"/>
      <c r="O1077" s="225"/>
      <c r="P1077" s="225"/>
      <c r="Q1077" s="225"/>
      <c r="R1077" s="225"/>
      <c r="S1077" s="225"/>
      <c r="T1077" s="225"/>
      <c r="U1077" s="225"/>
      <c r="V1077" s="225"/>
      <c r="W1077" s="225"/>
      <c r="X1077" s="225"/>
      <c r="Y1077" s="225"/>
      <c r="Z1077" s="225"/>
      <c r="AA1077" s="225"/>
      <c r="AB1077" s="225"/>
      <c r="AC1077" s="396"/>
      <c r="AD1077" s="396"/>
      <c r="AE1077" s="396"/>
      <c r="AF1077" s="224"/>
    </row>
    <row r="1078" spans="1:32" s="390" customFormat="1" ht="24">
      <c r="A1078" s="238"/>
      <c r="B1078" s="409"/>
      <c r="C1078" s="409"/>
      <c r="D1078" s="225"/>
      <c r="E1078" s="225"/>
      <c r="F1078" s="225"/>
      <c r="G1078" s="225"/>
      <c r="H1078" s="225"/>
      <c r="I1078" s="225"/>
      <c r="J1078" s="225"/>
      <c r="K1078" s="225"/>
      <c r="L1078" s="225"/>
      <c r="M1078" s="225"/>
      <c r="N1078" s="225"/>
      <c r="O1078" s="225"/>
      <c r="P1078" s="225"/>
      <c r="Q1078" s="225"/>
      <c r="R1078" s="225"/>
      <c r="S1078" s="225"/>
      <c r="T1078" s="225"/>
      <c r="U1078" s="225"/>
      <c r="V1078" s="225"/>
      <c r="W1078" s="225"/>
      <c r="X1078" s="225"/>
      <c r="Y1078" s="225"/>
      <c r="Z1078" s="225"/>
      <c r="AA1078" s="225"/>
      <c r="AB1078" s="225"/>
      <c r="AC1078" s="396"/>
      <c r="AD1078" s="396"/>
      <c r="AE1078" s="396"/>
      <c r="AF1078" s="224"/>
    </row>
    <row r="1079" spans="1:32" ht="24">
      <c r="A1079" s="238"/>
      <c r="B1079" s="238"/>
      <c r="C1079" s="238"/>
      <c r="AC1079" s="396"/>
      <c r="AD1079" s="396"/>
      <c r="AE1079" s="396"/>
    </row>
    <row r="1080" spans="1:32" ht="15.6" customHeight="1">
      <c r="A1080" s="238"/>
      <c r="B1080" s="238"/>
      <c r="C1080" s="238"/>
      <c r="AC1080" s="396"/>
      <c r="AD1080" s="396"/>
      <c r="AE1080" s="396"/>
    </row>
    <row r="1081" spans="1:32" ht="24">
      <c r="A1081" s="414"/>
      <c r="B1081" s="238"/>
      <c r="C1081" s="238"/>
      <c r="AC1081" s="396"/>
      <c r="AD1081" s="396"/>
      <c r="AE1081" s="396"/>
    </row>
    <row r="1082" spans="1:32" ht="24">
      <c r="A1082" s="287"/>
      <c r="B1082" s="238"/>
      <c r="C1082" s="238"/>
      <c r="AC1082" s="396"/>
      <c r="AD1082" s="396"/>
      <c r="AE1082" s="396"/>
    </row>
    <row r="1083" spans="1:32" ht="24">
      <c r="A1083" s="413"/>
      <c r="B1083" s="238"/>
      <c r="C1083" s="238"/>
      <c r="AC1083" s="396"/>
      <c r="AD1083" s="396"/>
      <c r="AE1083" s="396"/>
    </row>
    <row r="1084" spans="1:32" ht="12.95" customHeight="1">
      <c r="A1084" s="413"/>
      <c r="B1084" s="411"/>
      <c r="C1084" s="411"/>
      <c r="AC1084" s="396"/>
      <c r="AD1084" s="396"/>
      <c r="AE1084" s="396"/>
    </row>
    <row r="1085" spans="1:32" ht="24">
      <c r="A1085" s="409"/>
      <c r="B1085" s="409"/>
      <c r="C1085" s="409"/>
      <c r="AC1085" s="396"/>
      <c r="AD1085" s="396"/>
      <c r="AE1085" s="396"/>
    </row>
    <row r="1086" spans="1:32" ht="24">
      <c r="A1086" s="409"/>
      <c r="B1086" s="409"/>
      <c r="C1086" s="409"/>
      <c r="AC1086" s="396"/>
      <c r="AD1086" s="396"/>
      <c r="AE1086" s="396"/>
    </row>
    <row r="1087" spans="1:32" ht="23.45" customHeight="1">
      <c r="A1087" s="415"/>
      <c r="B1087" s="409"/>
      <c r="C1087" s="409"/>
      <c r="AC1087" s="396"/>
      <c r="AD1087" s="396"/>
      <c r="AE1087" s="396"/>
    </row>
    <row r="1088" spans="1:32" ht="24">
      <c r="A1088" s="287"/>
      <c r="B1088" s="409"/>
      <c r="C1088" s="409"/>
      <c r="AC1088" s="396"/>
      <c r="AD1088" s="396"/>
      <c r="AE1088" s="396"/>
    </row>
    <row r="1089" spans="1:31" ht="24">
      <c r="A1089" s="238"/>
      <c r="B1089" s="409"/>
      <c r="C1089" s="409"/>
      <c r="AC1089" s="396"/>
      <c r="AD1089" s="396"/>
      <c r="AE1089" s="396"/>
    </row>
    <row r="1090" spans="1:31" ht="24">
      <c r="A1090" s="238"/>
      <c r="B1090" s="238"/>
      <c r="C1090" s="409"/>
      <c r="AC1090" s="396"/>
      <c r="AD1090" s="396"/>
      <c r="AE1090" s="396"/>
    </row>
    <row r="1091" spans="1:31" ht="12.95" customHeight="1">
      <c r="A1091" s="238"/>
      <c r="B1091" s="238"/>
      <c r="C1091" s="409"/>
      <c r="AC1091" s="396"/>
      <c r="AD1091" s="396"/>
      <c r="AE1091" s="396"/>
    </row>
    <row r="1092" spans="1:31" ht="24">
      <c r="A1092" s="238"/>
      <c r="B1092" s="238"/>
      <c r="C1092" s="409"/>
      <c r="AC1092" s="396"/>
      <c r="AD1092" s="396"/>
      <c r="AE1092" s="396"/>
    </row>
    <row r="1093" spans="1:31" ht="24">
      <c r="A1093" s="238"/>
      <c r="B1093" s="238"/>
      <c r="C1093" s="409"/>
      <c r="AC1093" s="396"/>
      <c r="AD1093" s="396"/>
      <c r="AE1093" s="396"/>
    </row>
    <row r="1094" spans="1:31" ht="24">
      <c r="A1094" s="238"/>
      <c r="B1094" s="238"/>
      <c r="C1094" s="409"/>
      <c r="AC1094" s="396"/>
      <c r="AD1094" s="396"/>
      <c r="AE1094" s="396"/>
    </row>
    <row r="1095" spans="1:31" ht="24">
      <c r="A1095" s="292"/>
      <c r="B1095" s="238"/>
      <c r="C1095" s="409"/>
      <c r="AC1095" s="396"/>
      <c r="AD1095" s="396"/>
      <c r="AE1095" s="396"/>
    </row>
    <row r="1096" spans="1:31" ht="24">
      <c r="A1096" s="292"/>
      <c r="B1096" s="238"/>
      <c r="C1096" s="409"/>
      <c r="AC1096" s="396"/>
      <c r="AD1096" s="396"/>
      <c r="AE1096" s="396"/>
    </row>
    <row r="1097" spans="1:31" ht="24">
      <c r="A1097" s="292"/>
      <c r="B1097" s="238"/>
      <c r="C1097" s="409"/>
      <c r="AC1097" s="396"/>
      <c r="AD1097" s="396"/>
      <c r="AE1097" s="396"/>
    </row>
    <row r="1098" spans="1:31" ht="15.6" customHeight="1">
      <c r="A1098" s="292"/>
      <c r="B1098" s="238"/>
      <c r="C1098" s="409"/>
      <c r="AC1098" s="396"/>
      <c r="AD1098" s="396"/>
      <c r="AE1098" s="396"/>
    </row>
    <row r="1099" spans="1:31" ht="24">
      <c r="A1099" s="411"/>
      <c r="B1099" s="238"/>
      <c r="C1099" s="409"/>
      <c r="AC1099" s="396"/>
      <c r="AD1099" s="396"/>
      <c r="AE1099" s="396"/>
    </row>
    <row r="1100" spans="1:31" ht="24">
      <c r="A1100" s="409"/>
      <c r="B1100" s="238"/>
      <c r="C1100" s="409"/>
      <c r="AC1100" s="396"/>
      <c r="AD1100" s="396"/>
      <c r="AE1100" s="396"/>
    </row>
    <row r="1101" spans="1:31" ht="17.25" customHeight="1">
      <c r="A1101" s="287"/>
      <c r="B1101" s="238"/>
      <c r="C1101" s="409"/>
    </row>
    <row r="1102" spans="1:31" ht="24">
      <c r="A1102" s="409"/>
      <c r="B1102" s="238"/>
      <c r="C1102" s="409"/>
    </row>
    <row r="1103" spans="1:31" ht="24">
      <c r="A1103" s="409"/>
      <c r="B1103" s="238"/>
      <c r="C1103" s="409"/>
    </row>
    <row r="1104" spans="1:31" ht="24">
      <c r="A1104" s="409"/>
      <c r="B1104" s="409"/>
      <c r="C1104" s="409"/>
      <c r="D1104" s="409"/>
      <c r="E1104" s="409"/>
      <c r="F1104" s="409"/>
      <c r="G1104" s="409"/>
      <c r="H1104" s="409"/>
      <c r="I1104" s="409"/>
      <c r="J1104" s="409"/>
      <c r="K1104" s="409"/>
      <c r="L1104" s="409"/>
      <c r="M1104" s="409"/>
      <c r="N1104" s="409"/>
      <c r="O1104" s="409"/>
      <c r="P1104" s="409"/>
      <c r="Q1104" s="409"/>
      <c r="R1104" s="409"/>
      <c r="S1104" s="409"/>
      <c r="T1104" s="409"/>
      <c r="U1104" s="409"/>
      <c r="V1104" s="409"/>
      <c r="W1104" s="409"/>
      <c r="X1104" s="409"/>
      <c r="Y1104" s="409"/>
      <c r="Z1104" s="409"/>
      <c r="AA1104" s="409"/>
      <c r="AB1104" s="409"/>
      <c r="AC1104" s="416"/>
      <c r="AD1104" s="416"/>
      <c r="AE1104" s="416"/>
    </row>
    <row r="1105" spans="1:32" ht="24">
      <c r="A1105" s="409"/>
      <c r="B1105" s="409"/>
      <c r="C1105" s="409"/>
      <c r="D1105" s="409"/>
      <c r="E1105" s="409"/>
      <c r="F1105" s="409"/>
      <c r="G1105" s="409"/>
      <c r="H1105" s="409"/>
      <c r="I1105" s="409"/>
      <c r="J1105" s="409"/>
      <c r="K1105" s="409"/>
      <c r="L1105" s="409"/>
      <c r="M1105" s="409"/>
      <c r="N1105" s="409"/>
      <c r="O1105" s="409"/>
      <c r="P1105" s="409"/>
      <c r="Q1105" s="409"/>
      <c r="R1105" s="409"/>
      <c r="S1105" s="409"/>
      <c r="T1105" s="409"/>
      <c r="U1105" s="409"/>
      <c r="V1105" s="409"/>
      <c r="W1105" s="409"/>
      <c r="X1105" s="409"/>
      <c r="Y1105" s="409"/>
      <c r="Z1105" s="409"/>
      <c r="AA1105" s="409"/>
      <c r="AB1105" s="409"/>
      <c r="AC1105" s="416"/>
      <c r="AD1105" s="416"/>
      <c r="AE1105" s="416"/>
    </row>
    <row r="1106" spans="1:32" ht="15.75" customHeight="1">
      <c r="A1106" s="409"/>
      <c r="B1106" s="409"/>
      <c r="C1106" s="409"/>
      <c r="D1106" s="409"/>
      <c r="E1106" s="409"/>
      <c r="F1106" s="409"/>
      <c r="G1106" s="409"/>
      <c r="H1106" s="409"/>
      <c r="I1106" s="409"/>
      <c r="J1106" s="409"/>
      <c r="K1106" s="409"/>
      <c r="L1106" s="409"/>
      <c r="M1106" s="409"/>
      <c r="N1106" s="409"/>
      <c r="O1106" s="409"/>
      <c r="P1106" s="409"/>
      <c r="Q1106" s="409"/>
      <c r="R1106" s="409"/>
      <c r="S1106" s="409"/>
      <c r="T1106" s="409"/>
      <c r="U1106" s="409"/>
      <c r="V1106" s="409"/>
      <c r="W1106" s="409"/>
      <c r="X1106" s="409"/>
      <c r="Y1106" s="409"/>
      <c r="Z1106" s="409"/>
      <c r="AA1106" s="409"/>
      <c r="AB1106" s="409"/>
      <c r="AC1106" s="416"/>
      <c r="AD1106" s="416"/>
      <c r="AE1106" s="416"/>
    </row>
    <row r="1107" spans="1:32" ht="15.75" customHeight="1">
      <c r="A1107" s="409"/>
      <c r="B1107" s="409"/>
      <c r="C1107" s="409"/>
      <c r="D1107" s="409"/>
      <c r="E1107" s="409"/>
      <c r="F1107" s="409"/>
      <c r="G1107" s="409"/>
      <c r="H1107" s="409"/>
      <c r="I1107" s="409"/>
      <c r="J1107" s="409"/>
      <c r="K1107" s="409"/>
      <c r="L1107" s="409"/>
      <c r="M1107" s="409"/>
      <c r="N1107" s="409"/>
      <c r="O1107" s="409"/>
      <c r="P1107" s="409"/>
      <c r="Q1107" s="409"/>
      <c r="R1107" s="409"/>
      <c r="S1107" s="409"/>
      <c r="T1107" s="409"/>
      <c r="U1107" s="409"/>
      <c r="V1107" s="409"/>
      <c r="W1107" s="409"/>
      <c r="X1107" s="409"/>
      <c r="Y1107" s="409"/>
      <c r="Z1107" s="409"/>
      <c r="AA1107" s="409"/>
      <c r="AB1107" s="409"/>
      <c r="AC1107" s="416"/>
      <c r="AD1107" s="416"/>
      <c r="AE1107" s="416"/>
    </row>
    <row r="1108" spans="1:32" ht="23.85" customHeight="1">
      <c r="A1108" s="287"/>
      <c r="B1108" s="417"/>
      <c r="C1108" s="417"/>
      <c r="D1108" s="417"/>
      <c r="E1108" s="417"/>
      <c r="F1108" s="417"/>
      <c r="G1108" s="409"/>
      <c r="H1108" s="409"/>
      <c r="I1108" s="409"/>
      <c r="J1108" s="409"/>
      <c r="K1108" s="409"/>
      <c r="L1108" s="409"/>
      <c r="M1108" s="409"/>
      <c r="N1108" s="409"/>
      <c r="O1108" s="409"/>
      <c r="P1108" s="409"/>
      <c r="Q1108" s="409"/>
      <c r="R1108" s="409"/>
      <c r="S1108" s="409"/>
      <c r="T1108" s="409"/>
      <c r="U1108" s="409"/>
      <c r="V1108" s="409"/>
      <c r="W1108" s="409"/>
      <c r="X1108" s="409"/>
      <c r="Y1108" s="409"/>
      <c r="Z1108" s="409"/>
      <c r="AA1108" s="409"/>
      <c r="AB1108" s="409"/>
      <c r="AC1108" s="416"/>
      <c r="AD1108" s="416"/>
      <c r="AE1108" s="416"/>
    </row>
    <row r="1109" spans="1:32" ht="24">
      <c r="A1109" s="287"/>
      <c r="B1109" s="417"/>
      <c r="C1109" s="417"/>
      <c r="D1109" s="411"/>
      <c r="E1109" s="411"/>
      <c r="F1109" s="411"/>
      <c r="G1109" s="409"/>
      <c r="H1109" s="409"/>
      <c r="I1109" s="409"/>
      <c r="J1109" s="409"/>
      <c r="K1109" s="409"/>
      <c r="L1109" s="409"/>
      <c r="M1109" s="409"/>
      <c r="N1109" s="409"/>
      <c r="O1109" s="409"/>
      <c r="P1109" s="409"/>
      <c r="Q1109" s="409"/>
      <c r="R1109" s="409"/>
      <c r="S1109" s="409"/>
      <c r="T1109" s="409"/>
      <c r="U1109" s="409"/>
      <c r="V1109" s="409"/>
      <c r="W1109" s="409"/>
      <c r="X1109" s="409"/>
      <c r="Y1109" s="409"/>
      <c r="Z1109" s="409"/>
      <c r="AA1109" s="409"/>
      <c r="AB1109" s="409"/>
      <c r="AC1109" s="416"/>
      <c r="AD1109" s="416"/>
      <c r="AE1109" s="416"/>
      <c r="AF1109" s="418"/>
    </row>
    <row r="1110" spans="1:32" ht="24">
      <c r="A1110" s="409"/>
      <c r="B1110" s="411"/>
      <c r="C1110" s="411"/>
      <c r="D1110" s="411"/>
      <c r="E1110" s="411"/>
      <c r="F1110" s="411"/>
      <c r="G1110" s="409"/>
      <c r="H1110" s="409"/>
      <c r="I1110" s="409"/>
      <c r="J1110" s="409"/>
      <c r="K1110" s="409"/>
      <c r="L1110" s="409"/>
      <c r="M1110" s="409"/>
      <c r="N1110" s="409"/>
      <c r="O1110" s="409"/>
      <c r="P1110" s="409"/>
      <c r="Q1110" s="409"/>
      <c r="R1110" s="409"/>
      <c r="S1110" s="409"/>
      <c r="T1110" s="409"/>
      <c r="U1110" s="409"/>
      <c r="V1110" s="409"/>
      <c r="W1110" s="409"/>
      <c r="X1110" s="409"/>
      <c r="Y1110" s="409"/>
      <c r="Z1110" s="409"/>
      <c r="AA1110" s="409"/>
      <c r="AB1110" s="409"/>
      <c r="AC1110" s="416"/>
      <c r="AD1110" s="416"/>
      <c r="AE1110" s="416"/>
      <c r="AF1110" s="418"/>
    </row>
    <row r="1111" spans="1:32" ht="15.6" customHeight="1">
      <c r="A1111" s="409"/>
      <c r="B1111" s="409"/>
      <c r="C1111" s="409"/>
      <c r="D1111" s="409"/>
      <c r="E1111" s="409"/>
      <c r="F1111" s="409"/>
      <c r="G1111" s="409"/>
      <c r="H1111" s="409"/>
      <c r="I1111" s="409"/>
      <c r="J1111" s="409"/>
      <c r="K1111" s="409"/>
      <c r="L1111" s="409"/>
      <c r="M1111" s="409"/>
      <c r="N1111" s="409"/>
      <c r="O1111" s="409"/>
      <c r="P1111" s="409"/>
      <c r="Q1111" s="409"/>
      <c r="R1111" s="409"/>
      <c r="S1111" s="409"/>
      <c r="T1111" s="409"/>
      <c r="U1111" s="409"/>
      <c r="V1111" s="409"/>
      <c r="W1111" s="409"/>
      <c r="X1111" s="409"/>
      <c r="Y1111" s="409"/>
      <c r="Z1111" s="409"/>
      <c r="AA1111" s="409"/>
      <c r="AB1111" s="409"/>
      <c r="AC1111" s="416"/>
      <c r="AD1111" s="416"/>
      <c r="AE1111" s="416"/>
      <c r="AF1111" s="418"/>
    </row>
    <row r="1112" spans="1:32" ht="15.6" customHeight="1">
      <c r="A1112" s="287"/>
      <c r="B1112" s="409"/>
      <c r="C1112" s="409"/>
      <c r="D1112" s="409"/>
      <c r="E1112" s="409"/>
      <c r="F1112" s="409"/>
      <c r="G1112" s="409"/>
      <c r="H1112" s="409"/>
      <c r="I1112" s="409"/>
      <c r="J1112" s="409"/>
      <c r="K1112" s="409"/>
      <c r="L1112" s="409"/>
      <c r="M1112" s="409"/>
      <c r="N1112" s="409"/>
      <c r="O1112" s="409"/>
      <c r="P1112" s="409"/>
      <c r="Q1112" s="409"/>
      <c r="R1112" s="409"/>
      <c r="S1112" s="409"/>
      <c r="T1112" s="409"/>
      <c r="U1112" s="409"/>
      <c r="V1112" s="409"/>
      <c r="W1112" s="409"/>
      <c r="X1112" s="409"/>
      <c r="Y1112" s="409"/>
      <c r="Z1112" s="409"/>
      <c r="AA1112" s="409"/>
      <c r="AB1112" s="409"/>
      <c r="AC1112" s="416"/>
      <c r="AD1112" s="416"/>
      <c r="AE1112" s="416"/>
      <c r="AF1112" s="418"/>
    </row>
    <row r="1113" spans="1:32" ht="24">
      <c r="A1113" s="238"/>
      <c r="B1113" s="409"/>
      <c r="C1113" s="409"/>
      <c r="D1113" s="409"/>
      <c r="E1113" s="409"/>
      <c r="F1113" s="409"/>
      <c r="G1113" s="409"/>
      <c r="H1113" s="409"/>
      <c r="I1113" s="409"/>
      <c r="J1113" s="409"/>
      <c r="K1113" s="409"/>
      <c r="L1113" s="409"/>
      <c r="M1113" s="409"/>
      <c r="N1113" s="409"/>
      <c r="O1113" s="409"/>
      <c r="P1113" s="409"/>
      <c r="Q1113" s="409"/>
      <c r="R1113" s="409"/>
      <c r="S1113" s="409"/>
      <c r="T1113" s="409"/>
      <c r="U1113" s="409"/>
      <c r="V1113" s="409"/>
      <c r="W1113" s="409"/>
      <c r="X1113" s="409"/>
      <c r="Y1113" s="409"/>
      <c r="Z1113" s="409"/>
      <c r="AA1113" s="409"/>
      <c r="AB1113" s="409"/>
      <c r="AC1113" s="416"/>
      <c r="AD1113" s="416"/>
      <c r="AE1113" s="416"/>
      <c r="AF1113" s="418"/>
    </row>
    <row r="1114" spans="1:32" ht="24">
      <c r="A1114" s="238"/>
      <c r="B1114" s="417"/>
      <c r="C1114" s="417"/>
      <c r="D1114" s="417"/>
      <c r="E1114" s="417"/>
      <c r="F1114" s="417"/>
      <c r="G1114" s="409"/>
      <c r="H1114" s="409"/>
      <c r="I1114" s="409"/>
      <c r="J1114" s="409"/>
      <c r="K1114" s="409"/>
      <c r="L1114" s="409"/>
      <c r="M1114" s="409"/>
      <c r="N1114" s="409"/>
      <c r="O1114" s="409"/>
      <c r="P1114" s="409"/>
      <c r="Q1114" s="409"/>
      <c r="R1114" s="409"/>
      <c r="S1114" s="409"/>
      <c r="T1114" s="409"/>
      <c r="U1114" s="409"/>
      <c r="V1114" s="409"/>
      <c r="W1114" s="409"/>
      <c r="X1114" s="409"/>
      <c r="Y1114" s="409"/>
      <c r="Z1114" s="409"/>
      <c r="AA1114" s="409"/>
      <c r="AB1114" s="409"/>
      <c r="AC1114" s="416"/>
      <c r="AD1114" s="416"/>
      <c r="AE1114" s="416"/>
      <c r="AF1114" s="418"/>
    </row>
    <row r="1115" spans="1:32" ht="24">
      <c r="A1115" s="238"/>
      <c r="B1115" s="411"/>
      <c r="C1115" s="411"/>
      <c r="D1115" s="411"/>
      <c r="E1115" s="411"/>
      <c r="F1115" s="411"/>
      <c r="G1115" s="409"/>
      <c r="H1115" s="409"/>
      <c r="I1115" s="409"/>
      <c r="J1115" s="409"/>
      <c r="K1115" s="409"/>
      <c r="L1115" s="409"/>
      <c r="M1115" s="409"/>
      <c r="N1115" s="409"/>
      <c r="O1115" s="409"/>
      <c r="P1115" s="409"/>
      <c r="Q1115" s="409"/>
      <c r="R1115" s="409"/>
      <c r="S1115" s="409"/>
      <c r="T1115" s="409"/>
      <c r="U1115" s="409"/>
      <c r="V1115" s="409"/>
      <c r="W1115" s="409"/>
      <c r="X1115" s="409"/>
      <c r="Y1115" s="409"/>
      <c r="Z1115" s="409"/>
      <c r="AA1115" s="409"/>
      <c r="AB1115" s="409"/>
      <c r="AC1115" s="416"/>
      <c r="AD1115" s="416"/>
      <c r="AE1115" s="416"/>
      <c r="AF1115" s="418"/>
    </row>
    <row r="1116" spans="1:32" ht="24">
      <c r="A1116" s="238"/>
      <c r="B1116" s="417"/>
      <c r="C1116" s="417"/>
      <c r="D1116" s="417"/>
      <c r="E1116" s="417"/>
      <c r="F1116" s="417"/>
      <c r="G1116" s="409"/>
      <c r="H1116" s="409"/>
      <c r="I1116" s="409"/>
      <c r="J1116" s="409"/>
      <c r="K1116" s="409"/>
      <c r="L1116" s="409"/>
      <c r="M1116" s="409"/>
      <c r="N1116" s="409"/>
      <c r="O1116" s="409"/>
      <c r="P1116" s="409"/>
      <c r="Q1116" s="409"/>
      <c r="R1116" s="409"/>
      <c r="S1116" s="409"/>
      <c r="T1116" s="409"/>
      <c r="U1116" s="409"/>
      <c r="V1116" s="409"/>
      <c r="W1116" s="409"/>
      <c r="X1116" s="409"/>
      <c r="Y1116" s="409"/>
      <c r="Z1116" s="409"/>
      <c r="AA1116" s="409"/>
      <c r="AB1116" s="409"/>
      <c r="AC1116" s="416"/>
      <c r="AD1116" s="416"/>
      <c r="AE1116" s="416"/>
      <c r="AF1116" s="418"/>
    </row>
    <row r="1117" spans="1:32" ht="15.75" customHeight="1">
      <c r="A1117" s="238"/>
      <c r="B1117" s="411"/>
      <c r="C1117" s="411"/>
      <c r="D1117" s="411"/>
      <c r="E1117" s="411"/>
      <c r="F1117" s="411"/>
      <c r="G1117" s="409"/>
      <c r="H1117" s="409"/>
      <c r="I1117" s="409"/>
      <c r="J1117" s="409"/>
      <c r="K1117" s="409"/>
      <c r="L1117" s="409"/>
      <c r="M1117" s="409"/>
      <c r="N1117" s="409"/>
      <c r="O1117" s="409"/>
      <c r="P1117" s="409"/>
      <c r="Q1117" s="409"/>
      <c r="R1117" s="409"/>
      <c r="S1117" s="409"/>
      <c r="T1117" s="409"/>
      <c r="U1117" s="409"/>
      <c r="V1117" s="409"/>
      <c r="W1117" s="409"/>
      <c r="X1117" s="409"/>
      <c r="Y1117" s="409"/>
      <c r="Z1117" s="409"/>
      <c r="AA1117" s="409"/>
      <c r="AB1117" s="409"/>
      <c r="AC1117" s="416"/>
      <c r="AD1117" s="416"/>
      <c r="AE1117" s="416"/>
      <c r="AF1117" s="418"/>
    </row>
    <row r="1118" spans="1:32" ht="17.100000000000001" customHeight="1">
      <c r="A1118" s="238"/>
      <c r="B1118" s="411"/>
      <c r="C1118" s="411"/>
      <c r="D1118" s="411"/>
      <c r="E1118" s="411"/>
      <c r="F1118" s="411"/>
      <c r="G1118" s="409"/>
      <c r="H1118" s="409"/>
      <c r="I1118" s="409"/>
      <c r="J1118" s="409"/>
      <c r="K1118" s="409"/>
      <c r="L1118" s="409"/>
      <c r="M1118" s="409"/>
      <c r="N1118" s="409"/>
      <c r="O1118" s="409"/>
      <c r="P1118" s="409"/>
      <c r="Q1118" s="409"/>
      <c r="R1118" s="409"/>
      <c r="S1118" s="409"/>
      <c r="T1118" s="409"/>
      <c r="U1118" s="409"/>
      <c r="V1118" s="409"/>
      <c r="W1118" s="409"/>
      <c r="X1118" s="409"/>
      <c r="Y1118" s="409"/>
      <c r="Z1118" s="409"/>
      <c r="AA1118" s="409"/>
      <c r="AB1118" s="409"/>
      <c r="AC1118" s="416"/>
      <c r="AD1118" s="416"/>
      <c r="AE1118" s="416"/>
      <c r="AF1118" s="418"/>
    </row>
    <row r="1119" spans="1:32" ht="24">
      <c r="A1119" s="238"/>
      <c r="B1119" s="409"/>
      <c r="C1119" s="409"/>
      <c r="D1119" s="409"/>
      <c r="E1119" s="409"/>
      <c r="F1119" s="409"/>
      <c r="G1119" s="409"/>
      <c r="H1119" s="409"/>
      <c r="I1119" s="409"/>
      <c r="J1119" s="409"/>
      <c r="K1119" s="409"/>
      <c r="L1119" s="409"/>
      <c r="M1119" s="409"/>
      <c r="N1119" s="409"/>
      <c r="O1119" s="409"/>
      <c r="P1119" s="409"/>
      <c r="Q1119" s="409"/>
      <c r="R1119" s="409"/>
      <c r="S1119" s="409"/>
      <c r="T1119" s="409"/>
      <c r="U1119" s="409"/>
      <c r="V1119" s="409"/>
      <c r="W1119" s="409"/>
      <c r="X1119" s="409"/>
      <c r="Y1119" s="409"/>
      <c r="Z1119" s="409"/>
      <c r="AA1119" s="409"/>
      <c r="AB1119" s="409"/>
      <c r="AC1119" s="416"/>
      <c r="AD1119" s="416"/>
      <c r="AE1119" s="416"/>
      <c r="AF1119" s="418"/>
    </row>
    <row r="1120" spans="1:32" ht="24">
      <c r="A1120" s="238"/>
      <c r="B1120" s="409"/>
      <c r="C1120" s="409"/>
      <c r="D1120" s="409"/>
      <c r="E1120" s="409"/>
      <c r="F1120" s="409"/>
      <c r="G1120" s="409"/>
      <c r="H1120" s="409"/>
      <c r="I1120" s="409"/>
      <c r="J1120" s="409"/>
      <c r="K1120" s="409"/>
      <c r="L1120" s="409"/>
      <c r="M1120" s="409"/>
      <c r="N1120" s="409"/>
      <c r="O1120" s="409"/>
      <c r="P1120" s="409"/>
      <c r="Q1120" s="409"/>
      <c r="R1120" s="409"/>
      <c r="S1120" s="409"/>
      <c r="T1120" s="409"/>
      <c r="U1120" s="409"/>
      <c r="V1120" s="409"/>
      <c r="W1120" s="409"/>
      <c r="X1120" s="409"/>
      <c r="Y1120" s="409"/>
      <c r="Z1120" s="409"/>
      <c r="AA1120" s="409"/>
      <c r="AB1120" s="409"/>
      <c r="AC1120" s="416"/>
      <c r="AD1120" s="416"/>
      <c r="AE1120" s="416"/>
      <c r="AF1120" s="418"/>
    </row>
    <row r="1121" spans="1:32" ht="24">
      <c r="A1121" s="238"/>
      <c r="B1121" s="409"/>
      <c r="C1121" s="409"/>
      <c r="D1121" s="409"/>
      <c r="E1121" s="409"/>
      <c r="F1121" s="409"/>
      <c r="G1121" s="409"/>
      <c r="H1121" s="409"/>
      <c r="I1121" s="409"/>
      <c r="J1121" s="409"/>
      <c r="K1121" s="409"/>
      <c r="L1121" s="409"/>
      <c r="M1121" s="409"/>
      <c r="N1121" s="409"/>
      <c r="O1121" s="409"/>
      <c r="P1121" s="409"/>
      <c r="Q1121" s="409"/>
      <c r="R1121" s="409"/>
      <c r="S1121" s="409"/>
      <c r="T1121" s="409"/>
      <c r="U1121" s="409"/>
      <c r="V1121" s="409"/>
      <c r="W1121" s="409"/>
      <c r="X1121" s="409"/>
      <c r="Y1121" s="409"/>
      <c r="Z1121" s="409"/>
      <c r="AA1121" s="409"/>
      <c r="AB1121" s="409"/>
      <c r="AC1121" s="416"/>
      <c r="AD1121" s="416"/>
      <c r="AE1121" s="416"/>
      <c r="AF1121" s="418"/>
    </row>
    <row r="1122" spans="1:32" ht="24">
      <c r="A1122" s="238"/>
      <c r="B1122" s="409"/>
      <c r="C1122" s="409"/>
      <c r="D1122" s="409"/>
      <c r="E1122" s="409"/>
      <c r="F1122" s="409"/>
      <c r="G1122" s="409"/>
      <c r="H1122" s="409"/>
      <c r="I1122" s="409"/>
      <c r="J1122" s="409"/>
      <c r="K1122" s="409"/>
      <c r="L1122" s="409"/>
      <c r="M1122" s="409"/>
      <c r="N1122" s="409"/>
      <c r="O1122" s="409"/>
      <c r="P1122" s="409"/>
      <c r="Q1122" s="409"/>
      <c r="R1122" s="409"/>
      <c r="S1122" s="409"/>
      <c r="T1122" s="409"/>
      <c r="U1122" s="409"/>
      <c r="V1122" s="409"/>
      <c r="W1122" s="409"/>
      <c r="X1122" s="409"/>
      <c r="Y1122" s="409"/>
      <c r="Z1122" s="409"/>
      <c r="AA1122" s="409"/>
      <c r="AB1122" s="409"/>
      <c r="AC1122" s="416"/>
      <c r="AD1122" s="416"/>
      <c r="AE1122" s="416"/>
      <c r="AF1122" s="418"/>
    </row>
    <row r="1123" spans="1:32" ht="24">
      <c r="A1123" s="238"/>
      <c r="B1123" s="419"/>
      <c r="C1123" s="419"/>
      <c r="D1123" s="419"/>
      <c r="E1123" s="409"/>
      <c r="F1123" s="420"/>
      <c r="G1123" s="420"/>
      <c r="H1123" s="409"/>
      <c r="I1123" s="409"/>
      <c r="J1123" s="409"/>
      <c r="K1123" s="409"/>
      <c r="L1123" s="409"/>
      <c r="M1123" s="409"/>
      <c r="N1123" s="409"/>
      <c r="O1123" s="409"/>
      <c r="P1123" s="409"/>
      <c r="Q1123" s="409"/>
      <c r="R1123" s="409"/>
      <c r="S1123" s="409"/>
      <c r="T1123" s="409"/>
      <c r="U1123" s="409"/>
      <c r="V1123" s="420"/>
      <c r="W1123" s="420"/>
      <c r="X1123" s="420"/>
      <c r="Y1123" s="420"/>
      <c r="Z1123" s="420"/>
      <c r="AA1123" s="420"/>
      <c r="AB1123" s="409"/>
      <c r="AC1123" s="416"/>
      <c r="AD1123" s="416"/>
      <c r="AE1123" s="416"/>
      <c r="AF1123" s="418"/>
    </row>
    <row r="1124" spans="1:32" ht="24">
      <c r="A1124" s="238"/>
      <c r="B1124" s="411"/>
      <c r="C1124" s="411"/>
      <c r="D1124" s="411"/>
      <c r="E1124" s="409"/>
      <c r="F1124" s="411"/>
      <c r="G1124" s="411"/>
      <c r="H1124" s="409"/>
      <c r="I1124" s="409"/>
      <c r="J1124" s="409"/>
      <c r="K1124" s="409"/>
      <c r="L1124" s="409"/>
      <c r="M1124" s="409"/>
      <c r="N1124" s="409"/>
      <c r="O1124" s="409"/>
      <c r="P1124" s="409"/>
      <c r="Q1124" s="409"/>
      <c r="R1124" s="409"/>
      <c r="S1124" s="409"/>
      <c r="T1124" s="409"/>
      <c r="U1124" s="409"/>
      <c r="V1124" s="411"/>
      <c r="W1124" s="411"/>
      <c r="X1124" s="411"/>
      <c r="Y1124" s="411"/>
      <c r="Z1124" s="411"/>
      <c r="AA1124" s="411"/>
      <c r="AB1124" s="409"/>
      <c r="AC1124" s="416"/>
      <c r="AD1124" s="416"/>
      <c r="AE1124" s="416"/>
      <c r="AF1124" s="418"/>
    </row>
    <row r="1125" spans="1:32" ht="16.7" customHeight="1">
      <c r="A1125" s="238"/>
      <c r="B1125" s="419"/>
      <c r="C1125" s="419"/>
      <c r="D1125" s="419"/>
      <c r="E1125" s="409"/>
      <c r="F1125" s="419"/>
      <c r="G1125" s="419"/>
      <c r="H1125" s="409"/>
      <c r="I1125" s="409"/>
      <c r="J1125" s="409"/>
      <c r="K1125" s="409"/>
      <c r="L1125" s="409"/>
      <c r="M1125" s="409"/>
      <c r="N1125" s="409"/>
      <c r="O1125" s="409"/>
      <c r="P1125" s="409"/>
      <c r="Q1125" s="409"/>
      <c r="R1125" s="409"/>
      <c r="S1125" s="409"/>
      <c r="T1125" s="409"/>
      <c r="U1125" s="409"/>
      <c r="V1125" s="419"/>
      <c r="W1125" s="419"/>
      <c r="X1125" s="419"/>
      <c r="Y1125" s="419"/>
      <c r="Z1125" s="419"/>
      <c r="AA1125" s="419"/>
      <c r="AB1125" s="409"/>
      <c r="AC1125" s="416"/>
      <c r="AD1125" s="416"/>
      <c r="AE1125" s="416"/>
      <c r="AF1125" s="418"/>
    </row>
    <row r="1126" spans="1:32" ht="15.6" customHeight="1">
      <c r="A1126" s="238"/>
      <c r="B1126" s="411"/>
      <c r="C1126" s="419"/>
      <c r="D1126" s="419"/>
      <c r="E1126" s="409"/>
      <c r="F1126" s="411"/>
      <c r="G1126" s="411"/>
      <c r="H1126" s="409"/>
      <c r="I1126" s="409"/>
      <c r="J1126" s="409"/>
      <c r="K1126" s="409"/>
      <c r="L1126" s="409"/>
      <c r="M1126" s="409"/>
      <c r="N1126" s="409"/>
      <c r="O1126" s="409"/>
      <c r="P1126" s="409"/>
      <c r="Q1126" s="409"/>
      <c r="R1126" s="409"/>
      <c r="S1126" s="409"/>
      <c r="T1126" s="409"/>
      <c r="U1126" s="409"/>
      <c r="V1126" s="411"/>
      <c r="W1126" s="411"/>
      <c r="X1126" s="411"/>
      <c r="Y1126" s="411"/>
      <c r="Z1126" s="411"/>
      <c r="AA1126" s="411"/>
      <c r="AB1126" s="409"/>
      <c r="AC1126" s="416"/>
      <c r="AD1126" s="416"/>
      <c r="AE1126" s="416"/>
      <c r="AF1126" s="418"/>
    </row>
    <row r="1127" spans="1:32" ht="24">
      <c r="A1127" s="287"/>
      <c r="B1127" s="411"/>
      <c r="C1127" s="411"/>
      <c r="D1127" s="411"/>
      <c r="E1127" s="409"/>
      <c r="F1127" s="411"/>
      <c r="G1127" s="411"/>
      <c r="H1127" s="409"/>
      <c r="I1127" s="409"/>
      <c r="J1127" s="409"/>
      <c r="K1127" s="409"/>
      <c r="L1127" s="409"/>
      <c r="M1127" s="409"/>
      <c r="N1127" s="409"/>
      <c r="O1127" s="409"/>
      <c r="P1127" s="409"/>
      <c r="Q1127" s="409"/>
      <c r="R1127" s="409"/>
      <c r="S1127" s="409"/>
      <c r="T1127" s="409"/>
      <c r="U1127" s="409"/>
      <c r="V1127" s="411"/>
      <c r="W1127" s="411"/>
      <c r="X1127" s="411"/>
      <c r="Y1127" s="411"/>
      <c r="Z1127" s="411"/>
      <c r="AA1127" s="411"/>
      <c r="AB1127" s="409"/>
      <c r="AC1127" s="416"/>
      <c r="AD1127" s="416"/>
      <c r="AE1127" s="416"/>
      <c r="AF1127" s="418"/>
    </row>
    <row r="1128" spans="1:32" ht="24">
      <c r="A1128" s="287"/>
      <c r="B1128" s="419"/>
      <c r="C1128" s="419"/>
      <c r="D1128" s="419"/>
      <c r="E1128" s="409"/>
      <c r="F1128" s="420"/>
      <c r="G1128" s="420"/>
      <c r="H1128" s="409"/>
      <c r="I1128" s="409"/>
      <c r="J1128" s="409"/>
      <c r="K1128" s="409"/>
      <c r="L1128" s="409"/>
      <c r="M1128" s="409"/>
      <c r="N1128" s="409"/>
      <c r="O1128" s="409"/>
      <c r="P1128" s="409"/>
      <c r="Q1128" s="409"/>
      <c r="R1128" s="409"/>
      <c r="S1128" s="409"/>
      <c r="T1128" s="409"/>
      <c r="U1128" s="409"/>
      <c r="V1128" s="420"/>
      <c r="W1128" s="420"/>
      <c r="X1128" s="420"/>
      <c r="Y1128" s="420"/>
      <c r="Z1128" s="420"/>
      <c r="AA1128" s="420"/>
      <c r="AB1128" s="409"/>
      <c r="AC1128" s="416"/>
      <c r="AD1128" s="416"/>
      <c r="AE1128" s="416"/>
      <c r="AF1128" s="418"/>
    </row>
    <row r="1129" spans="1:32" ht="24">
      <c r="A1129" s="409"/>
      <c r="B1129" s="411"/>
      <c r="C1129" s="411"/>
      <c r="D1129" s="411"/>
      <c r="E1129" s="409"/>
      <c r="F1129" s="411"/>
      <c r="G1129" s="411"/>
      <c r="H1129" s="409"/>
      <c r="I1129" s="409"/>
      <c r="J1129" s="409"/>
      <c r="K1129" s="409"/>
      <c r="L1129" s="409"/>
      <c r="M1129" s="409"/>
      <c r="N1129" s="409"/>
      <c r="O1129" s="409"/>
      <c r="P1129" s="409"/>
      <c r="Q1129" s="409"/>
      <c r="R1129" s="409"/>
      <c r="S1129" s="409"/>
      <c r="T1129" s="409"/>
      <c r="U1129" s="409"/>
      <c r="V1129" s="411"/>
      <c r="W1129" s="411"/>
      <c r="X1129" s="411"/>
      <c r="Y1129" s="411"/>
      <c r="Z1129" s="411"/>
      <c r="AA1129" s="411"/>
      <c r="AB1129" s="409"/>
      <c r="AC1129" s="416"/>
      <c r="AD1129" s="416"/>
      <c r="AE1129" s="416"/>
      <c r="AF1129" s="418"/>
    </row>
    <row r="1130" spans="1:32" ht="24">
      <c r="A1130" s="415"/>
      <c r="B1130" s="419"/>
      <c r="C1130" s="419"/>
      <c r="D1130" s="419"/>
      <c r="E1130" s="409"/>
      <c r="F1130" s="420"/>
      <c r="G1130" s="420"/>
      <c r="H1130" s="409"/>
      <c r="I1130" s="409"/>
      <c r="J1130" s="409"/>
      <c r="K1130" s="409"/>
      <c r="L1130" s="409"/>
      <c r="M1130" s="409"/>
      <c r="N1130" s="409"/>
      <c r="O1130" s="409"/>
      <c r="P1130" s="409"/>
      <c r="Q1130" s="409"/>
      <c r="R1130" s="409"/>
      <c r="S1130" s="409"/>
      <c r="T1130" s="409"/>
      <c r="U1130" s="409"/>
      <c r="V1130" s="420"/>
      <c r="W1130" s="420"/>
      <c r="X1130" s="420"/>
      <c r="Y1130" s="420"/>
      <c r="Z1130" s="420"/>
      <c r="AA1130" s="420"/>
      <c r="AB1130" s="409"/>
      <c r="AC1130" s="416"/>
      <c r="AD1130" s="416"/>
      <c r="AE1130" s="416"/>
      <c r="AF1130" s="418"/>
    </row>
    <row r="1131" spans="1:32" ht="24">
      <c r="A1131" s="417"/>
      <c r="B1131" s="411"/>
      <c r="C1131" s="419"/>
      <c r="D1131" s="419"/>
      <c r="E1131" s="409"/>
      <c r="F1131" s="411"/>
      <c r="G1131" s="411"/>
      <c r="H1131" s="409"/>
      <c r="I1131" s="409"/>
      <c r="J1131" s="409"/>
      <c r="K1131" s="409"/>
      <c r="L1131" s="409"/>
      <c r="M1131" s="409"/>
      <c r="N1131" s="409"/>
      <c r="O1131" s="409"/>
      <c r="P1131" s="409"/>
      <c r="Q1131" s="409"/>
      <c r="R1131" s="409"/>
      <c r="S1131" s="409"/>
      <c r="T1131" s="409"/>
      <c r="U1131" s="409"/>
      <c r="V1131" s="411"/>
      <c r="W1131" s="411"/>
      <c r="X1131" s="411"/>
      <c r="Y1131" s="411"/>
      <c r="Z1131" s="411"/>
      <c r="AA1131" s="411"/>
      <c r="AB1131" s="409"/>
      <c r="AC1131" s="416"/>
      <c r="AD1131" s="416"/>
      <c r="AE1131" s="416"/>
      <c r="AF1131" s="418"/>
    </row>
    <row r="1132" spans="1:32" ht="24">
      <c r="A1132" s="411"/>
      <c r="B1132" s="411"/>
      <c r="C1132" s="411"/>
      <c r="D1132" s="411"/>
      <c r="E1132" s="409"/>
      <c r="F1132" s="411"/>
      <c r="G1132" s="411"/>
      <c r="H1132" s="409"/>
      <c r="I1132" s="409"/>
      <c r="J1132" s="409"/>
      <c r="K1132" s="409"/>
      <c r="L1132" s="409"/>
      <c r="M1132" s="409"/>
      <c r="N1132" s="409"/>
      <c r="O1132" s="409"/>
      <c r="P1132" s="409"/>
      <c r="Q1132" s="409"/>
      <c r="R1132" s="409"/>
      <c r="S1132" s="409"/>
      <c r="T1132" s="409"/>
      <c r="U1132" s="409"/>
      <c r="V1132" s="411"/>
      <c r="W1132" s="411"/>
      <c r="X1132" s="411"/>
      <c r="Y1132" s="411"/>
      <c r="Z1132" s="411"/>
      <c r="AA1132" s="411"/>
      <c r="AB1132" s="409"/>
      <c r="AC1132" s="416"/>
      <c r="AD1132" s="416"/>
      <c r="AE1132" s="416"/>
      <c r="AF1132" s="418"/>
    </row>
    <row r="1133" spans="1:32" ht="24">
      <c r="A1133" s="411"/>
      <c r="B1133" s="419"/>
      <c r="C1133" s="419"/>
      <c r="D1133" s="419"/>
      <c r="E1133" s="409"/>
      <c r="F1133" s="420"/>
      <c r="G1133" s="420"/>
      <c r="H1133" s="409"/>
      <c r="I1133" s="409"/>
      <c r="J1133" s="409"/>
      <c r="K1133" s="409"/>
      <c r="L1133" s="409"/>
      <c r="M1133" s="409"/>
      <c r="N1133" s="409"/>
      <c r="O1133" s="409"/>
      <c r="P1133" s="409"/>
      <c r="Q1133" s="409"/>
      <c r="R1133" s="409"/>
      <c r="S1133" s="409"/>
      <c r="T1133" s="409"/>
      <c r="U1133" s="409"/>
      <c r="V1133" s="420"/>
      <c r="W1133" s="420"/>
      <c r="X1133" s="420"/>
      <c r="Y1133" s="420"/>
      <c r="Z1133" s="420"/>
      <c r="AA1133" s="420"/>
      <c r="AB1133" s="409"/>
      <c r="AC1133" s="416"/>
      <c r="AD1133" s="416"/>
      <c r="AE1133" s="416"/>
      <c r="AF1133" s="418"/>
    </row>
    <row r="1134" spans="1:32" ht="24">
      <c r="A1134" s="287"/>
      <c r="B1134" s="411"/>
      <c r="C1134" s="419"/>
      <c r="D1134" s="419"/>
      <c r="E1134" s="409"/>
      <c r="F1134" s="411"/>
      <c r="G1134" s="411"/>
      <c r="H1134" s="409"/>
      <c r="I1134" s="409"/>
      <c r="J1134" s="409"/>
      <c r="K1134" s="409"/>
      <c r="L1134" s="409"/>
      <c r="M1134" s="409"/>
      <c r="N1134" s="409"/>
      <c r="O1134" s="409"/>
      <c r="P1134" s="409"/>
      <c r="Q1134" s="409"/>
      <c r="R1134" s="409"/>
      <c r="S1134" s="409"/>
      <c r="T1134" s="409"/>
      <c r="U1134" s="409"/>
      <c r="V1134" s="411"/>
      <c r="W1134" s="411"/>
      <c r="X1134" s="411"/>
      <c r="Y1134" s="411"/>
      <c r="Z1134" s="411"/>
      <c r="AA1134" s="411"/>
      <c r="AB1134" s="409"/>
      <c r="AC1134" s="416"/>
      <c r="AD1134" s="416"/>
      <c r="AE1134" s="416"/>
      <c r="AF1134" s="418"/>
    </row>
    <row r="1135" spans="1:32" ht="24">
      <c r="A1135" s="409"/>
      <c r="B1135" s="411"/>
      <c r="C1135" s="411"/>
      <c r="D1135" s="411"/>
      <c r="E1135" s="409"/>
      <c r="F1135" s="411"/>
      <c r="G1135" s="411"/>
      <c r="H1135" s="409"/>
      <c r="I1135" s="409"/>
      <c r="J1135" s="409"/>
      <c r="K1135" s="409"/>
      <c r="L1135" s="409"/>
      <c r="M1135" s="409"/>
      <c r="N1135" s="409"/>
      <c r="O1135" s="409"/>
      <c r="P1135" s="409"/>
      <c r="Q1135" s="409"/>
      <c r="R1135" s="409"/>
      <c r="S1135" s="409"/>
      <c r="T1135" s="409"/>
      <c r="U1135" s="409"/>
      <c r="V1135" s="411"/>
      <c r="W1135" s="411"/>
      <c r="X1135" s="411"/>
      <c r="Y1135" s="411"/>
      <c r="Z1135" s="411"/>
      <c r="AA1135" s="411"/>
      <c r="AB1135" s="409"/>
      <c r="AC1135" s="416"/>
      <c r="AD1135" s="416"/>
      <c r="AE1135" s="416"/>
      <c r="AF1135" s="418"/>
    </row>
    <row r="1136" spans="1:32" ht="15.6" customHeight="1">
      <c r="A1136" s="287"/>
      <c r="B1136" s="419"/>
      <c r="C1136" s="419"/>
      <c r="D1136" s="419"/>
      <c r="E1136" s="409"/>
      <c r="F1136" s="420"/>
      <c r="G1136" s="420"/>
      <c r="H1136" s="409"/>
      <c r="I1136" s="409"/>
      <c r="J1136" s="409"/>
      <c r="K1136" s="409"/>
      <c r="L1136" s="409"/>
      <c r="M1136" s="409"/>
      <c r="N1136" s="409"/>
      <c r="O1136" s="409"/>
      <c r="P1136" s="409"/>
      <c r="Q1136" s="409"/>
      <c r="R1136" s="409"/>
      <c r="S1136" s="409"/>
      <c r="T1136" s="409"/>
      <c r="U1136" s="409"/>
      <c r="V1136" s="420"/>
      <c r="W1136" s="420"/>
      <c r="X1136" s="420"/>
      <c r="Y1136" s="420"/>
      <c r="Z1136" s="420"/>
      <c r="AA1136" s="420"/>
      <c r="AB1136" s="409"/>
      <c r="AC1136" s="416"/>
      <c r="AD1136" s="416"/>
      <c r="AE1136" s="416"/>
      <c r="AF1136" s="418"/>
    </row>
    <row r="1137" spans="1:32" ht="15.6" customHeight="1">
      <c r="A1137" s="417"/>
      <c r="B1137" s="411"/>
      <c r="C1137" s="411"/>
      <c r="D1137" s="411"/>
      <c r="E1137" s="411"/>
      <c r="F1137" s="411"/>
      <c r="G1137" s="411"/>
      <c r="H1137" s="409"/>
      <c r="I1137" s="409"/>
      <c r="J1137" s="409"/>
      <c r="K1137" s="409"/>
      <c r="L1137" s="409"/>
      <c r="M1137" s="409"/>
      <c r="N1137" s="409"/>
      <c r="O1137" s="409"/>
      <c r="P1137" s="409"/>
      <c r="Q1137" s="409"/>
      <c r="R1137" s="409"/>
      <c r="S1137" s="409"/>
      <c r="T1137" s="409"/>
      <c r="U1137" s="409"/>
      <c r="V1137" s="409"/>
      <c r="W1137" s="409"/>
      <c r="X1137" s="409"/>
      <c r="Y1137" s="409"/>
      <c r="Z1137" s="409"/>
      <c r="AA1137" s="409"/>
      <c r="AB1137" s="409"/>
      <c r="AC1137" s="416"/>
      <c r="AD1137" s="416"/>
      <c r="AE1137" s="416"/>
      <c r="AF1137" s="418"/>
    </row>
    <row r="1138" spans="1:32" ht="24">
      <c r="A1138" s="411"/>
      <c r="B1138" s="409"/>
      <c r="C1138" s="409"/>
      <c r="D1138" s="409"/>
      <c r="E1138" s="409"/>
      <c r="F1138" s="409"/>
      <c r="G1138" s="409"/>
      <c r="H1138" s="409"/>
      <c r="I1138" s="409"/>
      <c r="J1138" s="409"/>
      <c r="K1138" s="409"/>
      <c r="L1138" s="409"/>
      <c r="M1138" s="409"/>
      <c r="N1138" s="409"/>
      <c r="O1138" s="409"/>
      <c r="P1138" s="409"/>
      <c r="Q1138" s="409"/>
      <c r="R1138" s="409"/>
      <c r="S1138" s="409"/>
      <c r="T1138" s="409"/>
      <c r="U1138" s="409"/>
      <c r="V1138" s="409"/>
      <c r="W1138" s="409"/>
      <c r="X1138" s="409"/>
      <c r="Y1138" s="409"/>
      <c r="Z1138" s="409"/>
      <c r="AA1138" s="409"/>
      <c r="AB1138" s="409"/>
      <c r="AC1138" s="416"/>
      <c r="AD1138" s="416"/>
      <c r="AE1138" s="416"/>
      <c r="AF1138" s="418"/>
    </row>
    <row r="1139" spans="1:32" ht="19.7" customHeight="1">
      <c r="A1139" s="417"/>
      <c r="B1139" s="409"/>
      <c r="C1139" s="409"/>
      <c r="D1139" s="409"/>
      <c r="E1139" s="409"/>
      <c r="F1139" s="409"/>
      <c r="G1139" s="409"/>
      <c r="H1139" s="409"/>
      <c r="I1139" s="409"/>
      <c r="J1139" s="409"/>
      <c r="K1139" s="409"/>
      <c r="L1139" s="409"/>
      <c r="M1139" s="409"/>
      <c r="N1139" s="409"/>
      <c r="O1139" s="409"/>
      <c r="P1139" s="409"/>
      <c r="Q1139" s="409"/>
      <c r="R1139" s="409"/>
      <c r="S1139" s="409"/>
      <c r="T1139" s="409"/>
      <c r="U1139" s="409"/>
      <c r="V1139" s="409"/>
      <c r="W1139" s="409"/>
      <c r="X1139" s="409"/>
      <c r="Y1139" s="409"/>
      <c r="Z1139" s="409"/>
      <c r="AA1139" s="409"/>
      <c r="AB1139" s="409"/>
      <c r="AC1139" s="416"/>
      <c r="AD1139" s="416"/>
      <c r="AE1139" s="416"/>
      <c r="AF1139" s="418"/>
    </row>
    <row r="1140" spans="1:32" ht="24">
      <c r="A1140" s="417"/>
      <c r="B1140" s="409"/>
      <c r="C1140" s="409"/>
      <c r="D1140" s="409"/>
      <c r="E1140" s="409"/>
      <c r="F1140" s="409"/>
      <c r="G1140" s="409"/>
      <c r="H1140" s="409"/>
      <c r="I1140" s="409"/>
      <c r="J1140" s="409"/>
      <c r="K1140" s="409"/>
      <c r="L1140" s="409"/>
      <c r="M1140" s="409"/>
      <c r="N1140" s="409"/>
      <c r="O1140" s="409"/>
      <c r="P1140" s="409"/>
      <c r="Q1140" s="409"/>
      <c r="R1140" s="409"/>
      <c r="S1140" s="409"/>
      <c r="T1140" s="409"/>
      <c r="U1140" s="409"/>
      <c r="V1140" s="409"/>
      <c r="W1140" s="409"/>
      <c r="X1140" s="409"/>
      <c r="Y1140" s="409"/>
      <c r="Z1140" s="409"/>
      <c r="AA1140" s="409"/>
      <c r="AB1140" s="409"/>
      <c r="AC1140" s="416"/>
      <c r="AD1140" s="416"/>
      <c r="AE1140" s="416"/>
      <c r="AF1140" s="418"/>
    </row>
    <row r="1141" spans="1:32" ht="24">
      <c r="A1141" s="411"/>
      <c r="B1141" s="287"/>
      <c r="C1141" s="287"/>
      <c r="D1141" s="287"/>
      <c r="E1141" s="287"/>
      <c r="F1141" s="409"/>
      <c r="G1141" s="409"/>
      <c r="H1141" s="409"/>
      <c r="I1141" s="409"/>
      <c r="J1141" s="409"/>
      <c r="K1141" s="409"/>
      <c r="L1141" s="409"/>
      <c r="M1141" s="409"/>
      <c r="N1141" s="409"/>
      <c r="O1141" s="409"/>
      <c r="P1141" s="409"/>
      <c r="Q1141" s="409"/>
      <c r="R1141" s="409"/>
      <c r="S1141" s="409"/>
      <c r="T1141" s="409"/>
      <c r="U1141" s="409"/>
      <c r="V1141" s="409"/>
      <c r="W1141" s="409"/>
      <c r="X1141" s="409"/>
      <c r="Y1141" s="409"/>
      <c r="Z1141" s="409"/>
      <c r="AA1141" s="409"/>
      <c r="AB1141" s="409"/>
      <c r="AC1141" s="416"/>
      <c r="AD1141" s="416"/>
      <c r="AE1141" s="416"/>
      <c r="AF1141" s="418"/>
    </row>
    <row r="1142" spans="1:32" ht="24">
      <c r="A1142" s="287"/>
      <c r="B1142" s="411"/>
      <c r="C1142" s="287"/>
      <c r="D1142" s="287"/>
      <c r="E1142" s="411"/>
      <c r="F1142" s="409"/>
      <c r="G1142" s="409"/>
      <c r="H1142" s="409"/>
      <c r="I1142" s="409"/>
      <c r="J1142" s="409"/>
      <c r="K1142" s="409"/>
      <c r="L1142" s="409"/>
      <c r="M1142" s="409"/>
      <c r="N1142" s="409"/>
      <c r="O1142" s="409"/>
      <c r="P1142" s="409"/>
      <c r="Q1142" s="409"/>
      <c r="R1142" s="409"/>
      <c r="S1142" s="409"/>
      <c r="T1142" s="409"/>
      <c r="U1142" s="409"/>
      <c r="V1142" s="409"/>
      <c r="W1142" s="409"/>
      <c r="X1142" s="409"/>
      <c r="Y1142" s="409"/>
      <c r="Z1142" s="409"/>
      <c r="AA1142" s="409"/>
      <c r="AB1142" s="409"/>
      <c r="AC1142" s="416"/>
      <c r="AD1142" s="416"/>
      <c r="AE1142" s="416"/>
      <c r="AF1142" s="418"/>
    </row>
    <row r="1143" spans="1:32" ht="24">
      <c r="A1143" s="409"/>
      <c r="B1143" s="411"/>
      <c r="C1143" s="411"/>
      <c r="D1143" s="411"/>
      <c r="E1143" s="411"/>
      <c r="F1143" s="409"/>
      <c r="G1143" s="409"/>
      <c r="H1143" s="409"/>
      <c r="I1143" s="409"/>
      <c r="J1143" s="409"/>
      <c r="K1143" s="409"/>
      <c r="L1143" s="409"/>
      <c r="M1143" s="409"/>
      <c r="N1143" s="409"/>
      <c r="O1143" s="409"/>
      <c r="P1143" s="409"/>
      <c r="Q1143" s="409"/>
      <c r="R1143" s="409"/>
      <c r="S1143" s="409"/>
      <c r="T1143" s="409"/>
      <c r="U1143" s="409"/>
      <c r="V1143" s="409"/>
      <c r="W1143" s="409"/>
      <c r="X1143" s="409"/>
      <c r="Y1143" s="409"/>
      <c r="Z1143" s="409"/>
      <c r="AA1143" s="409"/>
      <c r="AB1143" s="409"/>
      <c r="AC1143" s="416"/>
      <c r="AD1143" s="416"/>
      <c r="AE1143" s="416"/>
      <c r="AF1143" s="418"/>
    </row>
    <row r="1144" spans="1:32" ht="24">
      <c r="A1144" s="287"/>
      <c r="B1144" s="411"/>
      <c r="C1144" s="287"/>
      <c r="D1144" s="287"/>
      <c r="E1144" s="287"/>
      <c r="F1144" s="409"/>
      <c r="G1144" s="409"/>
      <c r="H1144" s="409"/>
      <c r="I1144" s="409"/>
      <c r="J1144" s="409"/>
      <c r="K1144" s="409"/>
      <c r="L1144" s="409"/>
      <c r="M1144" s="409"/>
      <c r="N1144" s="409"/>
      <c r="O1144" s="409"/>
      <c r="P1144" s="409"/>
      <c r="Q1144" s="409"/>
      <c r="R1144" s="409"/>
      <c r="S1144" s="409"/>
      <c r="T1144" s="409"/>
      <c r="U1144" s="409"/>
      <c r="V1144" s="409"/>
      <c r="W1144" s="409"/>
      <c r="X1144" s="409"/>
      <c r="Y1144" s="409"/>
      <c r="Z1144" s="409"/>
      <c r="AA1144" s="409"/>
      <c r="AB1144" s="409"/>
      <c r="AC1144" s="416"/>
      <c r="AD1144" s="416"/>
      <c r="AE1144" s="416"/>
      <c r="AF1144" s="418"/>
    </row>
    <row r="1145" spans="1:32" ht="24">
      <c r="A1145" s="409"/>
      <c r="B1145" s="411"/>
      <c r="C1145" s="415"/>
      <c r="D1145" s="415"/>
      <c r="E1145" s="415"/>
      <c r="F1145" s="409"/>
      <c r="G1145" s="409"/>
      <c r="H1145" s="409"/>
      <c r="I1145" s="409"/>
      <c r="J1145" s="409"/>
      <c r="K1145" s="409"/>
      <c r="L1145" s="409"/>
      <c r="M1145" s="409"/>
      <c r="N1145" s="409"/>
      <c r="O1145" s="409"/>
      <c r="P1145" s="409"/>
      <c r="Q1145" s="409"/>
      <c r="R1145" s="409"/>
      <c r="S1145" s="409"/>
      <c r="T1145" s="409"/>
      <c r="U1145" s="409"/>
      <c r="V1145" s="409"/>
      <c r="W1145" s="409"/>
      <c r="X1145" s="409"/>
      <c r="Y1145" s="409"/>
      <c r="Z1145" s="409"/>
      <c r="AA1145" s="409"/>
      <c r="AB1145" s="409"/>
      <c r="AC1145" s="416"/>
      <c r="AD1145" s="416"/>
      <c r="AE1145" s="416"/>
      <c r="AF1145" s="418"/>
    </row>
    <row r="1146" spans="1:32" ht="24">
      <c r="A1146" s="419"/>
      <c r="B1146" s="411"/>
      <c r="C1146" s="411"/>
      <c r="D1146" s="411"/>
      <c r="E1146" s="411"/>
      <c r="F1146" s="409"/>
      <c r="G1146" s="409"/>
      <c r="H1146" s="409"/>
      <c r="I1146" s="409"/>
      <c r="J1146" s="409"/>
      <c r="K1146" s="409"/>
      <c r="L1146" s="409"/>
      <c r="M1146" s="409"/>
      <c r="N1146" s="409"/>
      <c r="O1146" s="409"/>
      <c r="P1146" s="409"/>
      <c r="Q1146" s="409"/>
      <c r="R1146" s="409"/>
      <c r="S1146" s="409"/>
      <c r="T1146" s="409"/>
      <c r="U1146" s="409"/>
      <c r="V1146" s="409"/>
      <c r="W1146" s="409"/>
      <c r="X1146" s="409"/>
      <c r="Y1146" s="409"/>
      <c r="Z1146" s="409"/>
      <c r="AA1146" s="409"/>
      <c r="AB1146" s="409"/>
      <c r="AC1146" s="416"/>
      <c r="AD1146" s="416"/>
      <c r="AE1146" s="416"/>
      <c r="AF1146" s="418"/>
    </row>
    <row r="1147" spans="1:32" ht="24">
      <c r="A1147" s="411"/>
      <c r="B1147" s="287"/>
      <c r="C1147" s="287"/>
      <c r="D1147" s="287"/>
      <c r="E1147" s="287"/>
      <c r="F1147" s="409"/>
      <c r="G1147" s="409"/>
      <c r="H1147" s="409"/>
      <c r="I1147" s="409"/>
      <c r="J1147" s="409"/>
      <c r="K1147" s="409"/>
      <c r="L1147" s="409"/>
      <c r="M1147" s="409"/>
      <c r="N1147" s="409"/>
      <c r="O1147" s="409"/>
      <c r="P1147" s="409"/>
      <c r="Q1147" s="409"/>
      <c r="R1147" s="409"/>
      <c r="S1147" s="409"/>
      <c r="T1147" s="409"/>
      <c r="U1147" s="409"/>
      <c r="V1147" s="409"/>
      <c r="W1147" s="409"/>
      <c r="X1147" s="409"/>
      <c r="Y1147" s="409"/>
      <c r="Z1147" s="409"/>
      <c r="AA1147" s="409"/>
      <c r="AB1147" s="409"/>
      <c r="AC1147" s="416"/>
      <c r="AD1147" s="416"/>
      <c r="AE1147" s="416"/>
      <c r="AF1147" s="418"/>
    </row>
    <row r="1148" spans="1:32" ht="24">
      <c r="A1148" s="419"/>
      <c r="B1148" s="411"/>
      <c r="C1148" s="287"/>
      <c r="D1148" s="287"/>
      <c r="E1148" s="411"/>
      <c r="F1148" s="409"/>
      <c r="G1148" s="409"/>
      <c r="H1148" s="409"/>
      <c r="I1148" s="409"/>
      <c r="J1148" s="409"/>
      <c r="K1148" s="409"/>
      <c r="L1148" s="409"/>
      <c r="M1148" s="409"/>
      <c r="N1148" s="409"/>
      <c r="O1148" s="409"/>
      <c r="P1148" s="409"/>
      <c r="Q1148" s="409"/>
      <c r="R1148" s="409"/>
      <c r="S1148" s="409"/>
      <c r="T1148" s="409"/>
      <c r="U1148" s="409"/>
      <c r="V1148" s="409"/>
      <c r="W1148" s="409"/>
      <c r="X1148" s="409"/>
      <c r="Y1148" s="409"/>
      <c r="Z1148" s="409"/>
      <c r="AA1148" s="409"/>
      <c r="AB1148" s="409"/>
      <c r="AC1148" s="416"/>
      <c r="AD1148" s="416"/>
      <c r="AE1148" s="416"/>
      <c r="AF1148" s="418"/>
    </row>
    <row r="1149" spans="1:32" ht="24">
      <c r="A1149" s="411"/>
      <c r="B1149" s="411"/>
      <c r="C1149" s="411"/>
      <c r="D1149" s="411"/>
      <c r="E1149" s="411"/>
      <c r="F1149" s="409"/>
      <c r="G1149" s="409"/>
      <c r="H1149" s="409"/>
      <c r="I1149" s="409"/>
      <c r="J1149" s="409"/>
      <c r="K1149" s="409"/>
      <c r="L1149" s="409"/>
      <c r="M1149" s="409"/>
      <c r="N1149" s="409"/>
      <c r="O1149" s="409"/>
      <c r="P1149" s="409"/>
      <c r="Q1149" s="409"/>
      <c r="R1149" s="409"/>
      <c r="S1149" s="409"/>
      <c r="T1149" s="409"/>
      <c r="U1149" s="409"/>
      <c r="V1149" s="409"/>
      <c r="W1149" s="409"/>
      <c r="X1149" s="409"/>
      <c r="Y1149" s="409"/>
      <c r="Z1149" s="409"/>
      <c r="AA1149" s="409"/>
      <c r="AB1149" s="409"/>
      <c r="AC1149" s="416"/>
      <c r="AD1149" s="416"/>
      <c r="AE1149" s="416"/>
      <c r="AF1149" s="418"/>
    </row>
    <row r="1150" spans="1:32" ht="24">
      <c r="A1150" s="411"/>
      <c r="B1150" s="287"/>
      <c r="C1150" s="287"/>
      <c r="D1150" s="287"/>
      <c r="E1150" s="409"/>
      <c r="F1150" s="409"/>
      <c r="G1150" s="409"/>
      <c r="H1150" s="409"/>
      <c r="I1150" s="409"/>
      <c r="J1150" s="409"/>
      <c r="K1150" s="409"/>
      <c r="L1150" s="409"/>
      <c r="M1150" s="409"/>
      <c r="N1150" s="409"/>
      <c r="O1150" s="409"/>
      <c r="P1150" s="409"/>
      <c r="Q1150" s="409"/>
      <c r="R1150" s="409"/>
      <c r="S1150" s="409"/>
      <c r="T1150" s="409"/>
      <c r="U1150" s="409"/>
      <c r="V1150" s="409"/>
      <c r="W1150" s="409"/>
      <c r="X1150" s="409"/>
      <c r="Y1150" s="409"/>
      <c r="Z1150" s="409"/>
      <c r="AA1150" s="409"/>
      <c r="AB1150" s="287"/>
      <c r="AC1150" s="416"/>
      <c r="AD1150" s="416"/>
      <c r="AE1150" s="416"/>
      <c r="AF1150" s="418"/>
    </row>
    <row r="1151" spans="1:32" ht="24">
      <c r="A1151" s="419"/>
      <c r="B1151" s="411"/>
      <c r="C1151" s="287"/>
      <c r="D1151" s="287"/>
      <c r="E1151" s="409"/>
      <c r="F1151" s="409"/>
      <c r="G1151" s="409"/>
      <c r="H1151" s="409"/>
      <c r="I1151" s="409"/>
      <c r="J1151" s="409"/>
      <c r="K1151" s="409"/>
      <c r="L1151" s="409"/>
      <c r="M1151" s="409"/>
      <c r="N1151" s="409"/>
      <c r="O1151" s="409"/>
      <c r="P1151" s="409"/>
      <c r="Q1151" s="409"/>
      <c r="R1151" s="409"/>
      <c r="S1151" s="409"/>
      <c r="T1151" s="409"/>
      <c r="U1151" s="409"/>
      <c r="V1151" s="409"/>
      <c r="W1151" s="409"/>
      <c r="X1151" s="409"/>
      <c r="Y1151" s="409"/>
      <c r="Z1151" s="409"/>
      <c r="AA1151" s="409"/>
      <c r="AB1151" s="411"/>
      <c r="AC1151" s="416"/>
      <c r="AD1151" s="416"/>
      <c r="AE1151" s="416"/>
      <c r="AF1151" s="418"/>
    </row>
    <row r="1152" spans="1:32" ht="24">
      <c r="A1152" s="411"/>
      <c r="B1152" s="411"/>
      <c r="C1152" s="287"/>
      <c r="D1152" s="287"/>
      <c r="E1152" s="409"/>
      <c r="F1152" s="409"/>
      <c r="G1152" s="409"/>
      <c r="H1152" s="409"/>
      <c r="I1152" s="409"/>
      <c r="J1152" s="409"/>
      <c r="K1152" s="409"/>
      <c r="L1152" s="409"/>
      <c r="M1152" s="409"/>
      <c r="N1152" s="409"/>
      <c r="O1152" s="409"/>
      <c r="P1152" s="409"/>
      <c r="Q1152" s="409"/>
      <c r="R1152" s="409"/>
      <c r="S1152" s="409"/>
      <c r="T1152" s="409"/>
      <c r="U1152" s="409"/>
      <c r="V1152" s="409"/>
      <c r="W1152" s="409"/>
      <c r="X1152" s="409"/>
      <c r="Y1152" s="409"/>
      <c r="Z1152" s="409"/>
      <c r="AA1152" s="409"/>
      <c r="AB1152" s="411"/>
      <c r="AC1152" s="416"/>
      <c r="AD1152" s="416"/>
      <c r="AE1152" s="416"/>
      <c r="AF1152" s="418"/>
    </row>
    <row r="1153" spans="1:32" s="409" customFormat="1" ht="24">
      <c r="A1153" s="419"/>
      <c r="B1153" s="411"/>
      <c r="C1153" s="411"/>
      <c r="D1153" s="411"/>
      <c r="AB1153" s="411"/>
      <c r="AC1153" s="416"/>
      <c r="AD1153" s="416"/>
      <c r="AE1153" s="416"/>
      <c r="AF1153" s="418"/>
    </row>
    <row r="1154" spans="1:32" s="409" customFormat="1" ht="24">
      <c r="A1154" s="411"/>
      <c r="B1154" s="287"/>
      <c r="C1154" s="287"/>
      <c r="D1154" s="287"/>
      <c r="AB1154" s="287"/>
      <c r="AC1154" s="416"/>
      <c r="AD1154" s="416"/>
      <c r="AE1154" s="416"/>
      <c r="AF1154" s="418"/>
    </row>
    <row r="1155" spans="1:32" s="409" customFormat="1" ht="15.6" customHeight="1">
      <c r="A1155" s="411"/>
      <c r="B1155" s="411"/>
      <c r="C1155" s="287"/>
      <c r="D1155" s="287"/>
      <c r="E1155" s="411"/>
      <c r="AC1155" s="416"/>
      <c r="AD1155" s="416"/>
      <c r="AE1155" s="416"/>
      <c r="AF1155" s="418"/>
    </row>
    <row r="1156" spans="1:32" s="409" customFormat="1" ht="24">
      <c r="A1156" s="419"/>
      <c r="B1156" s="411"/>
      <c r="C1156" s="411"/>
      <c r="D1156" s="411"/>
      <c r="E1156" s="411"/>
      <c r="AC1156" s="416"/>
      <c r="AD1156" s="416"/>
      <c r="AE1156" s="416"/>
      <c r="AF1156" s="418"/>
    </row>
    <row r="1157" spans="1:32" s="409" customFormat="1" ht="17.45" customHeight="1">
      <c r="A1157" s="411"/>
      <c r="B1157" s="225"/>
      <c r="C1157" s="225"/>
      <c r="D1157" s="225"/>
      <c r="E1157" s="225"/>
      <c r="F1157" s="225"/>
      <c r="G1157" s="225"/>
      <c r="H1157" s="225"/>
      <c r="I1157" s="225"/>
      <c r="J1157" s="225"/>
      <c r="K1157" s="225"/>
      <c r="L1157" s="225"/>
      <c r="M1157" s="225"/>
      <c r="N1157" s="225"/>
      <c r="O1157" s="225"/>
      <c r="P1157" s="225"/>
      <c r="Q1157" s="225"/>
      <c r="R1157" s="225"/>
      <c r="S1157" s="225"/>
      <c r="T1157" s="225"/>
      <c r="U1157" s="225"/>
      <c r="V1157" s="225"/>
      <c r="W1157" s="225"/>
      <c r="X1157" s="225"/>
      <c r="Y1157" s="225"/>
      <c r="Z1157" s="225"/>
      <c r="AA1157" s="225"/>
      <c r="AB1157" s="225"/>
      <c r="AC1157" s="226"/>
      <c r="AD1157" s="226"/>
      <c r="AE1157" s="226"/>
      <c r="AF1157" s="418"/>
    </row>
    <row r="1158" spans="1:32" s="409" customFormat="1" ht="24">
      <c r="A1158" s="411"/>
      <c r="B1158" s="225"/>
      <c r="C1158" s="225"/>
      <c r="D1158" s="225"/>
      <c r="E1158" s="225"/>
      <c r="F1158" s="225"/>
      <c r="G1158" s="225"/>
      <c r="H1158" s="225"/>
      <c r="I1158" s="225"/>
      <c r="J1158" s="225"/>
      <c r="K1158" s="225"/>
      <c r="L1158" s="225"/>
      <c r="M1158" s="225"/>
      <c r="N1158" s="225"/>
      <c r="O1158" s="225"/>
      <c r="P1158" s="225"/>
      <c r="Q1158" s="225"/>
      <c r="R1158" s="225"/>
      <c r="S1158" s="225"/>
      <c r="T1158" s="225"/>
      <c r="U1158" s="225"/>
      <c r="V1158" s="225"/>
      <c r="W1158" s="225"/>
      <c r="X1158" s="225"/>
      <c r="Y1158" s="225"/>
      <c r="Z1158" s="225"/>
      <c r="AA1158" s="225"/>
      <c r="AB1158" s="225"/>
      <c r="AC1158" s="226"/>
      <c r="AD1158" s="226"/>
      <c r="AE1158" s="226"/>
      <c r="AF1158" s="418"/>
    </row>
    <row r="1159" spans="1:32" s="409" customFormat="1" ht="24">
      <c r="A1159" s="419"/>
      <c r="B1159" s="225"/>
      <c r="C1159" s="225"/>
      <c r="D1159" s="225"/>
      <c r="E1159" s="225"/>
      <c r="F1159" s="225"/>
      <c r="G1159" s="225"/>
      <c r="H1159" s="225"/>
      <c r="I1159" s="225"/>
      <c r="J1159" s="225"/>
      <c r="K1159" s="225"/>
      <c r="L1159" s="225"/>
      <c r="M1159" s="225"/>
      <c r="N1159" s="225"/>
      <c r="O1159" s="225"/>
      <c r="P1159" s="225"/>
      <c r="Q1159" s="225"/>
      <c r="R1159" s="225"/>
      <c r="S1159" s="225"/>
      <c r="T1159" s="225"/>
      <c r="U1159" s="225"/>
      <c r="V1159" s="225"/>
      <c r="W1159" s="225"/>
      <c r="X1159" s="225"/>
      <c r="Y1159" s="225"/>
      <c r="Z1159" s="225"/>
      <c r="AA1159" s="225"/>
      <c r="AB1159" s="225"/>
      <c r="AC1159" s="226"/>
      <c r="AD1159" s="226"/>
      <c r="AE1159" s="226"/>
      <c r="AF1159" s="418"/>
    </row>
    <row r="1160" spans="1:32" s="409" customFormat="1" ht="24">
      <c r="A1160" s="411"/>
      <c r="B1160" s="225"/>
      <c r="C1160" s="225"/>
      <c r="D1160" s="225"/>
      <c r="E1160" s="225"/>
      <c r="F1160" s="225"/>
      <c r="G1160" s="225"/>
      <c r="H1160" s="225"/>
      <c r="I1160" s="225"/>
      <c r="J1160" s="225"/>
      <c r="K1160" s="225"/>
      <c r="L1160" s="225"/>
      <c r="M1160" s="225"/>
      <c r="N1160" s="225"/>
      <c r="O1160" s="225"/>
      <c r="P1160" s="225"/>
      <c r="Q1160" s="225"/>
      <c r="R1160" s="225"/>
      <c r="S1160" s="225"/>
      <c r="T1160" s="225"/>
      <c r="U1160" s="225"/>
      <c r="V1160" s="225"/>
      <c r="W1160" s="225"/>
      <c r="X1160" s="225"/>
      <c r="Y1160" s="225"/>
      <c r="Z1160" s="225"/>
      <c r="AA1160" s="225"/>
      <c r="AB1160" s="225"/>
      <c r="AC1160" s="226"/>
      <c r="AD1160" s="226"/>
      <c r="AE1160" s="226"/>
      <c r="AF1160" s="418"/>
    </row>
    <row r="1161" spans="1:32" s="409" customFormat="1" ht="15.6" customHeight="1">
      <c r="A1161" s="287"/>
      <c r="B1161" s="225"/>
      <c r="C1161" s="225"/>
      <c r="D1161" s="225"/>
      <c r="E1161" s="225"/>
      <c r="F1161" s="225"/>
      <c r="G1161" s="225"/>
      <c r="H1161" s="225"/>
      <c r="I1161" s="225"/>
      <c r="J1161" s="225"/>
      <c r="K1161" s="225"/>
      <c r="L1161" s="225"/>
      <c r="M1161" s="225"/>
      <c r="N1161" s="225"/>
      <c r="O1161" s="225"/>
      <c r="P1161" s="225"/>
      <c r="Q1161" s="225"/>
      <c r="R1161" s="225"/>
      <c r="S1161" s="225"/>
      <c r="T1161" s="225"/>
      <c r="U1161" s="225"/>
      <c r="V1161" s="225"/>
      <c r="W1161" s="225"/>
      <c r="X1161" s="225"/>
      <c r="Y1161" s="225"/>
      <c r="Z1161" s="225"/>
      <c r="AA1161" s="225"/>
      <c r="AB1161" s="225"/>
      <c r="AC1161" s="226"/>
      <c r="AD1161" s="226"/>
      <c r="AE1161" s="226"/>
      <c r="AF1161" s="418"/>
    </row>
    <row r="1162" spans="1:32" s="409" customFormat="1" ht="24">
      <c r="B1162" s="225"/>
      <c r="C1162" s="225"/>
      <c r="D1162" s="225"/>
      <c r="E1162" s="225"/>
      <c r="F1162" s="225"/>
      <c r="G1162" s="225"/>
      <c r="H1162" s="225"/>
      <c r="I1162" s="225"/>
      <c r="J1162" s="225"/>
      <c r="K1162" s="225"/>
      <c r="L1162" s="225"/>
      <c r="M1162" s="225"/>
      <c r="N1162" s="225"/>
      <c r="O1162" s="225"/>
      <c r="P1162" s="225"/>
      <c r="Q1162" s="225"/>
      <c r="R1162" s="225"/>
      <c r="S1162" s="225"/>
      <c r="T1162" s="225"/>
      <c r="U1162" s="225"/>
      <c r="V1162" s="225"/>
      <c r="W1162" s="225"/>
      <c r="X1162" s="225"/>
      <c r="Y1162" s="225"/>
      <c r="Z1162" s="225"/>
      <c r="AA1162" s="225"/>
      <c r="AB1162" s="225"/>
      <c r="AC1162" s="226"/>
      <c r="AD1162" s="226"/>
      <c r="AE1162" s="226"/>
      <c r="AF1162" s="224"/>
    </row>
    <row r="1163" spans="1:32" s="409" customFormat="1" ht="23.65" customHeight="1">
      <c r="A1163" s="415"/>
      <c r="B1163" s="225"/>
      <c r="C1163" s="225"/>
      <c r="D1163" s="225"/>
      <c r="E1163" s="225"/>
      <c r="F1163" s="225"/>
      <c r="G1163" s="225"/>
      <c r="H1163" s="225"/>
      <c r="I1163" s="225"/>
      <c r="J1163" s="225"/>
      <c r="K1163" s="225"/>
      <c r="L1163" s="225"/>
      <c r="M1163" s="225"/>
      <c r="N1163" s="225"/>
      <c r="O1163" s="225"/>
      <c r="P1163" s="225"/>
      <c r="Q1163" s="225"/>
      <c r="R1163" s="225"/>
      <c r="S1163" s="225"/>
      <c r="T1163" s="225"/>
      <c r="U1163" s="225"/>
      <c r="V1163" s="225"/>
      <c r="W1163" s="225"/>
      <c r="X1163" s="225"/>
      <c r="Y1163" s="225"/>
      <c r="Z1163" s="225"/>
      <c r="AA1163" s="225"/>
      <c r="AB1163" s="225"/>
      <c r="AC1163" s="226"/>
      <c r="AD1163" s="226"/>
      <c r="AE1163" s="226"/>
      <c r="AF1163" s="224"/>
    </row>
    <row r="1164" spans="1:32" s="409" customFormat="1" ht="24">
      <c r="A1164" s="287"/>
      <c r="B1164" s="225"/>
      <c r="C1164" s="225"/>
      <c r="D1164" s="225"/>
      <c r="E1164" s="225"/>
      <c r="F1164" s="225"/>
      <c r="G1164" s="225"/>
      <c r="H1164" s="225"/>
      <c r="I1164" s="225"/>
      <c r="J1164" s="225"/>
      <c r="K1164" s="225"/>
      <c r="L1164" s="225"/>
      <c r="M1164" s="225"/>
      <c r="N1164" s="225"/>
      <c r="O1164" s="225"/>
      <c r="P1164" s="225"/>
      <c r="Q1164" s="225"/>
      <c r="R1164" s="225"/>
      <c r="S1164" s="225"/>
      <c r="T1164" s="225"/>
      <c r="U1164" s="225"/>
      <c r="V1164" s="225"/>
      <c r="W1164" s="225"/>
      <c r="X1164" s="225"/>
      <c r="Y1164" s="225"/>
      <c r="Z1164" s="225"/>
      <c r="AA1164" s="225"/>
      <c r="AB1164" s="225"/>
      <c r="AC1164" s="226"/>
      <c r="AD1164" s="226"/>
      <c r="AE1164" s="226"/>
      <c r="AF1164" s="224"/>
    </row>
    <row r="1165" spans="1:32" s="409" customFormat="1" ht="17.45" customHeight="1">
      <c r="A1165" s="411"/>
      <c r="B1165" s="225"/>
      <c r="C1165" s="225"/>
      <c r="D1165" s="225"/>
      <c r="E1165" s="225"/>
      <c r="F1165" s="225"/>
      <c r="G1165" s="225"/>
      <c r="H1165" s="225"/>
      <c r="I1165" s="225"/>
      <c r="J1165" s="225"/>
      <c r="K1165" s="225"/>
      <c r="L1165" s="225"/>
      <c r="M1165" s="225"/>
      <c r="N1165" s="225"/>
      <c r="O1165" s="225"/>
      <c r="P1165" s="225"/>
      <c r="Q1165" s="225"/>
      <c r="R1165" s="225"/>
      <c r="S1165" s="225"/>
      <c r="T1165" s="225"/>
      <c r="U1165" s="225"/>
      <c r="V1165" s="225"/>
      <c r="W1165" s="225"/>
      <c r="X1165" s="225"/>
      <c r="Y1165" s="225"/>
      <c r="Z1165" s="225"/>
      <c r="AA1165" s="225"/>
      <c r="AB1165" s="225"/>
      <c r="AC1165" s="226"/>
      <c r="AD1165" s="226"/>
      <c r="AE1165" s="226"/>
      <c r="AF1165" s="224"/>
    </row>
    <row r="1166" spans="1:32" s="409" customFormat="1" ht="24">
      <c r="A1166" s="411"/>
      <c r="B1166" s="225"/>
      <c r="C1166" s="225"/>
      <c r="D1166" s="225"/>
      <c r="E1166" s="225"/>
      <c r="F1166" s="225"/>
      <c r="G1166" s="225"/>
      <c r="H1166" s="225"/>
      <c r="I1166" s="225"/>
      <c r="J1166" s="225"/>
      <c r="K1166" s="225"/>
      <c r="L1166" s="225"/>
      <c r="M1166" s="225"/>
      <c r="N1166" s="225"/>
      <c r="O1166" s="225"/>
      <c r="P1166" s="225"/>
      <c r="Q1166" s="225"/>
      <c r="R1166" s="225"/>
      <c r="S1166" s="225"/>
      <c r="T1166" s="225"/>
      <c r="U1166" s="225"/>
      <c r="V1166" s="225"/>
      <c r="W1166" s="225"/>
      <c r="X1166" s="225"/>
      <c r="Y1166" s="225"/>
      <c r="Z1166" s="225"/>
      <c r="AA1166" s="225"/>
      <c r="AB1166" s="225"/>
      <c r="AC1166" s="226"/>
      <c r="AD1166" s="226"/>
      <c r="AE1166" s="226"/>
      <c r="AF1166" s="224"/>
    </row>
    <row r="1167" spans="1:32" s="409" customFormat="1" ht="24">
      <c r="A1167" s="411"/>
      <c r="B1167" s="225"/>
      <c r="C1167" s="225"/>
      <c r="D1167" s="225"/>
      <c r="E1167" s="225"/>
      <c r="F1167" s="225"/>
      <c r="G1167" s="225"/>
      <c r="H1167" s="225"/>
      <c r="I1167" s="225"/>
      <c r="J1167" s="225"/>
      <c r="K1167" s="225"/>
      <c r="L1167" s="225"/>
      <c r="M1167" s="225"/>
      <c r="N1167" s="225"/>
      <c r="O1167" s="225"/>
      <c r="P1167" s="225"/>
      <c r="Q1167" s="225"/>
      <c r="R1167" s="225"/>
      <c r="S1167" s="225"/>
      <c r="T1167" s="225"/>
      <c r="U1167" s="225"/>
      <c r="V1167" s="225"/>
      <c r="W1167" s="225"/>
      <c r="X1167" s="225"/>
      <c r="Y1167" s="225"/>
      <c r="Z1167" s="225"/>
      <c r="AA1167" s="225"/>
      <c r="AB1167" s="225"/>
      <c r="AC1167" s="226"/>
      <c r="AD1167" s="226"/>
      <c r="AE1167" s="226"/>
      <c r="AF1167" s="224"/>
    </row>
    <row r="1168" spans="1:32" s="409" customFormat="1" ht="24">
      <c r="A1168" s="411"/>
      <c r="B1168" s="225"/>
      <c r="C1168" s="225"/>
      <c r="D1168" s="225"/>
      <c r="E1168" s="225"/>
      <c r="F1168" s="225"/>
      <c r="G1168" s="225"/>
      <c r="H1168" s="225"/>
      <c r="I1168" s="225"/>
      <c r="J1168" s="225"/>
      <c r="K1168" s="225"/>
      <c r="L1168" s="225"/>
      <c r="M1168" s="225"/>
      <c r="N1168" s="225"/>
      <c r="O1168" s="225"/>
      <c r="P1168" s="225"/>
      <c r="Q1168" s="225"/>
      <c r="R1168" s="225"/>
      <c r="S1168" s="225"/>
      <c r="T1168" s="225"/>
      <c r="U1168" s="225"/>
      <c r="V1168" s="225"/>
      <c r="W1168" s="225"/>
      <c r="X1168" s="225"/>
      <c r="Y1168" s="225"/>
      <c r="Z1168" s="225"/>
      <c r="AA1168" s="225"/>
      <c r="AB1168" s="225"/>
      <c r="AC1168" s="226"/>
      <c r="AD1168" s="226"/>
      <c r="AE1168" s="226"/>
      <c r="AF1168" s="224"/>
    </row>
    <row r="1169" spans="1:32" s="409" customFormat="1" ht="15.6" customHeight="1">
      <c r="A1169" s="411"/>
      <c r="B1169" s="225"/>
      <c r="C1169" s="225"/>
      <c r="D1169" s="225"/>
      <c r="E1169" s="225"/>
      <c r="F1169" s="225"/>
      <c r="G1169" s="225"/>
      <c r="H1169" s="225"/>
      <c r="I1169" s="225"/>
      <c r="J1169" s="225"/>
      <c r="K1169" s="225"/>
      <c r="L1169" s="225"/>
      <c r="M1169" s="225"/>
      <c r="N1169" s="225"/>
      <c r="O1169" s="225"/>
      <c r="P1169" s="225"/>
      <c r="Q1169" s="225"/>
      <c r="R1169" s="225"/>
      <c r="S1169" s="225"/>
      <c r="T1169" s="225"/>
      <c r="U1169" s="225"/>
      <c r="V1169" s="225"/>
      <c r="W1169" s="225"/>
      <c r="X1169" s="225"/>
      <c r="Y1169" s="225"/>
      <c r="Z1169" s="225"/>
      <c r="AA1169" s="225"/>
      <c r="AB1169" s="225"/>
      <c r="AC1169" s="226"/>
      <c r="AD1169" s="226"/>
      <c r="AE1169" s="226"/>
      <c r="AF1169" s="224"/>
    </row>
    <row r="1170" spans="1:32" s="409" customFormat="1" ht="24">
      <c r="A1170" s="287"/>
      <c r="B1170" s="225"/>
      <c r="C1170" s="225"/>
      <c r="D1170" s="225"/>
      <c r="E1170" s="225"/>
      <c r="F1170" s="225"/>
      <c r="G1170" s="225"/>
      <c r="H1170" s="225"/>
      <c r="I1170" s="225"/>
      <c r="J1170" s="225"/>
      <c r="K1170" s="225"/>
      <c r="L1170" s="225"/>
      <c r="M1170" s="225"/>
      <c r="N1170" s="225"/>
      <c r="O1170" s="225"/>
      <c r="P1170" s="225"/>
      <c r="Q1170" s="225"/>
      <c r="R1170" s="225"/>
      <c r="S1170" s="225"/>
      <c r="T1170" s="225"/>
      <c r="U1170" s="225"/>
      <c r="V1170" s="225"/>
      <c r="W1170" s="225"/>
      <c r="X1170" s="225"/>
      <c r="Y1170" s="225"/>
      <c r="Z1170" s="225"/>
      <c r="AA1170" s="225"/>
      <c r="AB1170" s="225"/>
      <c r="AC1170" s="226"/>
      <c r="AD1170" s="226"/>
      <c r="AE1170" s="226"/>
      <c r="AF1170" s="224"/>
    </row>
    <row r="1171" spans="1:32" s="409" customFormat="1" ht="15.6" customHeight="1">
      <c r="A1171" s="411"/>
      <c r="B1171" s="225"/>
      <c r="C1171" s="225"/>
      <c r="D1171" s="225"/>
      <c r="E1171" s="225"/>
      <c r="F1171" s="225"/>
      <c r="G1171" s="225"/>
      <c r="H1171" s="225"/>
      <c r="I1171" s="225"/>
      <c r="J1171" s="225"/>
      <c r="K1171" s="225"/>
      <c r="L1171" s="225"/>
      <c r="M1171" s="225"/>
      <c r="N1171" s="225"/>
      <c r="O1171" s="225"/>
      <c r="P1171" s="225"/>
      <c r="Q1171" s="225"/>
      <c r="R1171" s="225"/>
      <c r="S1171" s="225"/>
      <c r="T1171" s="225"/>
      <c r="U1171" s="225"/>
      <c r="V1171" s="225"/>
      <c r="W1171" s="225"/>
      <c r="X1171" s="225"/>
      <c r="Y1171" s="225"/>
      <c r="Z1171" s="225"/>
      <c r="AA1171" s="225"/>
      <c r="AB1171" s="225"/>
      <c r="AC1171" s="226"/>
      <c r="AD1171" s="226"/>
      <c r="AE1171" s="226"/>
      <c r="AF1171" s="224"/>
    </row>
    <row r="1172" spans="1:32" s="409" customFormat="1" ht="24">
      <c r="A1172" s="411"/>
      <c r="B1172" s="225"/>
      <c r="C1172" s="225"/>
      <c r="D1172" s="225"/>
      <c r="E1172" s="225"/>
      <c r="F1172" s="225"/>
      <c r="G1172" s="225"/>
      <c r="H1172" s="225"/>
      <c r="I1172" s="225"/>
      <c r="J1172" s="225"/>
      <c r="K1172" s="225"/>
      <c r="L1172" s="225"/>
      <c r="M1172" s="225"/>
      <c r="N1172" s="225"/>
      <c r="O1172" s="225"/>
      <c r="P1172" s="225"/>
      <c r="Q1172" s="225"/>
      <c r="R1172" s="225"/>
      <c r="S1172" s="225"/>
      <c r="T1172" s="225"/>
      <c r="U1172" s="225"/>
      <c r="V1172" s="225"/>
      <c r="W1172" s="225"/>
      <c r="X1172" s="225"/>
      <c r="Y1172" s="225"/>
      <c r="Z1172" s="225"/>
      <c r="AA1172" s="225"/>
      <c r="AB1172" s="225"/>
      <c r="AC1172" s="226"/>
      <c r="AD1172" s="226"/>
      <c r="AE1172" s="226"/>
      <c r="AF1172" s="224"/>
    </row>
    <row r="1173" spans="1:32" s="409" customFormat="1" ht="24">
      <c r="A1173" s="287"/>
      <c r="B1173" s="225"/>
      <c r="C1173" s="225"/>
      <c r="D1173" s="225"/>
      <c r="E1173" s="225"/>
      <c r="F1173" s="225"/>
      <c r="G1173" s="225"/>
      <c r="H1173" s="225"/>
      <c r="I1173" s="225"/>
      <c r="J1173" s="225"/>
      <c r="K1173" s="225"/>
      <c r="L1173" s="225"/>
      <c r="M1173" s="225"/>
      <c r="N1173" s="225"/>
      <c r="O1173" s="225"/>
      <c r="P1173" s="225"/>
      <c r="Q1173" s="225"/>
      <c r="R1173" s="225"/>
      <c r="S1173" s="225"/>
      <c r="T1173" s="225"/>
      <c r="U1173" s="225"/>
      <c r="V1173" s="225"/>
      <c r="W1173" s="225"/>
      <c r="X1173" s="225"/>
      <c r="Y1173" s="225"/>
      <c r="Z1173" s="225"/>
      <c r="AA1173" s="225"/>
      <c r="AB1173" s="225"/>
      <c r="AC1173" s="226"/>
      <c r="AD1173" s="226"/>
      <c r="AE1173" s="226"/>
      <c r="AF1173" s="224"/>
    </row>
    <row r="1174" spans="1:32" s="409" customFormat="1" ht="24">
      <c r="A1174" s="411"/>
      <c r="B1174" s="225"/>
      <c r="C1174" s="225"/>
      <c r="D1174" s="225"/>
      <c r="E1174" s="225"/>
      <c r="F1174" s="225"/>
      <c r="G1174" s="225"/>
      <c r="H1174" s="225"/>
      <c r="I1174" s="225"/>
      <c r="J1174" s="225"/>
      <c r="K1174" s="225"/>
      <c r="L1174" s="225"/>
      <c r="M1174" s="225"/>
      <c r="N1174" s="225"/>
      <c r="O1174" s="225"/>
      <c r="P1174" s="225"/>
      <c r="Q1174" s="225"/>
      <c r="R1174" s="225"/>
      <c r="S1174" s="225"/>
      <c r="T1174" s="225"/>
      <c r="U1174" s="225"/>
      <c r="V1174" s="225"/>
      <c r="W1174" s="225"/>
      <c r="X1174" s="225"/>
      <c r="Y1174" s="225"/>
      <c r="Z1174" s="225"/>
      <c r="AA1174" s="225"/>
      <c r="AB1174" s="225"/>
      <c r="AC1174" s="226"/>
      <c r="AD1174" s="226"/>
      <c r="AE1174" s="226"/>
      <c r="AF1174" s="224"/>
    </row>
    <row r="1175" spans="1:32" s="409" customFormat="1" ht="24">
      <c r="A1175" s="411"/>
      <c r="B1175" s="225"/>
      <c r="C1175" s="225"/>
      <c r="D1175" s="225"/>
      <c r="E1175" s="225"/>
      <c r="F1175" s="225"/>
      <c r="G1175" s="225"/>
      <c r="H1175" s="225"/>
      <c r="I1175" s="225"/>
      <c r="J1175" s="225"/>
      <c r="K1175" s="225"/>
      <c r="L1175" s="225"/>
      <c r="M1175" s="225"/>
      <c r="N1175" s="225"/>
      <c r="O1175" s="225"/>
      <c r="P1175" s="225"/>
      <c r="Q1175" s="225"/>
      <c r="R1175" s="225"/>
      <c r="S1175" s="225"/>
      <c r="T1175" s="225"/>
      <c r="U1175" s="225"/>
      <c r="V1175" s="225"/>
      <c r="W1175" s="225"/>
      <c r="X1175" s="225"/>
      <c r="Y1175" s="225"/>
      <c r="Z1175" s="225"/>
      <c r="AA1175" s="225"/>
      <c r="AB1175" s="225"/>
      <c r="AC1175" s="226"/>
      <c r="AD1175" s="226"/>
      <c r="AE1175" s="226"/>
      <c r="AF1175" s="224"/>
    </row>
    <row r="1176" spans="1:32" s="409" customFormat="1" ht="24">
      <c r="A1176" s="411"/>
      <c r="B1176" s="225"/>
      <c r="C1176" s="225"/>
      <c r="D1176" s="225"/>
      <c r="E1176" s="225"/>
      <c r="F1176" s="225"/>
      <c r="G1176" s="225"/>
      <c r="H1176" s="225"/>
      <c r="I1176" s="225"/>
      <c r="J1176" s="225"/>
      <c r="K1176" s="225"/>
      <c r="L1176" s="225"/>
      <c r="M1176" s="225"/>
      <c r="N1176" s="225"/>
      <c r="O1176" s="225"/>
      <c r="P1176" s="225"/>
      <c r="Q1176" s="225"/>
      <c r="R1176" s="225"/>
      <c r="S1176" s="225"/>
      <c r="T1176" s="225"/>
      <c r="U1176" s="225"/>
      <c r="V1176" s="225"/>
      <c r="W1176" s="225"/>
      <c r="X1176" s="225"/>
      <c r="Y1176" s="225"/>
      <c r="Z1176" s="225"/>
      <c r="AA1176" s="225"/>
      <c r="AB1176" s="225"/>
      <c r="AC1176" s="226"/>
      <c r="AD1176" s="226"/>
      <c r="AE1176" s="226"/>
      <c r="AF1176" s="224"/>
    </row>
    <row r="1177" spans="1:32" s="409" customFormat="1" ht="24">
      <c r="A1177" s="287"/>
      <c r="B1177" s="225"/>
      <c r="C1177" s="225"/>
      <c r="D1177" s="225"/>
      <c r="E1177" s="225"/>
      <c r="F1177" s="225"/>
      <c r="G1177" s="225"/>
      <c r="H1177" s="225"/>
      <c r="I1177" s="225"/>
      <c r="J1177" s="225"/>
      <c r="K1177" s="225"/>
      <c r="L1177" s="225"/>
      <c r="M1177" s="225"/>
      <c r="N1177" s="225"/>
      <c r="O1177" s="225"/>
      <c r="P1177" s="225"/>
      <c r="Q1177" s="225"/>
      <c r="R1177" s="225"/>
      <c r="S1177" s="225"/>
      <c r="T1177" s="225"/>
      <c r="U1177" s="225"/>
      <c r="V1177" s="225"/>
      <c r="W1177" s="225"/>
      <c r="X1177" s="225"/>
      <c r="Y1177" s="225"/>
      <c r="Z1177" s="225"/>
      <c r="AA1177" s="225"/>
      <c r="AB1177" s="225"/>
      <c r="AC1177" s="226"/>
      <c r="AD1177" s="226"/>
      <c r="AE1177" s="226"/>
      <c r="AF1177" s="224"/>
    </row>
    <row r="1178" spans="1:32" s="409" customFormat="1" ht="21.95" customHeight="1">
      <c r="A1178" s="411"/>
      <c r="B1178" s="225"/>
      <c r="C1178" s="225"/>
      <c r="D1178" s="225"/>
      <c r="E1178" s="225"/>
      <c r="F1178" s="225"/>
      <c r="G1178" s="225"/>
      <c r="H1178" s="225"/>
      <c r="I1178" s="225"/>
      <c r="J1178" s="225"/>
      <c r="K1178" s="225"/>
      <c r="L1178" s="225"/>
      <c r="M1178" s="225"/>
      <c r="N1178" s="225"/>
      <c r="O1178" s="225"/>
      <c r="P1178" s="225"/>
      <c r="Q1178" s="225"/>
      <c r="R1178" s="225"/>
      <c r="S1178" s="225"/>
      <c r="T1178" s="225"/>
      <c r="U1178" s="225"/>
      <c r="V1178" s="225"/>
      <c r="W1178" s="225"/>
      <c r="X1178" s="225"/>
      <c r="Y1178" s="225"/>
      <c r="Z1178" s="225"/>
      <c r="AA1178" s="225"/>
      <c r="AB1178" s="225"/>
      <c r="AC1178" s="226"/>
      <c r="AD1178" s="226"/>
      <c r="AE1178" s="226"/>
      <c r="AF1178" s="224"/>
    </row>
    <row r="1179" spans="1:32" s="409" customFormat="1" ht="24">
      <c r="A1179" s="411"/>
      <c r="B1179" s="225"/>
      <c r="C1179" s="225"/>
      <c r="D1179" s="225"/>
      <c r="E1179" s="225"/>
      <c r="F1179" s="225"/>
      <c r="G1179" s="225"/>
      <c r="H1179" s="225"/>
      <c r="I1179" s="225"/>
      <c r="J1179" s="225"/>
      <c r="K1179" s="225"/>
      <c r="L1179" s="225"/>
      <c r="M1179" s="225"/>
      <c r="N1179" s="225"/>
      <c r="O1179" s="225"/>
      <c r="P1179" s="225"/>
      <c r="Q1179" s="225"/>
      <c r="R1179" s="225"/>
      <c r="S1179" s="225"/>
      <c r="T1179" s="225"/>
      <c r="U1179" s="225"/>
      <c r="V1179" s="225"/>
      <c r="W1179" s="225"/>
      <c r="X1179" s="225"/>
      <c r="Y1179" s="225"/>
      <c r="Z1179" s="225"/>
      <c r="AA1179" s="225"/>
      <c r="AB1179" s="225"/>
      <c r="AC1179" s="226"/>
      <c r="AD1179" s="226"/>
      <c r="AE1179" s="226"/>
      <c r="AF1179" s="224"/>
    </row>
    <row r="1180" spans="1:32" s="409" customFormat="1" ht="24">
      <c r="A1180" s="225"/>
      <c r="B1180" s="225"/>
      <c r="C1180" s="225"/>
      <c r="D1180" s="225"/>
      <c r="E1180" s="225"/>
      <c r="F1180" s="225"/>
      <c r="G1180" s="225"/>
      <c r="H1180" s="225"/>
      <c r="I1180" s="225"/>
      <c r="J1180" s="225"/>
      <c r="K1180" s="225"/>
      <c r="L1180" s="225"/>
      <c r="M1180" s="225"/>
      <c r="N1180" s="225"/>
      <c r="O1180" s="225"/>
      <c r="P1180" s="225"/>
      <c r="Q1180" s="225"/>
      <c r="R1180" s="225"/>
      <c r="S1180" s="225"/>
      <c r="T1180" s="225"/>
      <c r="U1180" s="225"/>
      <c r="V1180" s="225"/>
      <c r="W1180" s="225"/>
      <c r="X1180" s="225"/>
      <c r="Y1180" s="225"/>
      <c r="Z1180" s="225"/>
      <c r="AA1180" s="225"/>
      <c r="AB1180" s="225"/>
      <c r="AC1180" s="226"/>
      <c r="AD1180" s="226"/>
      <c r="AE1180" s="226"/>
      <c r="AF1180" s="224"/>
    </row>
    <row r="1181" spans="1:32" s="409" customFormat="1" ht="24">
      <c r="A1181" s="225"/>
      <c r="B1181" s="225"/>
      <c r="C1181" s="225"/>
      <c r="D1181" s="225"/>
      <c r="E1181" s="225"/>
      <c r="F1181" s="225"/>
      <c r="G1181" s="225"/>
      <c r="H1181" s="225"/>
      <c r="I1181" s="225"/>
      <c r="J1181" s="225"/>
      <c r="K1181" s="225"/>
      <c r="L1181" s="225"/>
      <c r="M1181" s="225"/>
      <c r="N1181" s="225"/>
      <c r="O1181" s="225"/>
      <c r="P1181" s="225"/>
      <c r="Q1181" s="225"/>
      <c r="R1181" s="225"/>
      <c r="S1181" s="225"/>
      <c r="T1181" s="225"/>
      <c r="U1181" s="225"/>
      <c r="V1181" s="225"/>
      <c r="W1181" s="225"/>
      <c r="X1181" s="225"/>
      <c r="Y1181" s="225"/>
      <c r="Z1181" s="225"/>
      <c r="AA1181" s="225"/>
      <c r="AB1181" s="225"/>
      <c r="AC1181" s="226"/>
      <c r="AD1181" s="226"/>
      <c r="AE1181" s="226"/>
      <c r="AF1181" s="224"/>
    </row>
    <row r="1182" spans="1:32" s="409" customFormat="1" ht="24">
      <c r="A1182" s="225"/>
      <c r="B1182" s="225"/>
      <c r="C1182" s="225"/>
      <c r="D1182" s="225"/>
      <c r="E1182" s="225"/>
      <c r="F1182" s="225"/>
      <c r="G1182" s="225"/>
      <c r="H1182" s="225"/>
      <c r="I1182" s="225"/>
      <c r="J1182" s="225"/>
      <c r="K1182" s="225"/>
      <c r="L1182" s="225"/>
      <c r="M1182" s="225"/>
      <c r="N1182" s="225"/>
      <c r="O1182" s="225"/>
      <c r="P1182" s="225"/>
      <c r="Q1182" s="225"/>
      <c r="R1182" s="225"/>
      <c r="S1182" s="225"/>
      <c r="T1182" s="225"/>
      <c r="U1182" s="225"/>
      <c r="V1182" s="225"/>
      <c r="W1182" s="225"/>
      <c r="X1182" s="225"/>
      <c r="Y1182" s="225"/>
      <c r="Z1182" s="225"/>
      <c r="AA1182" s="225"/>
      <c r="AB1182" s="225"/>
      <c r="AC1182" s="226"/>
      <c r="AD1182" s="226"/>
      <c r="AE1182" s="226"/>
      <c r="AF1182" s="224"/>
    </row>
    <row r="1183" spans="1:32" s="409" customFormat="1" ht="24">
      <c r="A1183" s="225"/>
      <c r="B1183" s="225"/>
      <c r="C1183" s="225"/>
      <c r="D1183" s="225"/>
      <c r="E1183" s="225"/>
      <c r="F1183" s="225"/>
      <c r="G1183" s="225"/>
      <c r="H1183" s="225"/>
      <c r="I1183" s="225"/>
      <c r="J1183" s="225"/>
      <c r="K1183" s="225"/>
      <c r="L1183" s="225"/>
      <c r="M1183" s="225"/>
      <c r="N1183" s="225"/>
      <c r="O1183" s="225"/>
      <c r="P1183" s="225"/>
      <c r="Q1183" s="225"/>
      <c r="R1183" s="225"/>
      <c r="S1183" s="225"/>
      <c r="T1183" s="225"/>
      <c r="U1183" s="225"/>
      <c r="V1183" s="225"/>
      <c r="W1183" s="225"/>
      <c r="X1183" s="225"/>
      <c r="Y1183" s="225"/>
      <c r="Z1183" s="225"/>
      <c r="AA1183" s="225"/>
      <c r="AB1183" s="225"/>
      <c r="AC1183" s="226"/>
      <c r="AD1183" s="226"/>
      <c r="AE1183" s="226"/>
      <c r="AF1183" s="224"/>
    </row>
    <row r="1184" spans="1:32" s="409" customFormat="1" ht="24">
      <c r="A1184" s="225"/>
      <c r="B1184" s="225"/>
      <c r="C1184" s="225"/>
      <c r="D1184" s="225"/>
      <c r="E1184" s="225"/>
      <c r="F1184" s="225"/>
      <c r="G1184" s="225"/>
      <c r="H1184" s="225"/>
      <c r="I1184" s="225"/>
      <c r="J1184" s="225"/>
      <c r="K1184" s="225"/>
      <c r="L1184" s="225"/>
      <c r="M1184" s="225"/>
      <c r="N1184" s="225"/>
      <c r="O1184" s="225"/>
      <c r="P1184" s="225"/>
      <c r="Q1184" s="225"/>
      <c r="R1184" s="225"/>
      <c r="S1184" s="225"/>
      <c r="T1184" s="225"/>
      <c r="U1184" s="225"/>
      <c r="V1184" s="225"/>
      <c r="W1184" s="225"/>
      <c r="X1184" s="225"/>
      <c r="Y1184" s="225"/>
      <c r="Z1184" s="225"/>
      <c r="AA1184" s="225"/>
      <c r="AB1184" s="225"/>
      <c r="AC1184" s="226"/>
      <c r="AD1184" s="226"/>
      <c r="AE1184" s="226"/>
      <c r="AF1184" s="224"/>
    </row>
    <row r="1185" spans="1:32" s="409" customFormat="1" ht="24">
      <c r="A1185" s="225"/>
      <c r="B1185" s="225"/>
      <c r="C1185" s="225"/>
      <c r="D1185" s="225"/>
      <c r="E1185" s="225"/>
      <c r="F1185" s="225"/>
      <c r="G1185" s="225"/>
      <c r="H1185" s="225"/>
      <c r="I1185" s="225"/>
      <c r="J1185" s="225"/>
      <c r="K1185" s="225"/>
      <c r="L1185" s="225"/>
      <c r="M1185" s="225"/>
      <c r="N1185" s="225"/>
      <c r="O1185" s="225"/>
      <c r="P1185" s="225"/>
      <c r="Q1185" s="225"/>
      <c r="R1185" s="225"/>
      <c r="S1185" s="225"/>
      <c r="T1185" s="225"/>
      <c r="U1185" s="225"/>
      <c r="V1185" s="225"/>
      <c r="W1185" s="225"/>
      <c r="X1185" s="225"/>
      <c r="Y1185" s="225"/>
      <c r="Z1185" s="225"/>
      <c r="AA1185" s="225"/>
      <c r="AB1185" s="225"/>
      <c r="AC1185" s="226"/>
      <c r="AD1185" s="226"/>
      <c r="AE1185" s="226"/>
      <c r="AF1185" s="224"/>
    </row>
    <row r="1186" spans="1:32" s="409" customFormat="1" ht="24">
      <c r="A1186" s="225"/>
      <c r="B1186" s="225"/>
      <c r="C1186" s="225"/>
      <c r="D1186" s="225"/>
      <c r="E1186" s="225"/>
      <c r="F1186" s="225"/>
      <c r="G1186" s="225"/>
      <c r="H1186" s="225"/>
      <c r="I1186" s="225"/>
      <c r="J1186" s="225"/>
      <c r="K1186" s="225"/>
      <c r="L1186" s="225"/>
      <c r="M1186" s="225"/>
      <c r="N1186" s="225"/>
      <c r="O1186" s="225"/>
      <c r="P1186" s="225"/>
      <c r="Q1186" s="225"/>
      <c r="R1186" s="225"/>
      <c r="S1186" s="225"/>
      <c r="T1186" s="225"/>
      <c r="U1186" s="225"/>
      <c r="V1186" s="225"/>
      <c r="W1186" s="225"/>
      <c r="X1186" s="225"/>
      <c r="Y1186" s="225"/>
      <c r="Z1186" s="225"/>
      <c r="AA1186" s="225"/>
      <c r="AB1186" s="225"/>
      <c r="AC1186" s="226"/>
      <c r="AD1186" s="226"/>
      <c r="AE1186" s="226"/>
      <c r="AF1186" s="224"/>
    </row>
    <row r="1187" spans="1:32" s="409" customFormat="1" ht="24">
      <c r="A1187" s="225"/>
      <c r="B1187" s="225"/>
      <c r="C1187" s="225"/>
      <c r="D1187" s="225"/>
      <c r="E1187" s="225"/>
      <c r="F1187" s="225"/>
      <c r="G1187" s="225"/>
      <c r="H1187" s="225"/>
      <c r="I1187" s="225"/>
      <c r="J1187" s="225"/>
      <c r="K1187" s="225"/>
      <c r="L1187" s="225"/>
      <c r="M1187" s="225"/>
      <c r="N1187" s="225"/>
      <c r="O1187" s="225"/>
      <c r="P1187" s="225"/>
      <c r="Q1187" s="225"/>
      <c r="R1187" s="225"/>
      <c r="S1187" s="225"/>
      <c r="T1187" s="225"/>
      <c r="U1187" s="225"/>
      <c r="V1187" s="225"/>
      <c r="W1187" s="225"/>
      <c r="X1187" s="225"/>
      <c r="Y1187" s="225"/>
      <c r="Z1187" s="225"/>
      <c r="AA1187" s="225"/>
      <c r="AB1187" s="225"/>
      <c r="AC1187" s="226"/>
      <c r="AD1187" s="226"/>
      <c r="AE1187" s="226"/>
      <c r="AF1187" s="224"/>
    </row>
    <row r="1188" spans="1:32" s="409" customFormat="1" ht="15.6" customHeight="1">
      <c r="A1188" s="225"/>
      <c r="B1188" s="225"/>
      <c r="C1188" s="225"/>
      <c r="D1188" s="225"/>
      <c r="E1188" s="225"/>
      <c r="F1188" s="225"/>
      <c r="G1188" s="225"/>
      <c r="H1188" s="225"/>
      <c r="I1188" s="225"/>
      <c r="J1188" s="225"/>
      <c r="K1188" s="225"/>
      <c r="L1188" s="225"/>
      <c r="M1188" s="225"/>
      <c r="N1188" s="225"/>
      <c r="O1188" s="225"/>
      <c r="P1188" s="225"/>
      <c r="Q1188" s="225"/>
      <c r="R1188" s="225"/>
      <c r="S1188" s="225"/>
      <c r="T1188" s="225"/>
      <c r="U1188" s="225"/>
      <c r="V1188" s="225"/>
      <c r="W1188" s="225"/>
      <c r="X1188" s="225"/>
      <c r="Y1188" s="225"/>
      <c r="Z1188" s="225"/>
      <c r="AA1188" s="225"/>
      <c r="AB1188" s="225"/>
      <c r="AC1188" s="226"/>
      <c r="AD1188" s="226"/>
      <c r="AE1188" s="226"/>
      <c r="AF1188" s="224"/>
    </row>
    <row r="1189" spans="1:32" s="409" customFormat="1" ht="24">
      <c r="A1189" s="225"/>
      <c r="B1189" s="225"/>
      <c r="C1189" s="225"/>
      <c r="D1189" s="225"/>
      <c r="E1189" s="225"/>
      <c r="F1189" s="225"/>
      <c r="G1189" s="225"/>
      <c r="H1189" s="225"/>
      <c r="I1189" s="225"/>
      <c r="J1189" s="225"/>
      <c r="K1189" s="225"/>
      <c r="L1189" s="225"/>
      <c r="M1189" s="225"/>
      <c r="N1189" s="225"/>
      <c r="O1189" s="225"/>
      <c r="P1189" s="225"/>
      <c r="Q1189" s="225"/>
      <c r="R1189" s="225"/>
      <c r="S1189" s="225"/>
      <c r="T1189" s="225"/>
      <c r="U1189" s="225"/>
      <c r="V1189" s="225"/>
      <c r="W1189" s="225"/>
      <c r="X1189" s="225"/>
      <c r="Y1189" s="225"/>
      <c r="Z1189" s="225"/>
      <c r="AA1189" s="225"/>
      <c r="AB1189" s="225"/>
      <c r="AC1189" s="226"/>
      <c r="AD1189" s="226"/>
      <c r="AE1189" s="226"/>
      <c r="AF1189" s="224"/>
    </row>
    <row r="1190" spans="1:32" s="409" customFormat="1" ht="17.649999999999999" customHeight="1">
      <c r="A1190" s="225"/>
      <c r="B1190" s="225"/>
      <c r="C1190" s="225"/>
      <c r="D1190" s="225"/>
      <c r="E1190" s="225"/>
      <c r="F1190" s="225"/>
      <c r="G1190" s="225"/>
      <c r="H1190" s="225"/>
      <c r="I1190" s="225"/>
      <c r="J1190" s="225"/>
      <c r="K1190" s="225"/>
      <c r="L1190" s="225"/>
      <c r="M1190" s="225"/>
      <c r="N1190" s="225"/>
      <c r="O1190" s="225"/>
      <c r="P1190" s="225"/>
      <c r="Q1190" s="225"/>
      <c r="R1190" s="225"/>
      <c r="S1190" s="225"/>
      <c r="T1190" s="225"/>
      <c r="U1190" s="225"/>
      <c r="V1190" s="225"/>
      <c r="W1190" s="225"/>
      <c r="X1190" s="225"/>
      <c r="Y1190" s="225"/>
      <c r="Z1190" s="225"/>
      <c r="AA1190" s="225"/>
      <c r="AB1190" s="225"/>
      <c r="AC1190" s="226"/>
      <c r="AD1190" s="226"/>
      <c r="AE1190" s="226"/>
      <c r="AF1190" s="224"/>
    </row>
    <row r="1191" spans="1:32" s="409" customFormat="1" ht="24">
      <c r="A1191" s="225"/>
      <c r="B1191" s="225"/>
      <c r="C1191" s="225"/>
      <c r="D1191" s="225"/>
      <c r="E1191" s="225"/>
      <c r="F1191" s="225"/>
      <c r="G1191" s="225"/>
      <c r="H1191" s="225"/>
      <c r="I1191" s="225"/>
      <c r="J1191" s="225"/>
      <c r="K1191" s="225"/>
      <c r="L1191" s="225"/>
      <c r="M1191" s="225"/>
      <c r="N1191" s="225"/>
      <c r="O1191" s="225"/>
      <c r="P1191" s="225"/>
      <c r="Q1191" s="225"/>
      <c r="R1191" s="225"/>
      <c r="S1191" s="225"/>
      <c r="T1191" s="225"/>
      <c r="U1191" s="225"/>
      <c r="V1191" s="225"/>
      <c r="W1191" s="225"/>
      <c r="X1191" s="225"/>
      <c r="Y1191" s="225"/>
      <c r="Z1191" s="225"/>
      <c r="AA1191" s="225"/>
      <c r="AB1191" s="225"/>
      <c r="AC1191" s="226"/>
      <c r="AD1191" s="226"/>
      <c r="AE1191" s="226"/>
      <c r="AF1191" s="224"/>
    </row>
    <row r="1192" spans="1:32" s="409" customFormat="1" ht="24">
      <c r="A1192" s="225"/>
      <c r="B1192" s="225"/>
      <c r="C1192" s="225"/>
      <c r="D1192" s="225"/>
      <c r="E1192" s="225"/>
      <c r="F1192" s="225"/>
      <c r="G1192" s="225"/>
      <c r="H1192" s="225"/>
      <c r="I1192" s="225"/>
      <c r="J1192" s="225"/>
      <c r="K1192" s="225"/>
      <c r="L1192" s="225"/>
      <c r="M1192" s="225"/>
      <c r="N1192" s="225"/>
      <c r="O1192" s="225"/>
      <c r="P1192" s="225"/>
      <c r="Q1192" s="225"/>
      <c r="R1192" s="225"/>
      <c r="S1192" s="225"/>
      <c r="T1192" s="225"/>
      <c r="U1192" s="225"/>
      <c r="V1192" s="225"/>
      <c r="W1192" s="225"/>
      <c r="X1192" s="225"/>
      <c r="Y1192" s="225"/>
      <c r="Z1192" s="225"/>
      <c r="AA1192" s="225"/>
      <c r="AB1192" s="225"/>
      <c r="AC1192" s="226"/>
      <c r="AD1192" s="226"/>
      <c r="AE1192" s="226"/>
      <c r="AF1192" s="224"/>
    </row>
    <row r="1193" spans="1:32" s="409" customFormat="1" ht="17.649999999999999" customHeight="1">
      <c r="A1193" s="225"/>
      <c r="B1193" s="225"/>
      <c r="C1193" s="225"/>
      <c r="D1193" s="225"/>
      <c r="E1193" s="225"/>
      <c r="F1193" s="225"/>
      <c r="G1193" s="225"/>
      <c r="H1193" s="225"/>
      <c r="I1193" s="225"/>
      <c r="J1193" s="225"/>
      <c r="K1193" s="225"/>
      <c r="L1193" s="225"/>
      <c r="M1193" s="225"/>
      <c r="N1193" s="225"/>
      <c r="O1193" s="225"/>
      <c r="P1193" s="225"/>
      <c r="Q1193" s="225"/>
      <c r="R1193" s="225"/>
      <c r="S1193" s="225"/>
      <c r="T1193" s="225"/>
      <c r="U1193" s="225"/>
      <c r="V1193" s="225"/>
      <c r="W1193" s="225"/>
      <c r="X1193" s="225"/>
      <c r="Y1193" s="225"/>
      <c r="Z1193" s="225"/>
      <c r="AA1193" s="225"/>
      <c r="AB1193" s="225"/>
      <c r="AC1193" s="226"/>
      <c r="AD1193" s="226"/>
      <c r="AE1193" s="226"/>
      <c r="AF1193" s="224"/>
    </row>
    <row r="1194" spans="1:32" s="409" customFormat="1" ht="24">
      <c r="A1194" s="225"/>
      <c r="B1194" s="225"/>
      <c r="C1194" s="225"/>
      <c r="D1194" s="225"/>
      <c r="E1194" s="225"/>
      <c r="F1194" s="225"/>
      <c r="G1194" s="225"/>
      <c r="H1194" s="225"/>
      <c r="I1194" s="225"/>
      <c r="J1194" s="225"/>
      <c r="K1194" s="225"/>
      <c r="L1194" s="225"/>
      <c r="M1194" s="225"/>
      <c r="N1194" s="225"/>
      <c r="O1194" s="225"/>
      <c r="P1194" s="225"/>
      <c r="Q1194" s="225"/>
      <c r="R1194" s="225"/>
      <c r="S1194" s="225"/>
      <c r="T1194" s="225"/>
      <c r="U1194" s="225"/>
      <c r="V1194" s="225"/>
      <c r="W1194" s="225"/>
      <c r="X1194" s="225"/>
      <c r="Y1194" s="225"/>
      <c r="Z1194" s="225"/>
      <c r="AA1194" s="225"/>
      <c r="AB1194" s="225"/>
      <c r="AC1194" s="226"/>
      <c r="AD1194" s="226"/>
      <c r="AE1194" s="226"/>
      <c r="AF1194" s="224"/>
    </row>
    <row r="1195" spans="1:32" s="409" customFormat="1" ht="24">
      <c r="A1195" s="225"/>
      <c r="B1195" s="225"/>
      <c r="C1195" s="225"/>
      <c r="D1195" s="225"/>
      <c r="E1195" s="225"/>
      <c r="F1195" s="225"/>
      <c r="G1195" s="225"/>
      <c r="H1195" s="225"/>
      <c r="I1195" s="225"/>
      <c r="J1195" s="225"/>
      <c r="K1195" s="225"/>
      <c r="L1195" s="225"/>
      <c r="M1195" s="225"/>
      <c r="N1195" s="225"/>
      <c r="O1195" s="225"/>
      <c r="P1195" s="225"/>
      <c r="Q1195" s="225"/>
      <c r="R1195" s="225"/>
      <c r="S1195" s="225"/>
      <c r="T1195" s="225"/>
      <c r="U1195" s="225"/>
      <c r="V1195" s="225"/>
      <c r="W1195" s="225"/>
      <c r="X1195" s="225"/>
      <c r="Y1195" s="225"/>
      <c r="Z1195" s="225"/>
      <c r="AA1195" s="225"/>
      <c r="AB1195" s="225"/>
      <c r="AC1195" s="226"/>
      <c r="AD1195" s="226"/>
      <c r="AE1195" s="226"/>
      <c r="AF1195" s="224"/>
    </row>
    <row r="1196" spans="1:32" s="409" customFormat="1" ht="17.649999999999999" customHeight="1">
      <c r="A1196" s="225"/>
      <c r="B1196" s="225"/>
      <c r="C1196" s="225"/>
      <c r="D1196" s="225"/>
      <c r="E1196" s="225"/>
      <c r="F1196" s="225"/>
      <c r="G1196" s="225"/>
      <c r="H1196" s="225"/>
      <c r="I1196" s="225"/>
      <c r="J1196" s="225"/>
      <c r="K1196" s="225"/>
      <c r="L1196" s="225"/>
      <c r="M1196" s="225"/>
      <c r="N1196" s="225"/>
      <c r="O1196" s="225"/>
      <c r="P1196" s="225"/>
      <c r="Q1196" s="225"/>
      <c r="R1196" s="225"/>
      <c r="S1196" s="225"/>
      <c r="T1196" s="225"/>
      <c r="U1196" s="225"/>
      <c r="V1196" s="225"/>
      <c r="W1196" s="225"/>
      <c r="X1196" s="225"/>
      <c r="Y1196" s="225"/>
      <c r="Z1196" s="225"/>
      <c r="AA1196" s="225"/>
      <c r="AB1196" s="225"/>
      <c r="AC1196" s="226"/>
      <c r="AD1196" s="226"/>
      <c r="AE1196" s="226"/>
      <c r="AF1196" s="224"/>
    </row>
    <row r="1197" spans="1:32" s="409" customFormat="1" ht="24">
      <c r="A1197" s="225"/>
      <c r="B1197" s="225"/>
      <c r="C1197" s="225"/>
      <c r="D1197" s="225"/>
      <c r="E1197" s="225"/>
      <c r="F1197" s="225"/>
      <c r="G1197" s="225"/>
      <c r="H1197" s="225"/>
      <c r="I1197" s="225"/>
      <c r="J1197" s="225"/>
      <c r="K1197" s="225"/>
      <c r="L1197" s="225"/>
      <c r="M1197" s="225"/>
      <c r="N1197" s="225"/>
      <c r="O1197" s="225"/>
      <c r="P1197" s="225"/>
      <c r="Q1197" s="225"/>
      <c r="R1197" s="225"/>
      <c r="S1197" s="225"/>
      <c r="T1197" s="225"/>
      <c r="U1197" s="225"/>
      <c r="V1197" s="225"/>
      <c r="W1197" s="225"/>
      <c r="X1197" s="225"/>
      <c r="Y1197" s="225"/>
      <c r="Z1197" s="225"/>
      <c r="AA1197" s="225"/>
      <c r="AB1197" s="225"/>
      <c r="AC1197" s="226"/>
      <c r="AD1197" s="226"/>
      <c r="AE1197" s="226"/>
      <c r="AF1197" s="224"/>
    </row>
    <row r="1198" spans="1:32" s="409" customFormat="1" ht="24">
      <c r="A1198" s="225"/>
      <c r="B1198" s="225"/>
      <c r="C1198" s="225"/>
      <c r="D1198" s="225"/>
      <c r="E1198" s="225"/>
      <c r="F1198" s="225"/>
      <c r="G1198" s="225"/>
      <c r="H1198" s="225"/>
      <c r="I1198" s="225"/>
      <c r="J1198" s="225"/>
      <c r="K1198" s="225"/>
      <c r="L1198" s="225"/>
      <c r="M1198" s="225"/>
      <c r="N1198" s="225"/>
      <c r="O1198" s="225"/>
      <c r="P1198" s="225"/>
      <c r="Q1198" s="225"/>
      <c r="R1198" s="225"/>
      <c r="S1198" s="225"/>
      <c r="T1198" s="225"/>
      <c r="U1198" s="225"/>
      <c r="V1198" s="225"/>
      <c r="W1198" s="225"/>
      <c r="X1198" s="225"/>
      <c r="Y1198" s="225"/>
      <c r="Z1198" s="225"/>
      <c r="AA1198" s="225"/>
      <c r="AB1198" s="225"/>
      <c r="AC1198" s="226"/>
      <c r="AD1198" s="226"/>
      <c r="AE1198" s="226"/>
      <c r="AF1198" s="224"/>
    </row>
    <row r="1199" spans="1:32" s="409" customFormat="1" ht="17.649999999999999" customHeight="1">
      <c r="A1199" s="225"/>
      <c r="B1199" s="225"/>
      <c r="C1199" s="225"/>
      <c r="D1199" s="225"/>
      <c r="E1199" s="225"/>
      <c r="F1199" s="225"/>
      <c r="G1199" s="225"/>
      <c r="H1199" s="225"/>
      <c r="I1199" s="225"/>
      <c r="J1199" s="225"/>
      <c r="K1199" s="225"/>
      <c r="L1199" s="225"/>
      <c r="M1199" s="225"/>
      <c r="N1199" s="225"/>
      <c r="O1199" s="225"/>
      <c r="P1199" s="225"/>
      <c r="Q1199" s="225"/>
      <c r="R1199" s="225"/>
      <c r="S1199" s="225"/>
      <c r="T1199" s="225"/>
      <c r="U1199" s="225"/>
      <c r="V1199" s="225"/>
      <c r="W1199" s="225"/>
      <c r="X1199" s="225"/>
      <c r="Y1199" s="225"/>
      <c r="Z1199" s="225"/>
      <c r="AA1199" s="225"/>
      <c r="AB1199" s="225"/>
      <c r="AC1199" s="226"/>
      <c r="AD1199" s="226"/>
      <c r="AE1199" s="226"/>
      <c r="AF1199" s="224"/>
    </row>
    <row r="1200" spans="1:32" s="409" customFormat="1" ht="24">
      <c r="A1200" s="225"/>
      <c r="B1200" s="225"/>
      <c r="C1200" s="225"/>
      <c r="D1200" s="225"/>
      <c r="E1200" s="225"/>
      <c r="F1200" s="225"/>
      <c r="G1200" s="225"/>
      <c r="H1200" s="225"/>
      <c r="I1200" s="225"/>
      <c r="J1200" s="225"/>
      <c r="K1200" s="225"/>
      <c r="L1200" s="225"/>
      <c r="M1200" s="225"/>
      <c r="N1200" s="225"/>
      <c r="O1200" s="225"/>
      <c r="P1200" s="225"/>
      <c r="Q1200" s="225"/>
      <c r="R1200" s="225"/>
      <c r="S1200" s="225"/>
      <c r="T1200" s="225"/>
      <c r="U1200" s="225"/>
      <c r="V1200" s="225"/>
      <c r="W1200" s="225"/>
      <c r="X1200" s="225"/>
      <c r="Y1200" s="225"/>
      <c r="Z1200" s="225"/>
      <c r="AA1200" s="225"/>
      <c r="AB1200" s="225"/>
      <c r="AC1200" s="226"/>
      <c r="AD1200" s="226"/>
      <c r="AE1200" s="226"/>
      <c r="AF1200" s="224"/>
    </row>
    <row r="1201" spans="1:32" s="409" customFormat="1" ht="24">
      <c r="A1201" s="225"/>
      <c r="B1201" s="225"/>
      <c r="C1201" s="225"/>
      <c r="D1201" s="225"/>
      <c r="E1201" s="225"/>
      <c r="F1201" s="225"/>
      <c r="G1201" s="225"/>
      <c r="H1201" s="225"/>
      <c r="I1201" s="225"/>
      <c r="J1201" s="225"/>
      <c r="K1201" s="225"/>
      <c r="L1201" s="225"/>
      <c r="M1201" s="225"/>
      <c r="N1201" s="225"/>
      <c r="O1201" s="225"/>
      <c r="P1201" s="225"/>
      <c r="Q1201" s="225"/>
      <c r="R1201" s="225"/>
      <c r="S1201" s="225"/>
      <c r="T1201" s="225"/>
      <c r="U1201" s="225"/>
      <c r="V1201" s="225"/>
      <c r="W1201" s="225"/>
      <c r="X1201" s="225"/>
      <c r="Y1201" s="225"/>
      <c r="Z1201" s="225"/>
      <c r="AA1201" s="225"/>
      <c r="AB1201" s="225"/>
      <c r="AC1201" s="226"/>
      <c r="AD1201" s="226"/>
      <c r="AE1201" s="226"/>
      <c r="AF1201" s="224"/>
    </row>
    <row r="1202" spans="1:32" s="409" customFormat="1" ht="24">
      <c r="A1202" s="225"/>
      <c r="B1202" s="225"/>
      <c r="C1202" s="225"/>
      <c r="D1202" s="225"/>
      <c r="E1202" s="225"/>
      <c r="F1202" s="225"/>
      <c r="G1202" s="225"/>
      <c r="H1202" s="225"/>
      <c r="I1202" s="225"/>
      <c r="J1202" s="225"/>
      <c r="K1202" s="225"/>
      <c r="L1202" s="225"/>
      <c r="M1202" s="225"/>
      <c r="N1202" s="225"/>
      <c r="O1202" s="225"/>
      <c r="P1202" s="225"/>
      <c r="Q1202" s="225"/>
      <c r="R1202" s="225"/>
      <c r="S1202" s="225"/>
      <c r="T1202" s="225"/>
      <c r="U1202" s="225"/>
      <c r="V1202" s="225"/>
      <c r="W1202" s="225"/>
      <c r="X1202" s="225"/>
      <c r="Y1202" s="225"/>
      <c r="Z1202" s="225"/>
      <c r="AA1202" s="225"/>
      <c r="AB1202" s="225"/>
      <c r="AC1202" s="226"/>
      <c r="AD1202" s="226"/>
      <c r="AE1202" s="226"/>
      <c r="AF1202" s="224"/>
    </row>
    <row r="1203" spans="1:32" s="409" customFormat="1" ht="17.649999999999999" customHeight="1">
      <c r="A1203" s="225"/>
      <c r="B1203" s="225"/>
      <c r="C1203" s="225"/>
      <c r="D1203" s="225"/>
      <c r="E1203" s="225"/>
      <c r="F1203" s="225"/>
      <c r="G1203" s="225"/>
      <c r="H1203" s="225"/>
      <c r="I1203" s="225"/>
      <c r="J1203" s="225"/>
      <c r="K1203" s="225"/>
      <c r="L1203" s="225"/>
      <c r="M1203" s="225"/>
      <c r="N1203" s="225"/>
      <c r="O1203" s="225"/>
      <c r="P1203" s="225"/>
      <c r="Q1203" s="225"/>
      <c r="R1203" s="225"/>
      <c r="S1203" s="225"/>
      <c r="T1203" s="225"/>
      <c r="U1203" s="225"/>
      <c r="V1203" s="225"/>
      <c r="W1203" s="225"/>
      <c r="X1203" s="225"/>
      <c r="Y1203" s="225"/>
      <c r="Z1203" s="225"/>
      <c r="AA1203" s="225"/>
      <c r="AB1203" s="225"/>
      <c r="AC1203" s="226"/>
      <c r="AD1203" s="226"/>
      <c r="AE1203" s="226"/>
      <c r="AF1203" s="224"/>
    </row>
    <row r="1204" spans="1:32" s="409" customFormat="1" ht="24">
      <c r="A1204" s="225"/>
      <c r="B1204" s="225"/>
      <c r="C1204" s="225"/>
      <c r="D1204" s="225"/>
      <c r="E1204" s="225"/>
      <c r="F1204" s="225"/>
      <c r="G1204" s="225"/>
      <c r="H1204" s="225"/>
      <c r="I1204" s="225"/>
      <c r="J1204" s="225"/>
      <c r="K1204" s="225"/>
      <c r="L1204" s="225"/>
      <c r="M1204" s="225"/>
      <c r="N1204" s="225"/>
      <c r="O1204" s="225"/>
      <c r="P1204" s="225"/>
      <c r="Q1204" s="225"/>
      <c r="R1204" s="225"/>
      <c r="S1204" s="225"/>
      <c r="T1204" s="225"/>
      <c r="U1204" s="225"/>
      <c r="V1204" s="225"/>
      <c r="W1204" s="225"/>
      <c r="X1204" s="225"/>
      <c r="Y1204" s="225"/>
      <c r="Z1204" s="225"/>
      <c r="AA1204" s="225"/>
      <c r="AB1204" s="225"/>
      <c r="AC1204" s="226"/>
      <c r="AD1204" s="226"/>
      <c r="AE1204" s="226"/>
      <c r="AF1204" s="224"/>
    </row>
    <row r="1205" spans="1:32" s="409" customFormat="1" ht="24">
      <c r="A1205" s="225"/>
      <c r="B1205" s="225"/>
      <c r="C1205" s="225"/>
      <c r="D1205" s="225"/>
      <c r="E1205" s="225"/>
      <c r="F1205" s="225"/>
      <c r="G1205" s="225"/>
      <c r="H1205" s="225"/>
      <c r="I1205" s="225"/>
      <c r="J1205" s="225"/>
      <c r="K1205" s="225"/>
      <c r="L1205" s="225"/>
      <c r="M1205" s="225"/>
      <c r="N1205" s="225"/>
      <c r="O1205" s="225"/>
      <c r="P1205" s="225"/>
      <c r="Q1205" s="225"/>
      <c r="R1205" s="225"/>
      <c r="S1205" s="225"/>
      <c r="T1205" s="225"/>
      <c r="U1205" s="225"/>
      <c r="V1205" s="225"/>
      <c r="W1205" s="225"/>
      <c r="X1205" s="225"/>
      <c r="Y1205" s="225"/>
      <c r="Z1205" s="225"/>
      <c r="AA1205" s="225"/>
      <c r="AB1205" s="225"/>
      <c r="AC1205" s="226"/>
      <c r="AD1205" s="226"/>
      <c r="AE1205" s="226"/>
      <c r="AF1205" s="224"/>
    </row>
  </sheetData>
  <mergeCells count="1261">
    <mergeCell ref="H19:AE20"/>
    <mergeCell ref="C21:G22"/>
    <mergeCell ref="H21:J22"/>
    <mergeCell ref="K21:S22"/>
    <mergeCell ref="T21:V22"/>
    <mergeCell ref="W21:AE22"/>
    <mergeCell ref="A11:B26"/>
    <mergeCell ref="C11:G11"/>
    <mergeCell ref="H11:AE12"/>
    <mergeCell ref="C12:G12"/>
    <mergeCell ref="C13:G14"/>
    <mergeCell ref="H13:AE14"/>
    <mergeCell ref="C15:G17"/>
    <mergeCell ref="H15:AE17"/>
    <mergeCell ref="C18:G20"/>
    <mergeCell ref="H18:N18"/>
    <mergeCell ref="A1:AE1"/>
    <mergeCell ref="A2:AE2"/>
    <mergeCell ref="A4:G4"/>
    <mergeCell ref="A5:J6"/>
    <mergeCell ref="K5:AE6"/>
    <mergeCell ref="A8:B9"/>
    <mergeCell ref="C8:G8"/>
    <mergeCell ref="H8:AE8"/>
    <mergeCell ref="C9:G9"/>
    <mergeCell ref="H9:AE9"/>
    <mergeCell ref="W34:Y36"/>
    <mergeCell ref="Z34:AB36"/>
    <mergeCell ref="AC34:AE36"/>
    <mergeCell ref="U40:AE40"/>
    <mergeCell ref="B41:B42"/>
    <mergeCell ref="C41:AB42"/>
    <mergeCell ref="AC41:AE42"/>
    <mergeCell ref="X25:AA26"/>
    <mergeCell ref="AB25:AD26"/>
    <mergeCell ref="AE25:AE26"/>
    <mergeCell ref="A28:V29"/>
    <mergeCell ref="W28:AE29"/>
    <mergeCell ref="A30:AE30"/>
    <mergeCell ref="Q23:R24"/>
    <mergeCell ref="S23:S24"/>
    <mergeCell ref="T23:AE24"/>
    <mergeCell ref="C25:G26"/>
    <mergeCell ref="H25:K26"/>
    <mergeCell ref="L25:N26"/>
    <mergeCell ref="O25:O26"/>
    <mergeCell ref="P25:S26"/>
    <mergeCell ref="T25:V26"/>
    <mergeCell ref="W25:W26"/>
    <mergeCell ref="C23:G24"/>
    <mergeCell ref="H23:J24"/>
    <mergeCell ref="K23:L24"/>
    <mergeCell ref="M23:M24"/>
    <mergeCell ref="N23:O24"/>
    <mergeCell ref="P23:P24"/>
    <mergeCell ref="B53:B54"/>
    <mergeCell ref="C53:AB54"/>
    <mergeCell ref="AC53:AE54"/>
    <mergeCell ref="B55:B56"/>
    <mergeCell ref="C55:AB56"/>
    <mergeCell ref="AC55:AE56"/>
    <mergeCell ref="B49:B50"/>
    <mergeCell ref="C49:AB50"/>
    <mergeCell ref="AC49:AE50"/>
    <mergeCell ref="B51:B52"/>
    <mergeCell ref="C51:AB52"/>
    <mergeCell ref="AC51:AE52"/>
    <mergeCell ref="B43:B44"/>
    <mergeCell ref="C43:AB44"/>
    <mergeCell ref="AC43:AE44"/>
    <mergeCell ref="B45:B46"/>
    <mergeCell ref="C45:AB46"/>
    <mergeCell ref="AC45:AE46"/>
    <mergeCell ref="B69:B70"/>
    <mergeCell ref="C69:AB70"/>
    <mergeCell ref="AC69:AE70"/>
    <mergeCell ref="B71:B72"/>
    <mergeCell ref="C71:AB72"/>
    <mergeCell ref="AC71:AE72"/>
    <mergeCell ref="B63:B64"/>
    <mergeCell ref="C63:AB64"/>
    <mergeCell ref="AC63:AE64"/>
    <mergeCell ref="B65:B66"/>
    <mergeCell ref="C65:AB66"/>
    <mergeCell ref="AC65:AE66"/>
    <mergeCell ref="B57:B58"/>
    <mergeCell ref="C57:AB58"/>
    <mergeCell ref="AC57:AE58"/>
    <mergeCell ref="B61:B62"/>
    <mergeCell ref="C61:AB62"/>
    <mergeCell ref="AC61:AE62"/>
    <mergeCell ref="B88:B89"/>
    <mergeCell ref="C88:AB89"/>
    <mergeCell ref="AC88:AE89"/>
    <mergeCell ref="B92:B93"/>
    <mergeCell ref="C92:AB93"/>
    <mergeCell ref="AC92:AE93"/>
    <mergeCell ref="B77:B78"/>
    <mergeCell ref="C77:T78"/>
    <mergeCell ref="U77:AE78"/>
    <mergeCell ref="B79:B87"/>
    <mergeCell ref="C79:AE80"/>
    <mergeCell ref="O82:Q82"/>
    <mergeCell ref="O83:Q83"/>
    <mergeCell ref="O84:Q84"/>
    <mergeCell ref="O85:Q85"/>
    <mergeCell ref="O86:Q86"/>
    <mergeCell ref="B73:B74"/>
    <mergeCell ref="C73:AB74"/>
    <mergeCell ref="AC73:AE74"/>
    <mergeCell ref="B75:B76"/>
    <mergeCell ref="C75:AB76"/>
    <mergeCell ref="AC75:AE76"/>
    <mergeCell ref="B112:B113"/>
    <mergeCell ref="C112:AB113"/>
    <mergeCell ref="AC112:AE113"/>
    <mergeCell ref="B114:B115"/>
    <mergeCell ref="C114:AB115"/>
    <mergeCell ref="AC114:AE115"/>
    <mergeCell ref="U102:AA102"/>
    <mergeCell ref="B103:B104"/>
    <mergeCell ref="C103:AB104"/>
    <mergeCell ref="AC103:AE104"/>
    <mergeCell ref="U106:AA106"/>
    <mergeCell ref="B107:B109"/>
    <mergeCell ref="C107:AB108"/>
    <mergeCell ref="AC107:AE108"/>
    <mergeCell ref="D109:AB109"/>
    <mergeCell ref="AC109:AE109"/>
    <mergeCell ref="B94:B95"/>
    <mergeCell ref="C94:AB95"/>
    <mergeCell ref="AC94:AE95"/>
    <mergeCell ref="B99:B100"/>
    <mergeCell ref="C99:AB100"/>
    <mergeCell ref="AC99:AE100"/>
    <mergeCell ref="B137:B138"/>
    <mergeCell ref="C137:AB138"/>
    <mergeCell ref="AC137:AE138"/>
    <mergeCell ref="B141:B142"/>
    <mergeCell ref="C141:AB141"/>
    <mergeCell ref="AC141:AE142"/>
    <mergeCell ref="C142:AB142"/>
    <mergeCell ref="E124:AB124"/>
    <mergeCell ref="AC124:AE124"/>
    <mergeCell ref="B127:B128"/>
    <mergeCell ref="C127:AB128"/>
    <mergeCell ref="AC127:AE128"/>
    <mergeCell ref="B129:B130"/>
    <mergeCell ref="C129:AB130"/>
    <mergeCell ref="AC129:AE130"/>
    <mergeCell ref="E120:AB120"/>
    <mergeCell ref="E121:AB121"/>
    <mergeCell ref="E122:AB122"/>
    <mergeCell ref="AC122:AE122"/>
    <mergeCell ref="E123:AB123"/>
    <mergeCell ref="AC123:AE123"/>
    <mergeCell ref="B116:B124"/>
    <mergeCell ref="C116:AB116"/>
    <mergeCell ref="AC116:AE116"/>
    <mergeCell ref="D117:D118"/>
    <mergeCell ref="E117:AB117"/>
    <mergeCell ref="AC117:AE118"/>
    <mergeCell ref="E118:AB118"/>
    <mergeCell ref="D119:D121"/>
    <mergeCell ref="E119:AB119"/>
    <mergeCell ref="AC119:AE121"/>
    <mergeCell ref="B157:B158"/>
    <mergeCell ref="C157:AB158"/>
    <mergeCell ref="AC157:AE158"/>
    <mergeCell ref="B159:B160"/>
    <mergeCell ref="C159:AB160"/>
    <mergeCell ref="AC159:AE160"/>
    <mergeCell ref="B151:B152"/>
    <mergeCell ref="C151:AB152"/>
    <mergeCell ref="AC151:AE152"/>
    <mergeCell ref="B153:B154"/>
    <mergeCell ref="C153:AB154"/>
    <mergeCell ref="AC153:AE154"/>
    <mergeCell ref="B145:B146"/>
    <mergeCell ref="C145:AB146"/>
    <mergeCell ref="AC145:AE146"/>
    <mergeCell ref="B149:B150"/>
    <mergeCell ref="C149:AB150"/>
    <mergeCell ref="AC149:AE150"/>
    <mergeCell ref="B175:B176"/>
    <mergeCell ref="C175:AB176"/>
    <mergeCell ref="AC175:AE176"/>
    <mergeCell ref="B179:B180"/>
    <mergeCell ref="C179:AB180"/>
    <mergeCell ref="AC179:AE180"/>
    <mergeCell ref="B169:B170"/>
    <mergeCell ref="C169:AB170"/>
    <mergeCell ref="AC169:AE170"/>
    <mergeCell ref="B171:B172"/>
    <mergeCell ref="C171:AB172"/>
    <mergeCell ref="AC171:AE172"/>
    <mergeCell ref="B163:B164"/>
    <mergeCell ref="C163:AB164"/>
    <mergeCell ref="AC163:AE164"/>
    <mergeCell ref="B167:B168"/>
    <mergeCell ref="C167:AB168"/>
    <mergeCell ref="AC167:AE168"/>
    <mergeCell ref="B191:B192"/>
    <mergeCell ref="C191:AB192"/>
    <mergeCell ref="AC191:AE192"/>
    <mergeCell ref="B195:B196"/>
    <mergeCell ref="C195:AB196"/>
    <mergeCell ref="AC195:AE196"/>
    <mergeCell ref="B187:B188"/>
    <mergeCell ref="C187:AB188"/>
    <mergeCell ref="AC187:AE188"/>
    <mergeCell ref="B189:B190"/>
    <mergeCell ref="C189:AB190"/>
    <mergeCell ref="AC189:AE190"/>
    <mergeCell ref="B181:B182"/>
    <mergeCell ref="C181:AB182"/>
    <mergeCell ref="AC181:AE182"/>
    <mergeCell ref="B185:B186"/>
    <mergeCell ref="C185:AB186"/>
    <mergeCell ref="AC185:AE186"/>
    <mergeCell ref="B212:B213"/>
    <mergeCell ref="C212:AB213"/>
    <mergeCell ref="AC212:AE213"/>
    <mergeCell ref="B214:B215"/>
    <mergeCell ref="C214:AB215"/>
    <mergeCell ref="AC214:AE215"/>
    <mergeCell ref="B208:B209"/>
    <mergeCell ref="C208:AB209"/>
    <mergeCell ref="AC208:AE209"/>
    <mergeCell ref="B210:B211"/>
    <mergeCell ref="C210:AB211"/>
    <mergeCell ref="AC210:AE211"/>
    <mergeCell ref="AA201:AB201"/>
    <mergeCell ref="B204:B205"/>
    <mergeCell ref="C204:AB205"/>
    <mergeCell ref="AC204:AE205"/>
    <mergeCell ref="B206:B207"/>
    <mergeCell ref="C206:AB207"/>
    <mergeCell ref="AC206:AE207"/>
    <mergeCell ref="B197:B201"/>
    <mergeCell ref="C197:AB197"/>
    <mergeCell ref="AC197:AE201"/>
    <mergeCell ref="E198:Z198"/>
    <mergeCell ref="AA198:AB198"/>
    <mergeCell ref="E199:Z199"/>
    <mergeCell ref="AA199:AB199"/>
    <mergeCell ref="E200:Z200"/>
    <mergeCell ref="AA200:AB200"/>
    <mergeCell ref="E201:Z201"/>
    <mergeCell ref="B224:B225"/>
    <mergeCell ref="C224:AB225"/>
    <mergeCell ref="AC224:AE225"/>
    <mergeCell ref="B226:B227"/>
    <mergeCell ref="C226:AB227"/>
    <mergeCell ref="AC226:AE227"/>
    <mergeCell ref="B220:B221"/>
    <mergeCell ref="C220:AB221"/>
    <mergeCell ref="AC220:AE221"/>
    <mergeCell ref="B222:B223"/>
    <mergeCell ref="C222:AB223"/>
    <mergeCell ref="AC222:AE223"/>
    <mergeCell ref="B216:B217"/>
    <mergeCell ref="C216:AB217"/>
    <mergeCell ref="AC216:AE217"/>
    <mergeCell ref="B218:B219"/>
    <mergeCell ref="C218:AB219"/>
    <mergeCell ref="AC218:AE219"/>
    <mergeCell ref="B236:B237"/>
    <mergeCell ref="C236:AB237"/>
    <mergeCell ref="AC236:AE237"/>
    <mergeCell ref="B238:B239"/>
    <mergeCell ref="C238:AB239"/>
    <mergeCell ref="AC238:AE239"/>
    <mergeCell ref="B232:B233"/>
    <mergeCell ref="C232:AB233"/>
    <mergeCell ref="AC232:AE233"/>
    <mergeCell ref="B234:B235"/>
    <mergeCell ref="C234:AB235"/>
    <mergeCell ref="AC234:AE235"/>
    <mergeCell ref="B228:B229"/>
    <mergeCell ref="C228:AB229"/>
    <mergeCell ref="AC228:AE229"/>
    <mergeCell ref="B230:B231"/>
    <mergeCell ref="C230:AB231"/>
    <mergeCell ref="AC230:AE231"/>
    <mergeCell ref="B252:B253"/>
    <mergeCell ref="C252:AB253"/>
    <mergeCell ref="AC252:AE253"/>
    <mergeCell ref="B254:B255"/>
    <mergeCell ref="C254:AB255"/>
    <mergeCell ref="AC254:AE255"/>
    <mergeCell ref="B246:B247"/>
    <mergeCell ref="C246:AB247"/>
    <mergeCell ref="AC246:AE247"/>
    <mergeCell ref="B250:B251"/>
    <mergeCell ref="C250:AB251"/>
    <mergeCell ref="AC250:AE251"/>
    <mergeCell ref="B242:B243"/>
    <mergeCell ref="C242:AB243"/>
    <mergeCell ref="AC242:AE243"/>
    <mergeCell ref="B244:B245"/>
    <mergeCell ref="C244:AB245"/>
    <mergeCell ref="AC244:AE245"/>
    <mergeCell ref="B268:B269"/>
    <mergeCell ref="C268:AB269"/>
    <mergeCell ref="AC268:AE269"/>
    <mergeCell ref="B270:B271"/>
    <mergeCell ref="C270:AB271"/>
    <mergeCell ref="AC270:AE271"/>
    <mergeCell ref="B260:B267"/>
    <mergeCell ref="C260:AB261"/>
    <mergeCell ref="AC260:AE267"/>
    <mergeCell ref="D262:AA262"/>
    <mergeCell ref="D263:AA263"/>
    <mergeCell ref="D264:AA264"/>
    <mergeCell ref="D265:AA265"/>
    <mergeCell ref="D266:AA266"/>
    <mergeCell ref="D267:AA267"/>
    <mergeCell ref="B256:B257"/>
    <mergeCell ref="C256:AB257"/>
    <mergeCell ref="AC256:AE257"/>
    <mergeCell ref="B258:B259"/>
    <mergeCell ref="C258:AB259"/>
    <mergeCell ref="AC258:AE259"/>
    <mergeCell ref="B280:B281"/>
    <mergeCell ref="C280:AB281"/>
    <mergeCell ref="AC280:AE281"/>
    <mergeCell ref="B282:B283"/>
    <mergeCell ref="C282:AB283"/>
    <mergeCell ref="AC282:AE283"/>
    <mergeCell ref="B276:B277"/>
    <mergeCell ref="C276:AB277"/>
    <mergeCell ref="AC276:AE277"/>
    <mergeCell ref="B278:B279"/>
    <mergeCell ref="C278:AB279"/>
    <mergeCell ref="AC278:AE279"/>
    <mergeCell ref="B272:B273"/>
    <mergeCell ref="C272:AB273"/>
    <mergeCell ref="AC272:AE273"/>
    <mergeCell ref="B274:B275"/>
    <mergeCell ref="C274:AB275"/>
    <mergeCell ref="AC274:AE275"/>
    <mergeCell ref="B292:B299"/>
    <mergeCell ref="C292:AB293"/>
    <mergeCell ref="AC292:AE299"/>
    <mergeCell ref="D294:AA294"/>
    <mergeCell ref="D295:AA295"/>
    <mergeCell ref="D296:AA296"/>
    <mergeCell ref="D297:AA297"/>
    <mergeCell ref="D298:AA298"/>
    <mergeCell ref="C299:AB299"/>
    <mergeCell ref="B288:B289"/>
    <mergeCell ref="C288:AB289"/>
    <mergeCell ref="AC288:AE289"/>
    <mergeCell ref="B290:B291"/>
    <mergeCell ref="C290:AB291"/>
    <mergeCell ref="AC290:AE291"/>
    <mergeCell ref="B284:B285"/>
    <mergeCell ref="C284:AB285"/>
    <mergeCell ref="AC284:AE285"/>
    <mergeCell ref="B286:B287"/>
    <mergeCell ref="C286:AB287"/>
    <mergeCell ref="AC286:AE287"/>
    <mergeCell ref="B308:B309"/>
    <mergeCell ref="C308:AB309"/>
    <mergeCell ref="AC308:AE309"/>
    <mergeCell ref="B312:B313"/>
    <mergeCell ref="C312:AB313"/>
    <mergeCell ref="AC312:AE313"/>
    <mergeCell ref="B304:B305"/>
    <mergeCell ref="C304:AB305"/>
    <mergeCell ref="AC304:AE305"/>
    <mergeCell ref="B306:B307"/>
    <mergeCell ref="C306:AB307"/>
    <mergeCell ref="AC306:AE307"/>
    <mergeCell ref="B300:B301"/>
    <mergeCell ref="C300:AB301"/>
    <mergeCell ref="AC300:AE301"/>
    <mergeCell ref="B302:B303"/>
    <mergeCell ref="C302:AB303"/>
    <mergeCell ref="AC302:AE303"/>
    <mergeCell ref="B322:B323"/>
    <mergeCell ref="C322:AB323"/>
    <mergeCell ref="AC322:AE323"/>
    <mergeCell ref="C324:AB324"/>
    <mergeCell ref="AC324:AE324"/>
    <mergeCell ref="C325:AB325"/>
    <mergeCell ref="AC325:AE325"/>
    <mergeCell ref="B318:B319"/>
    <mergeCell ref="C318:AB319"/>
    <mergeCell ref="AC318:AE319"/>
    <mergeCell ref="B320:B321"/>
    <mergeCell ref="C320:AB321"/>
    <mergeCell ref="AC320:AE321"/>
    <mergeCell ref="B314:B315"/>
    <mergeCell ref="C314:AB315"/>
    <mergeCell ref="AC314:AE315"/>
    <mergeCell ref="B316:B317"/>
    <mergeCell ref="C316:AB317"/>
    <mergeCell ref="AC316:AE317"/>
    <mergeCell ref="B337:B338"/>
    <mergeCell ref="C337:AB338"/>
    <mergeCell ref="AC337:AE338"/>
    <mergeCell ref="B339:B340"/>
    <mergeCell ref="C339:AB340"/>
    <mergeCell ref="AC339:AE340"/>
    <mergeCell ref="B331:B332"/>
    <mergeCell ref="C331:AB332"/>
    <mergeCell ref="AC331:AE332"/>
    <mergeCell ref="B333:B334"/>
    <mergeCell ref="C333:AB334"/>
    <mergeCell ref="AC333:AE334"/>
    <mergeCell ref="C326:AB326"/>
    <mergeCell ref="AC326:AE326"/>
    <mergeCell ref="C327:AB327"/>
    <mergeCell ref="AC327:AE327"/>
    <mergeCell ref="C328:AB328"/>
    <mergeCell ref="AC328:AE328"/>
    <mergeCell ref="B353:B354"/>
    <mergeCell ref="C353:AB354"/>
    <mergeCell ref="AC353:AE354"/>
    <mergeCell ref="B357:B374"/>
    <mergeCell ref="C357:AB358"/>
    <mergeCell ref="AC357:AE374"/>
    <mergeCell ref="B347:B348"/>
    <mergeCell ref="C347:AB348"/>
    <mergeCell ref="AC347:AE348"/>
    <mergeCell ref="B351:B352"/>
    <mergeCell ref="C351:AB352"/>
    <mergeCell ref="AC351:AE352"/>
    <mergeCell ref="B341:B342"/>
    <mergeCell ref="C341:AB342"/>
    <mergeCell ref="AC341:AE342"/>
    <mergeCell ref="B345:B346"/>
    <mergeCell ref="C345:AB346"/>
    <mergeCell ref="AC345:AE346"/>
    <mergeCell ref="B385:B386"/>
    <mergeCell ref="C385:AB386"/>
    <mergeCell ref="AC385:AE386"/>
    <mergeCell ref="B389:B394"/>
    <mergeCell ref="C389:AB389"/>
    <mergeCell ref="AC389:AE389"/>
    <mergeCell ref="C390:AB390"/>
    <mergeCell ref="AC390:AE394"/>
    <mergeCell ref="C391:AB391"/>
    <mergeCell ref="C392:AB392"/>
    <mergeCell ref="B381:B382"/>
    <mergeCell ref="C381:AB382"/>
    <mergeCell ref="AC381:AE382"/>
    <mergeCell ref="B383:B384"/>
    <mergeCell ref="C383:AB384"/>
    <mergeCell ref="AC383:AE384"/>
    <mergeCell ref="B377:B378"/>
    <mergeCell ref="C377:AB378"/>
    <mergeCell ref="AC377:AE378"/>
    <mergeCell ref="B379:B380"/>
    <mergeCell ref="C379:AB380"/>
    <mergeCell ref="AC379:AE380"/>
    <mergeCell ref="B407:B408"/>
    <mergeCell ref="C407:AB408"/>
    <mergeCell ref="AC407:AE408"/>
    <mergeCell ref="B409:B410"/>
    <mergeCell ref="C409:AB410"/>
    <mergeCell ref="AC409:AE410"/>
    <mergeCell ref="B401:B402"/>
    <mergeCell ref="C401:AB402"/>
    <mergeCell ref="AC401:AE402"/>
    <mergeCell ref="B403:B404"/>
    <mergeCell ref="C403:AB404"/>
    <mergeCell ref="AC403:AE404"/>
    <mergeCell ref="C393:AB393"/>
    <mergeCell ref="C394:AB394"/>
    <mergeCell ref="B395:B396"/>
    <mergeCell ref="C395:AB396"/>
    <mergeCell ref="AC395:AE396"/>
    <mergeCell ref="B399:B400"/>
    <mergeCell ref="C399:AB400"/>
    <mergeCell ref="AC399:AE400"/>
    <mergeCell ref="B425:B426"/>
    <mergeCell ref="C425:AB426"/>
    <mergeCell ref="AC425:AE426"/>
    <mergeCell ref="B429:B430"/>
    <mergeCell ref="C429:AB430"/>
    <mergeCell ref="AC429:AE430"/>
    <mergeCell ref="B421:B422"/>
    <mergeCell ref="C421:AB422"/>
    <mergeCell ref="AC421:AE422"/>
    <mergeCell ref="B423:B424"/>
    <mergeCell ref="C423:AB424"/>
    <mergeCell ref="AC423:AE424"/>
    <mergeCell ref="B417:B418"/>
    <mergeCell ref="C417:AB418"/>
    <mergeCell ref="AC417:AE418"/>
    <mergeCell ref="B419:B420"/>
    <mergeCell ref="C419:AB420"/>
    <mergeCell ref="AC419:AE420"/>
    <mergeCell ref="B443:B444"/>
    <mergeCell ref="C443:AB444"/>
    <mergeCell ref="AC443:AE444"/>
    <mergeCell ref="B445:B446"/>
    <mergeCell ref="C445:AB446"/>
    <mergeCell ref="AC445:AE446"/>
    <mergeCell ref="B437:B438"/>
    <mergeCell ref="C437:AB438"/>
    <mergeCell ref="AC437:AE438"/>
    <mergeCell ref="B439:B440"/>
    <mergeCell ref="C439:AB440"/>
    <mergeCell ref="AC439:AE440"/>
    <mergeCell ref="B431:B432"/>
    <mergeCell ref="C431:AB432"/>
    <mergeCell ref="AC431:AE432"/>
    <mergeCell ref="B433:B434"/>
    <mergeCell ref="C433:AB434"/>
    <mergeCell ref="AC433:AE434"/>
    <mergeCell ref="B461:B462"/>
    <mergeCell ref="C461:AB462"/>
    <mergeCell ref="AC461:AE462"/>
    <mergeCell ref="B463:B464"/>
    <mergeCell ref="C463:AB463"/>
    <mergeCell ref="AC463:AE464"/>
    <mergeCell ref="C464:AB464"/>
    <mergeCell ref="B455:B456"/>
    <mergeCell ref="C455:AB456"/>
    <mergeCell ref="AC455:AE456"/>
    <mergeCell ref="B457:B458"/>
    <mergeCell ref="C457:AB458"/>
    <mergeCell ref="AC457:AE458"/>
    <mergeCell ref="B447:B448"/>
    <mergeCell ref="C447:AB448"/>
    <mergeCell ref="AC447:AE448"/>
    <mergeCell ref="B451:B452"/>
    <mergeCell ref="C451:AB452"/>
    <mergeCell ref="AC451:AE452"/>
    <mergeCell ref="B473:B474"/>
    <mergeCell ref="C473:AB474"/>
    <mergeCell ref="AC473:AE474"/>
    <mergeCell ref="B475:B476"/>
    <mergeCell ref="C475:AB476"/>
    <mergeCell ref="AC475:AE476"/>
    <mergeCell ref="B469:B470"/>
    <mergeCell ref="C469:AB470"/>
    <mergeCell ref="AC469:AE470"/>
    <mergeCell ref="B471:B472"/>
    <mergeCell ref="C471:AB472"/>
    <mergeCell ref="AC471:AE472"/>
    <mergeCell ref="B465:B466"/>
    <mergeCell ref="C465:AB466"/>
    <mergeCell ref="AC465:AE466"/>
    <mergeCell ref="B467:B468"/>
    <mergeCell ref="C467:AB468"/>
    <mergeCell ref="AC467:AE468"/>
    <mergeCell ref="B487:B488"/>
    <mergeCell ref="C487:AB488"/>
    <mergeCell ref="AC487:AE488"/>
    <mergeCell ref="B491:B492"/>
    <mergeCell ref="C491:AB492"/>
    <mergeCell ref="AC491:AE492"/>
    <mergeCell ref="B483:B484"/>
    <mergeCell ref="C483:AB484"/>
    <mergeCell ref="AC483:AE484"/>
    <mergeCell ref="B485:B486"/>
    <mergeCell ref="C485:AB486"/>
    <mergeCell ref="AC485:AE486"/>
    <mergeCell ref="B477:B478"/>
    <mergeCell ref="C477:AB478"/>
    <mergeCell ref="AC477:AE478"/>
    <mergeCell ref="B479:B480"/>
    <mergeCell ref="C479:AB480"/>
    <mergeCell ref="AC479:AE480"/>
    <mergeCell ref="D517:AB517"/>
    <mergeCell ref="D518:AB518"/>
    <mergeCell ref="B505:B506"/>
    <mergeCell ref="C505:AB506"/>
    <mergeCell ref="AC505:AE506"/>
    <mergeCell ref="B507:B508"/>
    <mergeCell ref="C507:AB508"/>
    <mergeCell ref="B509:B510"/>
    <mergeCell ref="C509:AB510"/>
    <mergeCell ref="AC509:AE510"/>
    <mergeCell ref="B497:B498"/>
    <mergeCell ref="C497:AB498"/>
    <mergeCell ref="AC497:AE498"/>
    <mergeCell ref="B501:B502"/>
    <mergeCell ref="C501:AB502"/>
    <mergeCell ref="AC501:AE502"/>
    <mergeCell ref="B493:B494"/>
    <mergeCell ref="C493:AB494"/>
    <mergeCell ref="AC493:AE494"/>
    <mergeCell ref="B495:B496"/>
    <mergeCell ref="C495:AB496"/>
    <mergeCell ref="AC495:AE496"/>
    <mergeCell ref="B542:B543"/>
    <mergeCell ref="C542:AB543"/>
    <mergeCell ref="AC542:AE543"/>
    <mergeCell ref="B544:B545"/>
    <mergeCell ref="C544:AB545"/>
    <mergeCell ref="AC544:AE545"/>
    <mergeCell ref="B530:B531"/>
    <mergeCell ref="C530:AB531"/>
    <mergeCell ref="AC530:AE531"/>
    <mergeCell ref="C539:AB539"/>
    <mergeCell ref="AC539:AE539"/>
    <mergeCell ref="B540:B541"/>
    <mergeCell ref="C540:AB541"/>
    <mergeCell ref="AC540:AE541"/>
    <mergeCell ref="D519:AB519"/>
    <mergeCell ref="D520:AB520"/>
    <mergeCell ref="D521:AB521"/>
    <mergeCell ref="D522:AB522"/>
    <mergeCell ref="D523:AB523"/>
    <mergeCell ref="AC523:AE527"/>
    <mergeCell ref="D524:AB524"/>
    <mergeCell ref="D525:AB525"/>
    <mergeCell ref="D526:AB526"/>
    <mergeCell ref="D527:AB527"/>
    <mergeCell ref="B511:B527"/>
    <mergeCell ref="D511:AB512"/>
    <mergeCell ref="AC511:AE515"/>
    <mergeCell ref="D513:AB513"/>
    <mergeCell ref="D514:AB514"/>
    <mergeCell ref="D515:AB515"/>
    <mergeCell ref="D516:AB516"/>
    <mergeCell ref="AC516:AE522"/>
    <mergeCell ref="B556:B557"/>
    <mergeCell ref="C556:AB557"/>
    <mergeCell ref="AC556:AE557"/>
    <mergeCell ref="B560:B561"/>
    <mergeCell ref="C560:AB561"/>
    <mergeCell ref="AC560:AE561"/>
    <mergeCell ref="AC550:AE550"/>
    <mergeCell ref="D551:AB551"/>
    <mergeCell ref="AC551:AE551"/>
    <mergeCell ref="B554:B555"/>
    <mergeCell ref="C554:AB555"/>
    <mergeCell ref="AC554:AE555"/>
    <mergeCell ref="B546:B551"/>
    <mergeCell ref="C546:AB546"/>
    <mergeCell ref="AC546:AE546"/>
    <mergeCell ref="D547:AB547"/>
    <mergeCell ref="AC547:AE547"/>
    <mergeCell ref="D548:AB548"/>
    <mergeCell ref="AC548:AE548"/>
    <mergeCell ref="D549:AB549"/>
    <mergeCell ref="AC549:AE549"/>
    <mergeCell ref="D550:AB550"/>
    <mergeCell ref="B570:B571"/>
    <mergeCell ref="C570:AB571"/>
    <mergeCell ref="AC570:AE571"/>
    <mergeCell ref="B572:B573"/>
    <mergeCell ref="C572:AB573"/>
    <mergeCell ref="AC572:AE573"/>
    <mergeCell ref="B566:B567"/>
    <mergeCell ref="C566:AB567"/>
    <mergeCell ref="AC566:AE567"/>
    <mergeCell ref="B568:B569"/>
    <mergeCell ref="C568:AB569"/>
    <mergeCell ref="AC568:AE569"/>
    <mergeCell ref="B562:B563"/>
    <mergeCell ref="C562:AB563"/>
    <mergeCell ref="AC562:AE563"/>
    <mergeCell ref="B564:B565"/>
    <mergeCell ref="C564:AB565"/>
    <mergeCell ref="AC564:AE565"/>
    <mergeCell ref="B584:B585"/>
    <mergeCell ref="C584:AB585"/>
    <mergeCell ref="AC584:AE585"/>
    <mergeCell ref="B588:B589"/>
    <mergeCell ref="C588:AB589"/>
    <mergeCell ref="AC588:AE589"/>
    <mergeCell ref="B580:B581"/>
    <mergeCell ref="C580:AB581"/>
    <mergeCell ref="AC580:AE581"/>
    <mergeCell ref="B582:B583"/>
    <mergeCell ref="C582:AB583"/>
    <mergeCell ref="AC582:AE583"/>
    <mergeCell ref="B576:B577"/>
    <mergeCell ref="C576:AB577"/>
    <mergeCell ref="AC576:AE577"/>
    <mergeCell ref="B578:B579"/>
    <mergeCell ref="C578:AB579"/>
    <mergeCell ref="AC578:AE579"/>
    <mergeCell ref="B600:B601"/>
    <mergeCell ref="C600:AB601"/>
    <mergeCell ref="AC600:AE601"/>
    <mergeCell ref="B602:B603"/>
    <mergeCell ref="C602:AB603"/>
    <mergeCell ref="AC602:AE603"/>
    <mergeCell ref="B596:B597"/>
    <mergeCell ref="C596:AB597"/>
    <mergeCell ref="AC596:AE597"/>
    <mergeCell ref="B598:B599"/>
    <mergeCell ref="C598:AB599"/>
    <mergeCell ref="AC598:AE599"/>
    <mergeCell ref="B590:B591"/>
    <mergeCell ref="C590:AB591"/>
    <mergeCell ref="AC590:AE591"/>
    <mergeCell ref="B594:B595"/>
    <mergeCell ref="C594:AB595"/>
    <mergeCell ref="AC594:AE595"/>
    <mergeCell ref="B614:B615"/>
    <mergeCell ref="C614:AB615"/>
    <mergeCell ref="AC614:AE615"/>
    <mergeCell ref="B616:B617"/>
    <mergeCell ref="C616:AB617"/>
    <mergeCell ref="AC616:AE617"/>
    <mergeCell ref="B608:B609"/>
    <mergeCell ref="C608:AB609"/>
    <mergeCell ref="AC608:AE609"/>
    <mergeCell ref="B612:B613"/>
    <mergeCell ref="C612:AB613"/>
    <mergeCell ref="AC612:AE613"/>
    <mergeCell ref="B604:B605"/>
    <mergeCell ref="C604:AB605"/>
    <mergeCell ref="AC604:AE605"/>
    <mergeCell ref="B606:B607"/>
    <mergeCell ref="C606:AB607"/>
    <mergeCell ref="AC606:AE607"/>
    <mergeCell ref="B627:B628"/>
    <mergeCell ref="C627:AB628"/>
    <mergeCell ref="AC627:AE628"/>
    <mergeCell ref="B629:B630"/>
    <mergeCell ref="C629:AB630"/>
    <mergeCell ref="AC629:AE630"/>
    <mergeCell ref="B623:B624"/>
    <mergeCell ref="C623:AB624"/>
    <mergeCell ref="AC623:AE624"/>
    <mergeCell ref="B625:B626"/>
    <mergeCell ref="C625:AB626"/>
    <mergeCell ref="AC625:AE626"/>
    <mergeCell ref="C618:AB618"/>
    <mergeCell ref="AC618:AE618"/>
    <mergeCell ref="B619:B620"/>
    <mergeCell ref="C619:AB620"/>
    <mergeCell ref="AC619:AE620"/>
    <mergeCell ref="B621:B622"/>
    <mergeCell ref="C621:AB622"/>
    <mergeCell ref="AC621:AE622"/>
    <mergeCell ref="B641:B646"/>
    <mergeCell ref="C641:AB642"/>
    <mergeCell ref="AC641:AE646"/>
    <mergeCell ref="D643:AB644"/>
    <mergeCell ref="D645:AB646"/>
    <mergeCell ref="C647:AB647"/>
    <mergeCell ref="AC647:AE647"/>
    <mergeCell ref="B637:B638"/>
    <mergeCell ref="C637:AB638"/>
    <mergeCell ref="AC637:AE638"/>
    <mergeCell ref="B639:B640"/>
    <mergeCell ref="C639:AB640"/>
    <mergeCell ref="AC639:AE640"/>
    <mergeCell ref="B631:B632"/>
    <mergeCell ref="C631:AB632"/>
    <mergeCell ref="AC631:AE632"/>
    <mergeCell ref="B635:B636"/>
    <mergeCell ref="C635:AB636"/>
    <mergeCell ref="AC635:AE636"/>
    <mergeCell ref="AC654:AE659"/>
    <mergeCell ref="E655:AB655"/>
    <mergeCell ref="E656:AB657"/>
    <mergeCell ref="E658:AB658"/>
    <mergeCell ref="E659:AB659"/>
    <mergeCell ref="B660:B661"/>
    <mergeCell ref="C660:AB661"/>
    <mergeCell ref="AC660:AE661"/>
    <mergeCell ref="B648:B659"/>
    <mergeCell ref="C648:AB648"/>
    <mergeCell ref="AC648:AE648"/>
    <mergeCell ref="D649:N649"/>
    <mergeCell ref="AC649:AE653"/>
    <mergeCell ref="E650:AB650"/>
    <mergeCell ref="D651:D652"/>
    <mergeCell ref="E651:AB652"/>
    <mergeCell ref="E653:AB653"/>
    <mergeCell ref="D654:N654"/>
    <mergeCell ref="B673:B674"/>
    <mergeCell ref="C673:AB674"/>
    <mergeCell ref="AC673:AE674"/>
    <mergeCell ref="B675:B676"/>
    <mergeCell ref="C675:AB676"/>
    <mergeCell ref="AC675:AE676"/>
    <mergeCell ref="B669:B670"/>
    <mergeCell ref="C669:AB670"/>
    <mergeCell ref="AC669:AE670"/>
    <mergeCell ref="B671:B672"/>
    <mergeCell ref="C671:AB672"/>
    <mergeCell ref="AC671:AE672"/>
    <mergeCell ref="B662:B663"/>
    <mergeCell ref="C662:AB663"/>
    <mergeCell ref="AC662:AE663"/>
    <mergeCell ref="C664:AB664"/>
    <mergeCell ref="AC664:AE664"/>
    <mergeCell ref="B667:B668"/>
    <mergeCell ref="C667:AB668"/>
    <mergeCell ref="AC667:AE668"/>
    <mergeCell ref="B685:B686"/>
    <mergeCell ref="C685:AB686"/>
    <mergeCell ref="AC685:AE686"/>
    <mergeCell ref="C687:AB687"/>
    <mergeCell ref="AC687:AE687"/>
    <mergeCell ref="B688:B689"/>
    <mergeCell ref="C688:AB689"/>
    <mergeCell ref="AC688:AE689"/>
    <mergeCell ref="B681:B682"/>
    <mergeCell ref="C681:AB682"/>
    <mergeCell ref="AC681:AE682"/>
    <mergeCell ref="B683:B684"/>
    <mergeCell ref="C683:AB684"/>
    <mergeCell ref="AC683:AE684"/>
    <mergeCell ref="B677:B678"/>
    <mergeCell ref="C677:AB678"/>
    <mergeCell ref="AC677:AE678"/>
    <mergeCell ref="B679:B680"/>
    <mergeCell ref="C679:AB680"/>
    <mergeCell ref="AC679:AE680"/>
    <mergeCell ref="B700:B701"/>
    <mergeCell ref="C700:AB701"/>
    <mergeCell ref="AC700:AE701"/>
    <mergeCell ref="B702:B703"/>
    <mergeCell ref="C702:AB703"/>
    <mergeCell ref="AC702:AE703"/>
    <mergeCell ref="B696:B697"/>
    <mergeCell ref="C696:AB697"/>
    <mergeCell ref="AC696:AE697"/>
    <mergeCell ref="B698:B699"/>
    <mergeCell ref="C698:AB699"/>
    <mergeCell ref="AC698:AE699"/>
    <mergeCell ref="B692:B693"/>
    <mergeCell ref="C692:AB693"/>
    <mergeCell ref="AC692:AE693"/>
    <mergeCell ref="B694:B695"/>
    <mergeCell ref="C694:AB695"/>
    <mergeCell ref="AC694:AE695"/>
    <mergeCell ref="B714:B715"/>
    <mergeCell ref="C714:AB715"/>
    <mergeCell ref="AC714:AE715"/>
    <mergeCell ref="B716:B717"/>
    <mergeCell ref="C716:AB717"/>
    <mergeCell ref="AC716:AE717"/>
    <mergeCell ref="B710:B711"/>
    <mergeCell ref="C710:AB711"/>
    <mergeCell ref="AC710:AE711"/>
    <mergeCell ref="B712:B713"/>
    <mergeCell ref="C712:AB713"/>
    <mergeCell ref="AC712:AE713"/>
    <mergeCell ref="B706:B707"/>
    <mergeCell ref="C706:AB707"/>
    <mergeCell ref="AC706:AE707"/>
    <mergeCell ref="B708:B709"/>
    <mergeCell ref="C708:AB709"/>
    <mergeCell ref="AC708:AE709"/>
    <mergeCell ref="B731:B732"/>
    <mergeCell ref="C731:AB732"/>
    <mergeCell ref="AC731:AE732"/>
    <mergeCell ref="B733:B734"/>
    <mergeCell ref="C733:AB734"/>
    <mergeCell ref="AC733:AE734"/>
    <mergeCell ref="B727:B728"/>
    <mergeCell ref="C727:AB728"/>
    <mergeCell ref="AC727:AE728"/>
    <mergeCell ref="B729:B730"/>
    <mergeCell ref="C729:AB730"/>
    <mergeCell ref="AC729:AE730"/>
    <mergeCell ref="B720:B726"/>
    <mergeCell ref="C720:AB720"/>
    <mergeCell ref="AC720:AE726"/>
    <mergeCell ref="C721:AB721"/>
    <mergeCell ref="D722:AB722"/>
    <mergeCell ref="D723:AB723"/>
    <mergeCell ref="D724:AB724"/>
    <mergeCell ref="D725:AB725"/>
    <mergeCell ref="D726:AB726"/>
    <mergeCell ref="B746:B747"/>
    <mergeCell ref="C746:AB747"/>
    <mergeCell ref="AC746:AE747"/>
    <mergeCell ref="B748:B749"/>
    <mergeCell ref="C748:AB749"/>
    <mergeCell ref="AC748:AE749"/>
    <mergeCell ref="C741:AB741"/>
    <mergeCell ref="AC741:AE741"/>
    <mergeCell ref="C742:AB742"/>
    <mergeCell ref="AC742:AE742"/>
    <mergeCell ref="C743:AB743"/>
    <mergeCell ref="AC743:AE743"/>
    <mergeCell ref="B735:B736"/>
    <mergeCell ref="C735:AB736"/>
    <mergeCell ref="AC735:AE736"/>
    <mergeCell ref="B737:B738"/>
    <mergeCell ref="C737:AB738"/>
    <mergeCell ref="AC737:AE738"/>
    <mergeCell ref="C760:AB760"/>
    <mergeCell ref="AC760:AE760"/>
    <mergeCell ref="C761:AB761"/>
    <mergeCell ref="AC761:AE761"/>
    <mergeCell ref="C762:AB762"/>
    <mergeCell ref="AC762:AE762"/>
    <mergeCell ref="C755:AB755"/>
    <mergeCell ref="AC755:AE755"/>
    <mergeCell ref="C756:AB756"/>
    <mergeCell ref="AC756:AE756"/>
    <mergeCell ref="C757:AB757"/>
    <mergeCell ref="AC757:AE757"/>
    <mergeCell ref="C750:AB750"/>
    <mergeCell ref="AC750:AE750"/>
    <mergeCell ref="B751:B752"/>
    <mergeCell ref="C751:AB752"/>
    <mergeCell ref="AC751:AE752"/>
    <mergeCell ref="B753:B754"/>
    <mergeCell ref="C753:AB754"/>
    <mergeCell ref="AC753:AE754"/>
    <mergeCell ref="B773:B774"/>
    <mergeCell ref="C773:AB774"/>
    <mergeCell ref="AC773:AE774"/>
    <mergeCell ref="B777:B778"/>
    <mergeCell ref="C777:AB778"/>
    <mergeCell ref="AC777:AE778"/>
    <mergeCell ref="C766:AB766"/>
    <mergeCell ref="AC766:AE766"/>
    <mergeCell ref="B769:B770"/>
    <mergeCell ref="C769:AB770"/>
    <mergeCell ref="AC769:AE770"/>
    <mergeCell ref="B771:B772"/>
    <mergeCell ref="C771:AB771"/>
    <mergeCell ref="AC771:AE772"/>
    <mergeCell ref="D772:AB772"/>
    <mergeCell ref="C763:AB763"/>
    <mergeCell ref="AC763:AE763"/>
    <mergeCell ref="C764:AB764"/>
    <mergeCell ref="AC764:AE764"/>
    <mergeCell ref="C765:AB765"/>
    <mergeCell ref="AC765:AE765"/>
    <mergeCell ref="B787:B791"/>
    <mergeCell ref="C787:AB787"/>
    <mergeCell ref="AC787:AE791"/>
    <mergeCell ref="D788:AB788"/>
    <mergeCell ref="D789:AB789"/>
    <mergeCell ref="D790:AB790"/>
    <mergeCell ref="D791:AB791"/>
    <mergeCell ref="B783:B784"/>
    <mergeCell ref="C783:AB784"/>
    <mergeCell ref="AC783:AE784"/>
    <mergeCell ref="B785:B786"/>
    <mergeCell ref="C785:AB786"/>
    <mergeCell ref="AC785:AE786"/>
    <mergeCell ref="B779:B780"/>
    <mergeCell ref="C779:AB780"/>
    <mergeCell ref="AC779:AE780"/>
    <mergeCell ref="B781:B782"/>
    <mergeCell ref="C781:AB782"/>
    <mergeCell ref="AC781:AE782"/>
    <mergeCell ref="B802:B803"/>
    <mergeCell ref="C802:AB803"/>
    <mergeCell ref="AC802:AE803"/>
    <mergeCell ref="B804:B805"/>
    <mergeCell ref="C804:AB805"/>
    <mergeCell ref="AC804:AE805"/>
    <mergeCell ref="B798:B799"/>
    <mergeCell ref="C798:AB799"/>
    <mergeCell ref="AC798:AE799"/>
    <mergeCell ref="B800:B801"/>
    <mergeCell ref="C800:AB801"/>
    <mergeCell ref="AC800:AE801"/>
    <mergeCell ref="B792:B793"/>
    <mergeCell ref="C792:AB793"/>
    <mergeCell ref="AC792:AE793"/>
    <mergeCell ref="B796:B797"/>
    <mergeCell ref="C796:AB797"/>
    <mergeCell ref="AC796:AE797"/>
    <mergeCell ref="B816:B817"/>
    <mergeCell ref="C816:AB817"/>
    <mergeCell ref="AC816:AE817"/>
    <mergeCell ref="B818:B819"/>
    <mergeCell ref="C818:AB819"/>
    <mergeCell ref="AC818:AE819"/>
    <mergeCell ref="B810:B811"/>
    <mergeCell ref="C810:AB811"/>
    <mergeCell ref="AC810:AE811"/>
    <mergeCell ref="B814:B815"/>
    <mergeCell ref="C814:AB815"/>
    <mergeCell ref="AC814:AE815"/>
    <mergeCell ref="B806:B807"/>
    <mergeCell ref="C806:AB807"/>
    <mergeCell ref="AC806:AE807"/>
    <mergeCell ref="B808:B809"/>
    <mergeCell ref="C808:AB809"/>
    <mergeCell ref="AC808:AE809"/>
    <mergeCell ref="B831:B832"/>
    <mergeCell ref="C831:AB832"/>
    <mergeCell ref="AC831:AE832"/>
    <mergeCell ref="B833:B834"/>
    <mergeCell ref="C833:AB834"/>
    <mergeCell ref="AC833:AE834"/>
    <mergeCell ref="B827:B828"/>
    <mergeCell ref="C827:AB828"/>
    <mergeCell ref="AC827:AE828"/>
    <mergeCell ref="B829:B830"/>
    <mergeCell ref="C829:AB830"/>
    <mergeCell ref="AC829:AE830"/>
    <mergeCell ref="B820:B826"/>
    <mergeCell ref="C820:AB820"/>
    <mergeCell ref="AC820:AE826"/>
    <mergeCell ref="C821:C822"/>
    <mergeCell ref="D821:AB822"/>
    <mergeCell ref="C823:C824"/>
    <mergeCell ref="D823:AB824"/>
    <mergeCell ref="C825:C826"/>
    <mergeCell ref="D825:AB826"/>
    <mergeCell ref="B846:B848"/>
    <mergeCell ref="C846:AB848"/>
    <mergeCell ref="AC846:AE848"/>
    <mergeCell ref="B849:B851"/>
    <mergeCell ref="C849:AB851"/>
    <mergeCell ref="AC849:AE851"/>
    <mergeCell ref="B839:B840"/>
    <mergeCell ref="C839:AB840"/>
    <mergeCell ref="AC839:AE840"/>
    <mergeCell ref="B843:B845"/>
    <mergeCell ref="C843:AB845"/>
    <mergeCell ref="AC843:AE845"/>
    <mergeCell ref="B835:B836"/>
    <mergeCell ref="C835:AB836"/>
    <mergeCell ref="AC835:AE836"/>
    <mergeCell ref="B837:B838"/>
    <mergeCell ref="C837:AB838"/>
    <mergeCell ref="AC837:AE838"/>
    <mergeCell ref="B865:B866"/>
    <mergeCell ref="C865:AB866"/>
    <mergeCell ref="AC865:AE866"/>
    <mergeCell ref="B867:B868"/>
    <mergeCell ref="C867:AB868"/>
    <mergeCell ref="AC867:AE868"/>
    <mergeCell ref="B857:B859"/>
    <mergeCell ref="C857:AB859"/>
    <mergeCell ref="AC857:AE859"/>
    <mergeCell ref="B860:B862"/>
    <mergeCell ref="C860:AB862"/>
    <mergeCell ref="AC860:AE862"/>
    <mergeCell ref="B852:B853"/>
    <mergeCell ref="C852:AB853"/>
    <mergeCell ref="AC852:AE853"/>
    <mergeCell ref="B854:B856"/>
    <mergeCell ref="C854:AB856"/>
    <mergeCell ref="AC854:AE856"/>
    <mergeCell ref="C881:X881"/>
    <mergeCell ref="C882:X882"/>
    <mergeCell ref="D883:AB883"/>
    <mergeCell ref="B884:B890"/>
    <mergeCell ref="C884:AB886"/>
    <mergeCell ref="AC884:AE890"/>
    <mergeCell ref="C887:X887"/>
    <mergeCell ref="C888:X888"/>
    <mergeCell ref="C889:X889"/>
    <mergeCell ref="C890:X890"/>
    <mergeCell ref="B871:B883"/>
    <mergeCell ref="C871:AB871"/>
    <mergeCell ref="AC871:AE883"/>
    <mergeCell ref="D872:AB873"/>
    <mergeCell ref="C874:X874"/>
    <mergeCell ref="C875:X875"/>
    <mergeCell ref="C876:X876"/>
    <mergeCell ref="C877:X877"/>
    <mergeCell ref="D878:AB879"/>
    <mergeCell ref="C880:X880"/>
    <mergeCell ref="C914:AB915"/>
    <mergeCell ref="AC914:AE915"/>
    <mergeCell ref="B916:B917"/>
    <mergeCell ref="C916:AB917"/>
    <mergeCell ref="AC916:AE917"/>
    <mergeCell ref="C908:X908"/>
    <mergeCell ref="D909:Y909"/>
    <mergeCell ref="B910:B911"/>
    <mergeCell ref="C910:AB911"/>
    <mergeCell ref="AC910:AE911"/>
    <mergeCell ref="B912:B913"/>
    <mergeCell ref="C912:AB913"/>
    <mergeCell ref="AC912:AE913"/>
    <mergeCell ref="C901:X901"/>
    <mergeCell ref="C902:X902"/>
    <mergeCell ref="C903:X903"/>
    <mergeCell ref="D904:AB905"/>
    <mergeCell ref="C906:X906"/>
    <mergeCell ref="C907:X907"/>
    <mergeCell ref="B891:B909"/>
    <mergeCell ref="C891:AB891"/>
    <mergeCell ref="AC891:AE909"/>
    <mergeCell ref="D892:AB893"/>
    <mergeCell ref="C894:X894"/>
    <mergeCell ref="C895:X895"/>
    <mergeCell ref="C896:X896"/>
    <mergeCell ref="C897:X897"/>
    <mergeCell ref="D898:AB899"/>
    <mergeCell ref="C900:X900"/>
    <mergeCell ref="B950:B952"/>
    <mergeCell ref="C950:AB950"/>
    <mergeCell ref="AC950:AE952"/>
    <mergeCell ref="D951:G951"/>
    <mergeCell ref="H951:AB951"/>
    <mergeCell ref="D952:G952"/>
    <mergeCell ref="H952:AB952"/>
    <mergeCell ref="C953:AB953"/>
    <mergeCell ref="AC953:AE953"/>
    <mergeCell ref="C954:AB954"/>
    <mergeCell ref="AC954:AE954"/>
    <mergeCell ref="C955:AB955"/>
    <mergeCell ref="C943:AB943"/>
    <mergeCell ref="AC943:AE943"/>
    <mergeCell ref="B934:B936"/>
    <mergeCell ref="C934:AB934"/>
    <mergeCell ref="AC934:AE936"/>
    <mergeCell ref="D935:G935"/>
    <mergeCell ref="H935:AB935"/>
    <mergeCell ref="D936:G936"/>
    <mergeCell ref="H936:AB936"/>
    <mergeCell ref="C937:AB937"/>
    <mergeCell ref="AC937:AE937"/>
    <mergeCell ref="C938:AB938"/>
    <mergeCell ref="B990:B991"/>
    <mergeCell ref="C990:AB991"/>
    <mergeCell ref="AC990:AE991"/>
    <mergeCell ref="B992:B993"/>
    <mergeCell ref="C992:AB993"/>
    <mergeCell ref="AC992:AE993"/>
    <mergeCell ref="B988:B989"/>
    <mergeCell ref="C988:AB989"/>
    <mergeCell ref="AC988:AE989"/>
    <mergeCell ref="B965:B967"/>
    <mergeCell ref="C965:AB965"/>
    <mergeCell ref="AC965:AE967"/>
    <mergeCell ref="D966:G966"/>
    <mergeCell ref="H966:AB966"/>
    <mergeCell ref="D967:G967"/>
    <mergeCell ref="H967:AB967"/>
    <mergeCell ref="C968:AB968"/>
    <mergeCell ref="AC968:AE968"/>
    <mergeCell ref="C971:AB971"/>
    <mergeCell ref="AC971:AE971"/>
    <mergeCell ref="B972:B974"/>
    <mergeCell ref="C972:AB972"/>
    <mergeCell ref="AC972:AE974"/>
    <mergeCell ref="C1007:AB1007"/>
    <mergeCell ref="AC1007:AE1007"/>
    <mergeCell ref="C1010:AB1010"/>
    <mergeCell ref="AC1010:AE1010"/>
    <mergeCell ref="C1011:AB1011"/>
    <mergeCell ref="AC1011:AE1011"/>
    <mergeCell ref="C1004:AB1004"/>
    <mergeCell ref="AC1004:AE1004"/>
    <mergeCell ref="C1005:AB1005"/>
    <mergeCell ref="AC1005:AE1005"/>
    <mergeCell ref="C1006:AB1006"/>
    <mergeCell ref="AC1006:AE1006"/>
    <mergeCell ref="B996:B997"/>
    <mergeCell ref="C996:AB997"/>
    <mergeCell ref="AC996:AE997"/>
    <mergeCell ref="B1000:B1001"/>
    <mergeCell ref="C1000:AB1001"/>
    <mergeCell ref="AC1000:AE1001"/>
    <mergeCell ref="C1040:AD1040"/>
    <mergeCell ref="B1046:AD1046"/>
    <mergeCell ref="C1029:AB1029"/>
    <mergeCell ref="AC1029:AE1029"/>
    <mergeCell ref="C1032:AB1032"/>
    <mergeCell ref="AC1032:AE1032"/>
    <mergeCell ref="C1033:AB1033"/>
    <mergeCell ref="AC1033:AE1033"/>
    <mergeCell ref="C1024:AB1024"/>
    <mergeCell ref="AC1024:AE1024"/>
    <mergeCell ref="B1027:B1028"/>
    <mergeCell ref="C1027:AB1027"/>
    <mergeCell ref="AC1027:AE1028"/>
    <mergeCell ref="D1028:AB1028"/>
    <mergeCell ref="B1014:B1015"/>
    <mergeCell ref="C1014:AB1015"/>
    <mergeCell ref="AC1014:AE1015"/>
    <mergeCell ref="A1017:N1017"/>
    <mergeCell ref="B1018:B1021"/>
    <mergeCell ref="C1018:AB1018"/>
    <mergeCell ref="AC1018:AE1021"/>
    <mergeCell ref="D1019:AB1019"/>
    <mergeCell ref="D1020:AB1020"/>
    <mergeCell ref="D1021:AB1021"/>
    <mergeCell ref="B411:B412"/>
    <mergeCell ref="B413:B414"/>
    <mergeCell ref="C411:AB412"/>
    <mergeCell ref="C413:AB414"/>
    <mergeCell ref="AC411:AE412"/>
    <mergeCell ref="AC413:AE414"/>
    <mergeCell ref="B928:B930"/>
    <mergeCell ref="C928:AB928"/>
    <mergeCell ref="AC928:AE930"/>
    <mergeCell ref="D929:G929"/>
    <mergeCell ref="H929:AB929"/>
    <mergeCell ref="D930:G930"/>
    <mergeCell ref="H930:AB930"/>
    <mergeCell ref="B931:B933"/>
    <mergeCell ref="C931:AB931"/>
    <mergeCell ref="AC931:AE933"/>
    <mergeCell ref="D932:G932"/>
    <mergeCell ref="H932:AB932"/>
    <mergeCell ref="D933:G933"/>
    <mergeCell ref="H933:AB933"/>
    <mergeCell ref="B922:B923"/>
    <mergeCell ref="C922:AB923"/>
    <mergeCell ref="AC922:AE923"/>
    <mergeCell ref="C927:AB927"/>
    <mergeCell ref="AC927:AE927"/>
    <mergeCell ref="B918:B919"/>
    <mergeCell ref="C918:AB919"/>
    <mergeCell ref="AC918:AE919"/>
    <mergeCell ref="B920:B921"/>
    <mergeCell ref="C920:AB921"/>
    <mergeCell ref="AC920:AE921"/>
    <mergeCell ref="B914:B915"/>
    <mergeCell ref="AC938:AE938"/>
    <mergeCell ref="C939:AB939"/>
    <mergeCell ref="AC939:AE939"/>
    <mergeCell ref="C940:AB940"/>
    <mergeCell ref="AC940:AE940"/>
    <mergeCell ref="B944:B946"/>
    <mergeCell ref="C944:AB944"/>
    <mergeCell ref="AC944:AE946"/>
    <mergeCell ref="D945:G945"/>
    <mergeCell ref="H945:AB945"/>
    <mergeCell ref="D946:G946"/>
    <mergeCell ref="H946:AB946"/>
    <mergeCell ref="B947:B949"/>
    <mergeCell ref="C947:AB947"/>
    <mergeCell ref="AC947:AE949"/>
    <mergeCell ref="D948:G948"/>
    <mergeCell ref="H948:AB948"/>
    <mergeCell ref="D949:G949"/>
    <mergeCell ref="H949:AB949"/>
    <mergeCell ref="D973:G973"/>
    <mergeCell ref="H973:AB973"/>
    <mergeCell ref="D974:G974"/>
    <mergeCell ref="H974:AB974"/>
    <mergeCell ref="B975:B977"/>
    <mergeCell ref="C975:AB975"/>
    <mergeCell ref="AC975:AE977"/>
    <mergeCell ref="D976:G976"/>
    <mergeCell ref="H976:AB976"/>
    <mergeCell ref="D977:G977"/>
    <mergeCell ref="H977:AB977"/>
    <mergeCell ref="C978:AB978"/>
    <mergeCell ref="AC978:AE978"/>
    <mergeCell ref="AC955:AE955"/>
    <mergeCell ref="C958:AB958"/>
    <mergeCell ref="AC958:AE958"/>
    <mergeCell ref="B959:B961"/>
    <mergeCell ref="C959:AB959"/>
    <mergeCell ref="AC959:AE961"/>
    <mergeCell ref="D960:G960"/>
    <mergeCell ref="H960:AB960"/>
    <mergeCell ref="D961:G961"/>
    <mergeCell ref="H961:AB961"/>
    <mergeCell ref="B962:B964"/>
    <mergeCell ref="C962:AB962"/>
    <mergeCell ref="AC962:AE964"/>
    <mergeCell ref="D963:G963"/>
    <mergeCell ref="H963:AB963"/>
    <mergeCell ref="D964:G964"/>
    <mergeCell ref="H964:AB964"/>
  </mergeCells>
  <phoneticPr fontId="2"/>
  <conditionalFormatting sqref="V82:V86 T87">
    <cfRule type="cellIs" dxfId="8" priority="1" stopIfTrue="1" operator="equal">
      <formula>0</formula>
    </cfRule>
  </conditionalFormatting>
  <printOptions horizontalCentered="1"/>
  <pageMargins left="0.51181102362204722" right="0.51181102362204722" top="0.70866141732283472" bottom="0.47244094488188981" header="0.35433070866141736" footer="0"/>
  <pageSetup paperSize="9" scale="81" fitToHeight="0" orientation="portrait" r:id="rId1"/>
  <headerFooter alignWithMargins="0">
    <oddHeader>&amp;R運営状況点検書（看護小規模多機能型居宅介護）</oddHeader>
    <oddFooter>&amp;C&amp;"MS UI Gothic,標準"&amp;10&amp;P</oddFooter>
  </headerFooter>
  <rowBreaks count="33" manualBreakCount="33">
    <brk id="37" max="16383" man="1"/>
    <brk id="67" max="16383" man="1"/>
    <brk id="95" max="16383" man="1"/>
    <brk id="131" max="16383" man="1"/>
    <brk id="173" max="16383" man="1"/>
    <brk id="202" max="16383" man="1"/>
    <brk id="248" max="16383" man="1"/>
    <brk id="291" max="32" man="1"/>
    <brk id="310" max="16383" man="1"/>
    <brk id="335" max="16383" man="1"/>
    <brk id="387" max="16383" man="1"/>
    <brk id="427" max="16383" man="1"/>
    <brk id="459" max="16383" man="1"/>
    <brk id="503" max="32" man="1"/>
    <brk id="532" max="16383" man="1"/>
    <brk id="558" max="16383" man="1"/>
    <brk id="592" max="32" man="1"/>
    <brk id="610" max="16383" man="1"/>
    <brk id="633" max="16383" man="1"/>
    <brk id="661" max="32" man="1"/>
    <brk id="684" max="32" man="1"/>
    <brk id="718" max="32" man="1"/>
    <brk id="744" max="32" man="1"/>
    <brk id="758" max="16383" man="1"/>
    <brk id="786" max="32" man="1"/>
    <brk id="812" max="32" man="1"/>
    <brk id="841" max="32" man="1"/>
    <brk id="869" max="16383" man="1"/>
    <brk id="919" max="32" man="1"/>
    <brk id="941" max="32" man="1"/>
    <brk id="967" max="32" man="1"/>
    <brk id="998" max="32" man="1"/>
    <brk id="1025" max="32"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BL132"/>
  <sheetViews>
    <sheetView showGridLines="0" view="pageBreakPreview" zoomScale="75" zoomScaleNormal="55" zoomScaleSheetLayoutView="75" workbookViewId="0">
      <selection activeCell="Z3" sqref="Z3"/>
    </sheetView>
  </sheetViews>
  <sheetFormatPr defaultColWidth="4.5" defaultRowHeight="14.25"/>
  <cols>
    <col min="1" max="1" width="0.875" style="1" customWidth="1"/>
    <col min="2" max="5" width="5.75" style="1" customWidth="1"/>
    <col min="6" max="6" width="5.75" style="1" hidden="1" customWidth="1"/>
    <col min="7" max="59" width="5.75" style="1" customWidth="1"/>
    <col min="60" max="60" width="1.125" style="1" customWidth="1"/>
    <col min="61" max="16384" width="4.5" style="1"/>
  </cols>
  <sheetData>
    <row r="1" spans="2:64" s="6" customFormat="1" ht="20.25" customHeight="1">
      <c r="C1" s="5" t="s">
        <v>20</v>
      </c>
      <c r="D1" s="5"/>
      <c r="E1" s="5"/>
      <c r="F1" s="5"/>
      <c r="G1" s="5"/>
      <c r="J1" s="8" t="s">
        <v>0</v>
      </c>
      <c r="M1" s="5"/>
      <c r="N1" s="5"/>
      <c r="O1" s="5"/>
      <c r="P1" s="5"/>
      <c r="Q1" s="5"/>
      <c r="R1" s="5"/>
      <c r="S1" s="5"/>
      <c r="T1" s="5"/>
      <c r="AP1" s="10" t="s">
        <v>32</v>
      </c>
      <c r="AQ1" s="960" t="s">
        <v>176</v>
      </c>
      <c r="AR1" s="961"/>
      <c r="AS1" s="961"/>
      <c r="AT1" s="961"/>
      <c r="AU1" s="961"/>
      <c r="AV1" s="961"/>
      <c r="AW1" s="961"/>
      <c r="AX1" s="961"/>
      <c r="AY1" s="961"/>
      <c r="AZ1" s="961"/>
      <c r="BA1" s="961"/>
      <c r="BB1" s="961"/>
      <c r="BC1" s="961"/>
      <c r="BD1" s="961"/>
      <c r="BE1" s="961"/>
      <c r="BF1" s="961"/>
      <c r="BG1" s="10" t="s">
        <v>2</v>
      </c>
    </row>
    <row r="2" spans="2:64" s="9" customFormat="1" ht="20.25" customHeight="1">
      <c r="G2" s="8"/>
      <c r="J2" s="8"/>
      <c r="K2" s="8"/>
      <c r="M2" s="10"/>
      <c r="N2" s="10"/>
      <c r="O2" s="10"/>
      <c r="P2" s="10"/>
      <c r="Q2" s="10"/>
      <c r="R2" s="10"/>
      <c r="S2" s="10"/>
      <c r="T2" s="10"/>
      <c r="Y2" s="47" t="s">
        <v>29</v>
      </c>
      <c r="Z2" s="977">
        <v>8</v>
      </c>
      <c r="AA2" s="977"/>
      <c r="AB2" s="47" t="s">
        <v>30</v>
      </c>
      <c r="AC2" s="978">
        <f>IF(Z2=0,"",YEAR(DATE(2018+Z2,1,1)))</f>
        <v>2026</v>
      </c>
      <c r="AD2" s="978"/>
      <c r="AE2" s="48" t="s">
        <v>31</v>
      </c>
      <c r="AF2" s="48" t="s">
        <v>1</v>
      </c>
      <c r="AG2" s="977">
        <v>4</v>
      </c>
      <c r="AH2" s="977"/>
      <c r="AI2" s="48" t="s">
        <v>26</v>
      </c>
      <c r="AP2" s="10" t="s">
        <v>33</v>
      </c>
      <c r="AQ2" s="962" t="s">
        <v>34</v>
      </c>
      <c r="AR2" s="962"/>
      <c r="AS2" s="962"/>
      <c r="AT2" s="962"/>
      <c r="AU2" s="962"/>
      <c r="AV2" s="962"/>
      <c r="AW2" s="962"/>
      <c r="AX2" s="962"/>
      <c r="AY2" s="962"/>
      <c r="AZ2" s="962"/>
      <c r="BA2" s="962"/>
      <c r="BB2" s="962"/>
      <c r="BC2" s="962"/>
      <c r="BD2" s="962"/>
      <c r="BE2" s="962"/>
      <c r="BF2" s="962"/>
      <c r="BG2" s="10" t="s">
        <v>2</v>
      </c>
      <c r="BH2" s="10"/>
      <c r="BI2" s="10"/>
      <c r="BJ2" s="10"/>
    </row>
    <row r="3" spans="2:64" s="9" customFormat="1" ht="20.25" customHeight="1">
      <c r="G3" s="8"/>
      <c r="J3" s="8"/>
      <c r="L3" s="10"/>
      <c r="M3" s="10"/>
      <c r="N3" s="10"/>
      <c r="O3" s="10"/>
      <c r="P3" s="10"/>
      <c r="Q3" s="10"/>
      <c r="R3" s="10"/>
      <c r="Z3" s="42"/>
      <c r="AA3" s="42"/>
      <c r="AB3" s="43"/>
      <c r="AC3" s="44"/>
      <c r="AD3" s="43"/>
      <c r="BA3" s="45" t="s">
        <v>22</v>
      </c>
      <c r="BB3" s="973" t="s">
        <v>161</v>
      </c>
      <c r="BC3" s="974"/>
      <c r="BD3" s="974"/>
      <c r="BE3" s="975"/>
      <c r="BF3" s="10"/>
    </row>
    <row r="4" spans="2:64" s="9" customFormat="1" ht="9" customHeight="1">
      <c r="G4" s="8"/>
      <c r="J4" s="8"/>
      <c r="L4" s="10"/>
      <c r="M4" s="10"/>
      <c r="N4" s="10"/>
      <c r="O4" s="10"/>
      <c r="P4" s="10"/>
      <c r="Q4" s="10"/>
      <c r="R4" s="10"/>
      <c r="Z4" s="38"/>
      <c r="AA4" s="38"/>
      <c r="AG4" s="6"/>
      <c r="AH4" s="6"/>
      <c r="AI4" s="6"/>
      <c r="AJ4" s="6"/>
      <c r="AK4" s="6"/>
      <c r="AL4" s="6"/>
      <c r="AM4" s="6"/>
      <c r="AN4" s="6"/>
      <c r="AO4" s="6"/>
      <c r="AP4" s="6"/>
      <c r="AQ4" s="6"/>
      <c r="AR4" s="6"/>
      <c r="AS4" s="6"/>
      <c r="AT4" s="6"/>
      <c r="AU4" s="6"/>
      <c r="AV4" s="6"/>
      <c r="AW4" s="6"/>
      <c r="AX4" s="6"/>
      <c r="AY4" s="6"/>
      <c r="AZ4" s="6"/>
      <c r="BA4" s="6"/>
      <c r="BB4" s="6"/>
      <c r="BC4" s="6"/>
      <c r="BD4" s="6"/>
      <c r="BE4" s="46"/>
      <c r="BF4" s="46"/>
    </row>
    <row r="5" spans="2:64" s="9" customFormat="1" ht="21" customHeight="1">
      <c r="B5" s="112"/>
      <c r="C5" s="109"/>
      <c r="D5" s="109"/>
      <c r="E5" s="109"/>
      <c r="F5" s="109"/>
      <c r="G5" s="109"/>
      <c r="H5" s="119"/>
      <c r="I5" s="119"/>
      <c r="J5" s="119"/>
      <c r="K5" s="115"/>
      <c r="L5" s="119"/>
      <c r="M5" s="119"/>
      <c r="N5" s="119"/>
      <c r="O5" s="107"/>
      <c r="P5" s="107"/>
      <c r="Q5" s="107"/>
      <c r="R5" s="107"/>
      <c r="S5" s="107"/>
      <c r="T5" s="107"/>
      <c r="U5" s="107"/>
      <c r="V5" s="107"/>
      <c r="W5" s="107"/>
      <c r="X5" s="107"/>
      <c r="Y5" s="107"/>
      <c r="Z5" s="107"/>
      <c r="AA5" s="107"/>
      <c r="AB5" s="107"/>
      <c r="AC5" s="107"/>
      <c r="AD5" s="107"/>
      <c r="AE5" s="107"/>
      <c r="AF5" s="107"/>
      <c r="AG5" s="105"/>
      <c r="AH5" s="105" t="s">
        <v>211</v>
      </c>
      <c r="AI5" s="105"/>
      <c r="AJ5" s="105"/>
      <c r="AK5" s="105"/>
      <c r="AL5" s="105"/>
      <c r="AM5" s="6"/>
      <c r="AN5" s="6"/>
      <c r="AO5" s="6"/>
      <c r="AP5" s="6"/>
      <c r="AQ5" s="6"/>
      <c r="AR5" s="6"/>
      <c r="AT5" s="931">
        <v>8</v>
      </c>
      <c r="AU5" s="932"/>
      <c r="AV5" s="2" t="s">
        <v>23</v>
      </c>
      <c r="AW5" s="6"/>
      <c r="AX5" s="931">
        <v>40</v>
      </c>
      <c r="AY5" s="932"/>
      <c r="AZ5" s="2" t="s">
        <v>24</v>
      </c>
      <c r="BA5" s="6"/>
      <c r="BB5" s="931">
        <v>160</v>
      </c>
      <c r="BC5" s="932"/>
      <c r="BD5" s="2" t="s">
        <v>25</v>
      </c>
      <c r="BE5" s="6"/>
      <c r="BF5" s="46"/>
    </row>
    <row r="6" spans="2:64" s="9" customFormat="1" ht="21" customHeight="1">
      <c r="B6" s="112"/>
      <c r="C6" s="118"/>
      <c r="D6" s="118"/>
      <c r="E6" s="118"/>
      <c r="F6" s="118"/>
      <c r="G6" s="119"/>
      <c r="H6" s="119"/>
      <c r="I6" s="119"/>
      <c r="J6" s="119"/>
      <c r="K6" s="119"/>
      <c r="L6" s="119"/>
      <c r="M6" s="119"/>
      <c r="N6" s="119"/>
      <c r="O6" s="107"/>
      <c r="P6" s="107"/>
      <c r="Q6" s="107"/>
      <c r="R6" s="107"/>
      <c r="S6" s="107"/>
      <c r="T6" s="107"/>
      <c r="U6" s="107"/>
      <c r="V6" s="107"/>
      <c r="W6" s="107"/>
      <c r="X6" s="107"/>
      <c r="Y6" s="107"/>
      <c r="Z6" s="107"/>
      <c r="AA6" s="107"/>
      <c r="AB6" s="107"/>
      <c r="AC6" s="107"/>
      <c r="AD6" s="107"/>
      <c r="AE6" s="107"/>
      <c r="AF6" s="107"/>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6"/>
      <c r="BF6" s="106"/>
      <c r="BG6" s="107"/>
    </row>
    <row r="7" spans="2:64" s="9" customFormat="1" ht="21" customHeight="1">
      <c r="B7" s="122"/>
      <c r="C7" s="115"/>
      <c r="D7" s="115"/>
      <c r="E7" s="115"/>
      <c r="F7" s="115"/>
      <c r="G7" s="119"/>
      <c r="H7" s="119"/>
      <c r="I7" s="119"/>
      <c r="J7" s="119"/>
      <c r="K7" s="119"/>
      <c r="L7" s="119"/>
      <c r="M7" s="119"/>
      <c r="N7" s="119"/>
      <c r="O7" s="107"/>
      <c r="P7" s="107"/>
      <c r="Q7" s="107"/>
      <c r="R7" s="107"/>
      <c r="S7" s="107"/>
      <c r="T7" s="107"/>
      <c r="U7" s="107"/>
      <c r="V7" s="107"/>
      <c r="W7" s="107"/>
      <c r="X7" s="107"/>
      <c r="Y7" s="107"/>
      <c r="Z7" s="107"/>
      <c r="AA7" s="107"/>
      <c r="AB7" s="107"/>
      <c r="AC7" s="107"/>
      <c r="AD7" s="107"/>
      <c r="AE7" s="107"/>
      <c r="AF7" s="107"/>
      <c r="AG7" s="108"/>
      <c r="AH7" s="108"/>
      <c r="AI7" s="108"/>
      <c r="AJ7" s="109"/>
      <c r="AK7" s="110"/>
      <c r="AL7" s="111"/>
      <c r="AM7" s="111"/>
      <c r="AN7" s="112"/>
      <c r="AO7" s="113"/>
      <c r="AP7" s="113"/>
      <c r="AQ7" s="113"/>
      <c r="AR7" s="114"/>
      <c r="AS7" s="114"/>
      <c r="AT7" s="105"/>
      <c r="AU7" s="113"/>
      <c r="AV7" s="113"/>
      <c r="AW7" s="115"/>
      <c r="AX7" s="105"/>
      <c r="AY7" s="105" t="s">
        <v>28</v>
      </c>
      <c r="AZ7" s="105"/>
      <c r="BA7" s="105"/>
      <c r="BB7" s="984">
        <f>DAY(EOMONTH(DATE(AC2,AG2,1),0))</f>
        <v>30</v>
      </c>
      <c r="BC7" s="985"/>
      <c r="BD7" s="105" t="s">
        <v>27</v>
      </c>
      <c r="BE7" s="105"/>
      <c r="BF7" s="105"/>
      <c r="BG7" s="107"/>
      <c r="BJ7" s="10"/>
      <c r="BK7" s="10"/>
      <c r="BL7" s="10"/>
    </row>
    <row r="8" spans="2:64" s="9" customFormat="1" ht="21" customHeight="1">
      <c r="B8" s="122"/>
      <c r="C8" s="123"/>
      <c r="D8" s="123"/>
      <c r="E8" s="123"/>
      <c r="F8" s="123"/>
      <c r="G8" s="113"/>
      <c r="H8" s="113"/>
      <c r="I8" s="113"/>
      <c r="J8" s="113"/>
      <c r="K8" s="113"/>
      <c r="L8" s="113"/>
      <c r="M8" s="113"/>
      <c r="N8" s="113"/>
      <c r="O8" s="107"/>
      <c r="P8" s="107"/>
      <c r="Q8" s="107"/>
      <c r="R8" s="107"/>
      <c r="S8" s="107"/>
      <c r="T8" s="107"/>
      <c r="U8" s="107"/>
      <c r="V8" s="107"/>
      <c r="W8" s="107"/>
      <c r="X8" s="107"/>
      <c r="Y8" s="107"/>
      <c r="Z8" s="107"/>
      <c r="AA8" s="107"/>
      <c r="AB8" s="107"/>
      <c r="AC8" s="107"/>
      <c r="AD8" s="107"/>
      <c r="AE8" s="107"/>
      <c r="AF8" s="107"/>
      <c r="AG8" s="118"/>
      <c r="AH8" s="109"/>
      <c r="AI8" s="116"/>
      <c r="AJ8" s="108"/>
      <c r="AK8" s="109"/>
      <c r="AL8" s="109"/>
      <c r="AM8" s="109"/>
      <c r="AN8" s="109"/>
      <c r="AO8" s="116"/>
      <c r="AP8" s="105"/>
      <c r="AQ8" s="117"/>
      <c r="AR8" s="117"/>
      <c r="AS8" s="117"/>
      <c r="AT8" s="105"/>
      <c r="AU8" s="105"/>
      <c r="AV8" s="105"/>
      <c r="AW8" s="105"/>
      <c r="AX8" s="105"/>
      <c r="AY8" s="105"/>
      <c r="AZ8" s="105"/>
      <c r="BA8" s="105"/>
      <c r="BB8" s="105"/>
      <c r="BC8" s="105"/>
      <c r="BD8" s="105"/>
      <c r="BE8" s="105"/>
      <c r="BF8" s="105"/>
      <c r="BG8" s="107"/>
      <c r="BJ8" s="10"/>
      <c r="BK8" s="10"/>
      <c r="BL8" s="10"/>
    </row>
    <row r="9" spans="2:64" s="9" customFormat="1" ht="21" customHeight="1">
      <c r="B9" s="122"/>
      <c r="C9" s="115"/>
      <c r="D9" s="115"/>
      <c r="E9" s="115"/>
      <c r="F9" s="115"/>
      <c r="G9" s="115"/>
      <c r="H9" s="115"/>
      <c r="I9" s="115"/>
      <c r="J9" s="115"/>
      <c r="K9" s="115"/>
      <c r="L9" s="119"/>
      <c r="M9" s="119"/>
      <c r="N9" s="119"/>
      <c r="O9" s="115"/>
      <c r="P9" s="119"/>
      <c r="Q9" s="119"/>
      <c r="R9" s="119"/>
      <c r="S9" s="110"/>
      <c r="T9" s="976"/>
      <c r="U9" s="976"/>
      <c r="V9" s="112"/>
      <c r="W9" s="124"/>
      <c r="X9" s="107"/>
      <c r="Y9" s="107"/>
      <c r="Z9" s="118"/>
      <c r="AA9" s="111"/>
      <c r="AB9" s="112"/>
      <c r="AC9" s="118"/>
      <c r="AD9" s="118"/>
      <c r="AE9" s="118"/>
      <c r="AF9" s="125"/>
      <c r="AG9" s="108"/>
      <c r="AH9" s="108"/>
      <c r="AI9" s="108"/>
      <c r="AJ9" s="109"/>
      <c r="AK9" s="110"/>
      <c r="AL9" s="111"/>
      <c r="AM9" s="105"/>
      <c r="AN9" s="116" t="s">
        <v>212</v>
      </c>
      <c r="AO9" s="116"/>
      <c r="AP9" s="116"/>
      <c r="AQ9" s="116"/>
      <c r="AR9" s="116"/>
      <c r="AS9" s="116"/>
      <c r="AT9" s="118"/>
      <c r="AU9" s="118"/>
      <c r="AV9" s="107"/>
      <c r="AW9" s="107"/>
      <c r="AX9" s="105" t="s">
        <v>213</v>
      </c>
      <c r="AY9" s="116"/>
      <c r="AZ9" s="118"/>
      <c r="BA9" s="118"/>
      <c r="BB9" s="116"/>
      <c r="BC9" s="116"/>
      <c r="BD9" s="116"/>
      <c r="BE9" s="107"/>
      <c r="BF9" s="105"/>
      <c r="BG9" s="107"/>
      <c r="BJ9" s="10"/>
      <c r="BK9" s="10"/>
      <c r="BL9" s="10"/>
    </row>
    <row r="10" spans="2:64" s="9" customFormat="1" ht="21" customHeight="1">
      <c r="B10" s="112" t="s">
        <v>124</v>
      </c>
      <c r="C10" s="116"/>
      <c r="D10" s="116"/>
      <c r="E10" s="116"/>
      <c r="F10" s="116"/>
      <c r="G10" s="116"/>
      <c r="H10" s="116"/>
      <c r="I10" s="116"/>
      <c r="J10" s="116"/>
      <c r="K10" s="118"/>
      <c r="L10" s="108"/>
      <c r="M10" s="109"/>
      <c r="N10" s="109"/>
      <c r="O10" s="118"/>
      <c r="P10" s="109"/>
      <c r="Q10" s="116"/>
      <c r="R10" s="109"/>
      <c r="S10" s="109"/>
      <c r="T10" s="109"/>
      <c r="U10" s="109"/>
      <c r="V10" s="107"/>
      <c r="W10" s="107"/>
      <c r="X10" s="107"/>
      <c r="Y10" s="107"/>
      <c r="Z10" s="116"/>
      <c r="AA10" s="109"/>
      <c r="AB10" s="109"/>
      <c r="AC10" s="116"/>
      <c r="AD10" s="116"/>
      <c r="AE10" s="116"/>
      <c r="AF10" s="125"/>
      <c r="AG10" s="118"/>
      <c r="AH10" s="108"/>
      <c r="AI10" s="109"/>
      <c r="AJ10" s="108"/>
      <c r="AK10" s="109"/>
      <c r="AL10" s="109"/>
      <c r="AM10" s="109"/>
      <c r="AN10" s="118"/>
      <c r="AO10" s="112" t="s">
        <v>115</v>
      </c>
      <c r="AP10" s="118"/>
      <c r="AQ10" s="118"/>
      <c r="AR10" s="116"/>
      <c r="AS10" s="116"/>
      <c r="AT10" s="948"/>
      <c r="AU10" s="948"/>
      <c r="AV10" s="105" t="s">
        <v>118</v>
      </c>
      <c r="AW10" s="107"/>
      <c r="AX10" s="107"/>
      <c r="AY10" s="116" t="s">
        <v>119</v>
      </c>
      <c r="AZ10" s="118"/>
      <c r="BA10" s="118"/>
      <c r="BB10" s="116"/>
      <c r="BC10" s="948"/>
      <c r="BD10" s="948"/>
      <c r="BE10" s="105" t="s">
        <v>118</v>
      </c>
      <c r="BF10" s="105"/>
      <c r="BG10" s="107"/>
      <c r="BJ10" s="10"/>
      <c r="BK10" s="10"/>
      <c r="BL10" s="10"/>
    </row>
    <row r="11" spans="2:64" s="9" customFormat="1" ht="21" customHeight="1">
      <c r="B11" s="112" t="s">
        <v>122</v>
      </c>
      <c r="C11" s="109"/>
      <c r="D11" s="109"/>
      <c r="E11" s="109"/>
      <c r="F11" s="109"/>
      <c r="G11" s="109"/>
      <c r="H11" s="109"/>
      <c r="I11" s="109"/>
      <c r="J11" s="981">
        <v>0.29166666666666669</v>
      </c>
      <c r="K11" s="982"/>
      <c r="L11" s="983"/>
      <c r="M11" s="115" t="s">
        <v>17</v>
      </c>
      <c r="N11" s="981">
        <v>0.83333333333333337</v>
      </c>
      <c r="O11" s="982"/>
      <c r="P11" s="983"/>
      <c r="Q11" s="126"/>
      <c r="R11" s="126"/>
      <c r="S11" s="126"/>
      <c r="T11" s="126"/>
      <c r="U11" s="126"/>
      <c r="V11" s="126"/>
      <c r="W11" s="107"/>
      <c r="X11" s="107"/>
      <c r="Y11" s="107"/>
      <c r="Z11" s="115"/>
      <c r="AA11" s="126"/>
      <c r="AB11" s="126"/>
      <c r="AC11" s="115"/>
      <c r="AD11" s="118"/>
      <c r="AE11" s="118"/>
      <c r="AF11" s="121"/>
      <c r="AG11" s="112"/>
      <c r="AH11" s="108"/>
      <c r="AI11" s="109"/>
      <c r="AJ11" s="108"/>
      <c r="AK11" s="109"/>
      <c r="AL11" s="109"/>
      <c r="AM11" s="109"/>
      <c r="AN11" s="115"/>
      <c r="AO11" s="119" t="s">
        <v>116</v>
      </c>
      <c r="AP11" s="119"/>
      <c r="AQ11" s="119"/>
      <c r="AR11" s="110"/>
      <c r="AS11" s="111"/>
      <c r="AT11" s="948"/>
      <c r="AU11" s="948"/>
      <c r="AV11" s="105" t="s">
        <v>118</v>
      </c>
      <c r="AW11" s="107"/>
      <c r="AX11" s="107"/>
      <c r="AY11" s="120" t="s">
        <v>120</v>
      </c>
      <c r="AZ11" s="111"/>
      <c r="BA11" s="112"/>
      <c r="BB11" s="118"/>
      <c r="BC11" s="118"/>
      <c r="BD11" s="118"/>
      <c r="BE11" s="121"/>
      <c r="BF11" s="105"/>
      <c r="BG11" s="107"/>
      <c r="BJ11" s="10"/>
      <c r="BK11" s="10"/>
      <c r="BL11" s="10"/>
    </row>
    <row r="12" spans="2:64" s="9" customFormat="1" ht="21" customHeight="1">
      <c r="B12" s="112" t="s">
        <v>123</v>
      </c>
      <c r="C12" s="109"/>
      <c r="D12" s="109"/>
      <c r="E12" s="109"/>
      <c r="F12" s="109"/>
      <c r="G12" s="109"/>
      <c r="H12" s="109"/>
      <c r="I12" s="109"/>
      <c r="J12" s="981">
        <v>0.83333333333333337</v>
      </c>
      <c r="K12" s="982"/>
      <c r="L12" s="983"/>
      <c r="M12" s="115" t="s">
        <v>17</v>
      </c>
      <c r="N12" s="981">
        <v>0.29166666666666669</v>
      </c>
      <c r="O12" s="982"/>
      <c r="P12" s="983"/>
      <c r="Q12" s="126"/>
      <c r="R12" s="126"/>
      <c r="S12" s="126"/>
      <c r="T12" s="126"/>
      <c r="U12" s="126"/>
      <c r="V12" s="126"/>
      <c r="W12" s="107"/>
      <c r="X12" s="107"/>
      <c r="Y12" s="107"/>
      <c r="Z12" s="119"/>
      <c r="AA12" s="127"/>
      <c r="AB12" s="127"/>
      <c r="AC12" s="119"/>
      <c r="AD12" s="108"/>
      <c r="AE12" s="108"/>
      <c r="AF12" s="125"/>
      <c r="AG12" s="105"/>
      <c r="AH12" s="105"/>
      <c r="AI12" s="105"/>
      <c r="AJ12" s="105"/>
      <c r="AK12" s="105"/>
      <c r="AL12" s="105"/>
      <c r="AM12" s="105"/>
      <c r="AN12" s="113"/>
      <c r="AO12" s="122" t="s">
        <v>117</v>
      </c>
      <c r="AP12" s="113"/>
      <c r="AQ12" s="123"/>
      <c r="AR12" s="109"/>
      <c r="AS12" s="109"/>
      <c r="AT12" s="948"/>
      <c r="AU12" s="948"/>
      <c r="AV12" s="105" t="s">
        <v>118</v>
      </c>
      <c r="AW12" s="107"/>
      <c r="AX12" s="107"/>
      <c r="AY12" s="116" t="s">
        <v>121</v>
      </c>
      <c r="AZ12" s="109"/>
      <c r="BA12" s="109"/>
      <c r="BB12" s="116"/>
      <c r="BC12" s="948"/>
      <c r="BD12" s="948"/>
      <c r="BE12" s="105" t="s">
        <v>118</v>
      </c>
      <c r="BF12" s="105"/>
      <c r="BG12" s="107"/>
      <c r="BJ12" s="10"/>
      <c r="BK12" s="10"/>
      <c r="BL12" s="10"/>
    </row>
    <row r="13" spans="2:64" ht="12" customHeight="1" thickBot="1">
      <c r="B13" s="128"/>
      <c r="C13" s="129"/>
      <c r="D13" s="129"/>
      <c r="E13" s="129"/>
      <c r="F13" s="129"/>
      <c r="G13" s="129"/>
      <c r="H13" s="128"/>
      <c r="I13" s="128"/>
      <c r="J13" s="128"/>
      <c r="K13" s="128"/>
      <c r="L13" s="128"/>
      <c r="M13" s="128"/>
      <c r="N13" s="128"/>
      <c r="O13" s="128"/>
      <c r="P13" s="128"/>
      <c r="Q13" s="128"/>
      <c r="R13" s="128"/>
      <c r="S13" s="128"/>
      <c r="T13" s="128"/>
      <c r="U13" s="128"/>
      <c r="V13" s="128"/>
      <c r="W13" s="128"/>
      <c r="X13" s="128"/>
      <c r="Y13" s="128"/>
      <c r="Z13" s="129"/>
      <c r="AA13" s="128"/>
      <c r="AB13" s="128"/>
      <c r="AC13" s="128"/>
      <c r="AD13" s="128"/>
      <c r="AE13" s="128"/>
      <c r="AF13" s="128"/>
      <c r="AG13" s="128"/>
      <c r="AH13" s="128"/>
      <c r="AI13" s="128"/>
      <c r="AJ13" s="128"/>
      <c r="AK13" s="128"/>
      <c r="AL13" s="128"/>
      <c r="AQ13" s="3"/>
      <c r="BH13" s="4"/>
      <c r="BI13" s="4"/>
      <c r="BJ13" s="4"/>
    </row>
    <row r="14" spans="2:64" ht="21.6" customHeight="1">
      <c r="B14" s="936" t="s">
        <v>21</v>
      </c>
      <c r="C14" s="963" t="s">
        <v>214</v>
      </c>
      <c r="D14" s="952"/>
      <c r="E14" s="964"/>
      <c r="F14" s="35"/>
      <c r="G14" s="939" t="s">
        <v>215</v>
      </c>
      <c r="H14" s="951" t="s">
        <v>216</v>
      </c>
      <c r="I14" s="952"/>
      <c r="J14" s="952"/>
      <c r="K14" s="964"/>
      <c r="L14" s="951" t="s">
        <v>217</v>
      </c>
      <c r="M14" s="952"/>
      <c r="N14" s="964"/>
      <c r="O14" s="951" t="s">
        <v>125</v>
      </c>
      <c r="P14" s="952"/>
      <c r="Q14" s="952"/>
      <c r="R14" s="952"/>
      <c r="S14" s="953"/>
      <c r="T14" s="171"/>
      <c r="U14" s="172"/>
      <c r="V14" s="172"/>
      <c r="W14" s="172"/>
      <c r="X14" s="172"/>
      <c r="Y14" s="172"/>
      <c r="Z14" s="172"/>
      <c r="AA14" s="172"/>
      <c r="AB14" s="172"/>
      <c r="AC14" s="172"/>
      <c r="AD14" s="172"/>
      <c r="AE14" s="172"/>
      <c r="AF14" s="172"/>
      <c r="AG14" s="172"/>
      <c r="AH14" s="172" t="s">
        <v>218</v>
      </c>
      <c r="AI14" s="172"/>
      <c r="AJ14" s="172"/>
      <c r="AK14" s="172"/>
      <c r="AL14" s="172"/>
      <c r="AM14" s="172" t="s">
        <v>193</v>
      </c>
      <c r="AN14" s="172"/>
      <c r="AO14" s="173"/>
      <c r="AP14" s="174" t="s">
        <v>2</v>
      </c>
      <c r="AQ14" s="172"/>
      <c r="AR14" s="172"/>
      <c r="AS14" s="172"/>
      <c r="AT14" s="172"/>
      <c r="AU14" s="172"/>
      <c r="AV14" s="172"/>
      <c r="AW14" s="172"/>
      <c r="AX14" s="175"/>
      <c r="AY14" s="986" t="str">
        <f>IF(BB3="計画","(11)1～4週の勤務時間数合計","(11)1か月の勤務時間数　合計")</f>
        <v>(11)1～4週の勤務時間数合計</v>
      </c>
      <c r="AZ14" s="987"/>
      <c r="BA14" s="963" t="s">
        <v>219</v>
      </c>
      <c r="BB14" s="953"/>
      <c r="BC14" s="963" t="s">
        <v>220</v>
      </c>
      <c r="BD14" s="952"/>
      <c r="BE14" s="952"/>
      <c r="BF14" s="952"/>
      <c r="BG14" s="953"/>
    </row>
    <row r="15" spans="2:64" ht="20.25" customHeight="1">
      <c r="B15" s="937"/>
      <c r="C15" s="965"/>
      <c r="D15" s="955"/>
      <c r="E15" s="966"/>
      <c r="F15" s="36"/>
      <c r="G15" s="940"/>
      <c r="H15" s="954"/>
      <c r="I15" s="955"/>
      <c r="J15" s="955"/>
      <c r="K15" s="966"/>
      <c r="L15" s="954"/>
      <c r="M15" s="955"/>
      <c r="N15" s="966"/>
      <c r="O15" s="954"/>
      <c r="P15" s="955"/>
      <c r="Q15" s="955"/>
      <c r="R15" s="955"/>
      <c r="S15" s="956"/>
      <c r="T15" s="944" t="s">
        <v>11</v>
      </c>
      <c r="U15" s="944"/>
      <c r="V15" s="944"/>
      <c r="W15" s="944"/>
      <c r="X15" s="944"/>
      <c r="Y15" s="944"/>
      <c r="Z15" s="945"/>
      <c r="AA15" s="943" t="s">
        <v>12</v>
      </c>
      <c r="AB15" s="944"/>
      <c r="AC15" s="944"/>
      <c r="AD15" s="944"/>
      <c r="AE15" s="944"/>
      <c r="AF15" s="944"/>
      <c r="AG15" s="945"/>
      <c r="AH15" s="943" t="s">
        <v>13</v>
      </c>
      <c r="AI15" s="944"/>
      <c r="AJ15" s="944"/>
      <c r="AK15" s="944"/>
      <c r="AL15" s="944"/>
      <c r="AM15" s="944"/>
      <c r="AN15" s="945"/>
      <c r="AO15" s="943" t="s">
        <v>14</v>
      </c>
      <c r="AP15" s="944"/>
      <c r="AQ15" s="944"/>
      <c r="AR15" s="944"/>
      <c r="AS15" s="944"/>
      <c r="AT15" s="944"/>
      <c r="AU15" s="945"/>
      <c r="AV15" s="943" t="s">
        <v>15</v>
      </c>
      <c r="AW15" s="944"/>
      <c r="AX15" s="944"/>
      <c r="AY15" s="988"/>
      <c r="AZ15" s="989"/>
      <c r="BA15" s="965"/>
      <c r="BB15" s="956"/>
      <c r="BC15" s="965"/>
      <c r="BD15" s="955"/>
      <c r="BE15" s="955"/>
      <c r="BF15" s="955"/>
      <c r="BG15" s="956"/>
    </row>
    <row r="16" spans="2:64" ht="20.25" customHeight="1">
      <c r="B16" s="937"/>
      <c r="C16" s="965"/>
      <c r="D16" s="955"/>
      <c r="E16" s="966"/>
      <c r="F16" s="36"/>
      <c r="G16" s="940"/>
      <c r="H16" s="954"/>
      <c r="I16" s="955"/>
      <c r="J16" s="955"/>
      <c r="K16" s="966"/>
      <c r="L16" s="954"/>
      <c r="M16" s="955"/>
      <c r="N16" s="966"/>
      <c r="O16" s="954"/>
      <c r="P16" s="955"/>
      <c r="Q16" s="955"/>
      <c r="R16" s="955"/>
      <c r="S16" s="956"/>
      <c r="T16" s="7">
        <v>1</v>
      </c>
      <c r="U16" s="12">
        <v>2</v>
      </c>
      <c r="V16" s="12">
        <v>3</v>
      </c>
      <c r="W16" s="12">
        <v>4</v>
      </c>
      <c r="X16" s="12">
        <v>5</v>
      </c>
      <c r="Y16" s="12">
        <v>6</v>
      </c>
      <c r="Z16" s="13">
        <v>7</v>
      </c>
      <c r="AA16" s="11">
        <v>8</v>
      </c>
      <c r="AB16" s="12">
        <v>9</v>
      </c>
      <c r="AC16" s="12">
        <v>10</v>
      </c>
      <c r="AD16" s="12">
        <v>11</v>
      </c>
      <c r="AE16" s="12">
        <v>12</v>
      </c>
      <c r="AF16" s="12">
        <v>13</v>
      </c>
      <c r="AG16" s="13">
        <v>14</v>
      </c>
      <c r="AH16" s="7">
        <v>15</v>
      </c>
      <c r="AI16" s="12">
        <v>16</v>
      </c>
      <c r="AJ16" s="12">
        <v>17</v>
      </c>
      <c r="AK16" s="12">
        <v>18</v>
      </c>
      <c r="AL16" s="12">
        <v>19</v>
      </c>
      <c r="AM16" s="12">
        <v>20</v>
      </c>
      <c r="AN16" s="13">
        <v>21</v>
      </c>
      <c r="AO16" s="11">
        <v>22</v>
      </c>
      <c r="AP16" s="12">
        <v>23</v>
      </c>
      <c r="AQ16" s="12">
        <v>24</v>
      </c>
      <c r="AR16" s="12">
        <v>25</v>
      </c>
      <c r="AS16" s="12">
        <v>26</v>
      </c>
      <c r="AT16" s="12">
        <v>27</v>
      </c>
      <c r="AU16" s="13">
        <v>28</v>
      </c>
      <c r="AV16" s="52" t="str">
        <f>IF($BB$3="実績",IF(DAY(DATE($AC$2,$AG$2,29))=29,29,""),"")</f>
        <v/>
      </c>
      <c r="AW16" s="53" t="str">
        <f>IF($BB$3="実績",IF(DAY(DATE($AC$2,$AG$2,30))=30,30,""),"")</f>
        <v/>
      </c>
      <c r="AX16" s="54" t="str">
        <f>IF($BB$3="実績",IF(DAY(DATE($AC$2,$AG$2,31))=31,31,""),"")</f>
        <v/>
      </c>
      <c r="AY16" s="988"/>
      <c r="AZ16" s="989"/>
      <c r="BA16" s="965"/>
      <c r="BB16" s="956"/>
      <c r="BC16" s="965"/>
      <c r="BD16" s="955"/>
      <c r="BE16" s="955"/>
      <c r="BF16" s="955"/>
      <c r="BG16" s="956"/>
    </row>
    <row r="17" spans="2:59" ht="20.25" hidden="1" customHeight="1">
      <c r="B17" s="937"/>
      <c r="C17" s="965"/>
      <c r="D17" s="955"/>
      <c r="E17" s="966"/>
      <c r="F17" s="36"/>
      <c r="G17" s="940"/>
      <c r="H17" s="954"/>
      <c r="I17" s="955"/>
      <c r="J17" s="955"/>
      <c r="K17" s="966"/>
      <c r="L17" s="954"/>
      <c r="M17" s="955"/>
      <c r="N17" s="966"/>
      <c r="O17" s="954"/>
      <c r="P17" s="955"/>
      <c r="Q17" s="955"/>
      <c r="R17" s="955"/>
      <c r="S17" s="956"/>
      <c r="T17" s="7">
        <f>WEEKDAY(DATE($AC$2,$AG$2,1))</f>
        <v>4</v>
      </c>
      <c r="U17" s="12">
        <f>WEEKDAY(DATE($AC$2,$AG$2,2))</f>
        <v>5</v>
      </c>
      <c r="V17" s="12">
        <f>WEEKDAY(DATE($AC$2,$AG$2,3))</f>
        <v>6</v>
      </c>
      <c r="W17" s="12">
        <f>WEEKDAY(DATE($AC$2,$AG$2,4))</f>
        <v>7</v>
      </c>
      <c r="X17" s="12">
        <f>WEEKDAY(DATE($AC$2,$AG$2,5))</f>
        <v>1</v>
      </c>
      <c r="Y17" s="12">
        <f>WEEKDAY(DATE($AC$2,$AG$2,6))</f>
        <v>2</v>
      </c>
      <c r="Z17" s="13">
        <f>WEEKDAY(DATE($AC$2,$AG$2,7))</f>
        <v>3</v>
      </c>
      <c r="AA17" s="11">
        <f>WEEKDAY(DATE($AC$2,$AG$2,8))</f>
        <v>4</v>
      </c>
      <c r="AB17" s="12">
        <f>WEEKDAY(DATE($AC$2,$AG$2,9))</f>
        <v>5</v>
      </c>
      <c r="AC17" s="12">
        <f>WEEKDAY(DATE($AC$2,$AG$2,10))</f>
        <v>6</v>
      </c>
      <c r="AD17" s="12">
        <f>WEEKDAY(DATE($AC$2,$AG$2,11))</f>
        <v>7</v>
      </c>
      <c r="AE17" s="12">
        <f>WEEKDAY(DATE($AC$2,$AG$2,12))</f>
        <v>1</v>
      </c>
      <c r="AF17" s="12">
        <f>WEEKDAY(DATE($AC$2,$AG$2,13))</f>
        <v>2</v>
      </c>
      <c r="AG17" s="13">
        <f>WEEKDAY(DATE($AC$2,$AG$2,14))</f>
        <v>3</v>
      </c>
      <c r="AH17" s="11">
        <f>WEEKDAY(DATE($AC$2,$AG$2,15))</f>
        <v>4</v>
      </c>
      <c r="AI17" s="12">
        <f>WEEKDAY(DATE($AC$2,$AG$2,16))</f>
        <v>5</v>
      </c>
      <c r="AJ17" s="12">
        <f>WEEKDAY(DATE($AC$2,$AG$2,17))</f>
        <v>6</v>
      </c>
      <c r="AK17" s="12">
        <f>WEEKDAY(DATE($AC$2,$AG$2,18))</f>
        <v>7</v>
      </c>
      <c r="AL17" s="12">
        <f>WEEKDAY(DATE($AC$2,$AG$2,19))</f>
        <v>1</v>
      </c>
      <c r="AM17" s="12">
        <f>WEEKDAY(DATE($AC$2,$AG$2,20))</f>
        <v>2</v>
      </c>
      <c r="AN17" s="13">
        <f>WEEKDAY(DATE($AC$2,$AG$2,21))</f>
        <v>3</v>
      </c>
      <c r="AO17" s="11">
        <f>WEEKDAY(DATE($AC$2,$AG$2,22))</f>
        <v>4</v>
      </c>
      <c r="AP17" s="12">
        <f>WEEKDAY(DATE($AC$2,$AG$2,23))</f>
        <v>5</v>
      </c>
      <c r="AQ17" s="12">
        <f>WEEKDAY(DATE($AC$2,$AG$2,24))</f>
        <v>6</v>
      </c>
      <c r="AR17" s="12">
        <f>WEEKDAY(DATE($AC$2,$AG$2,25))</f>
        <v>7</v>
      </c>
      <c r="AS17" s="12">
        <f>WEEKDAY(DATE($AC$2,$AG$2,26))</f>
        <v>1</v>
      </c>
      <c r="AT17" s="12">
        <f>WEEKDAY(DATE($AC$2,$AG$2,27))</f>
        <v>2</v>
      </c>
      <c r="AU17" s="13">
        <f>WEEKDAY(DATE($AC$2,$AG$2,28))</f>
        <v>3</v>
      </c>
      <c r="AV17" s="11">
        <f>IF(AV16=29,WEEKDAY(DATE($AC$2,$AG$2,29)),0)</f>
        <v>0</v>
      </c>
      <c r="AW17" s="12">
        <f>IF(AW16=30,WEEKDAY(DATE($AC$2,$AG$2,30)),0)</f>
        <v>0</v>
      </c>
      <c r="AX17" s="13">
        <f>IF(AX16=31,WEEKDAY(DATE($AC$2,$AG$2,31)),0)</f>
        <v>0</v>
      </c>
      <c r="AY17" s="988"/>
      <c r="AZ17" s="989"/>
      <c r="BA17" s="965"/>
      <c r="BB17" s="956"/>
      <c r="BC17" s="965"/>
      <c r="BD17" s="955"/>
      <c r="BE17" s="955"/>
      <c r="BF17" s="955"/>
      <c r="BG17" s="956"/>
    </row>
    <row r="18" spans="2:59" ht="20.25" customHeight="1" thickBot="1">
      <c r="B18" s="938"/>
      <c r="C18" s="967"/>
      <c r="D18" s="958"/>
      <c r="E18" s="968"/>
      <c r="F18" s="37"/>
      <c r="G18" s="941"/>
      <c r="H18" s="957"/>
      <c r="I18" s="958"/>
      <c r="J18" s="958"/>
      <c r="K18" s="968"/>
      <c r="L18" s="957"/>
      <c r="M18" s="958"/>
      <c r="N18" s="968"/>
      <c r="O18" s="957"/>
      <c r="P18" s="958"/>
      <c r="Q18" s="958"/>
      <c r="R18" s="958"/>
      <c r="S18" s="959"/>
      <c r="T18" s="57" t="str">
        <f>IF(T17=1,"日",IF(T17=2,"月",IF(T17=3,"火",IF(T17=4,"水",IF(T17=5,"木",IF(T17=6,"金","土"))))))</f>
        <v>水</v>
      </c>
      <c r="U18" s="50" t="str">
        <f t="shared" ref="U18:AU18" si="0">IF(U17=1,"日",IF(U17=2,"月",IF(U17=3,"火",IF(U17=4,"水",IF(U17=5,"木",IF(U17=6,"金","土"))))))</f>
        <v>木</v>
      </c>
      <c r="V18" s="50" t="str">
        <f t="shared" si="0"/>
        <v>金</v>
      </c>
      <c r="W18" s="50" t="str">
        <f t="shared" si="0"/>
        <v>土</v>
      </c>
      <c r="X18" s="50" t="str">
        <f t="shared" si="0"/>
        <v>日</v>
      </c>
      <c r="Y18" s="50" t="str">
        <f t="shared" si="0"/>
        <v>月</v>
      </c>
      <c r="Z18" s="51" t="str">
        <f t="shared" si="0"/>
        <v>火</v>
      </c>
      <c r="AA18" s="49" t="str">
        <f>IF(AA17=1,"日",IF(AA17=2,"月",IF(AA17=3,"火",IF(AA17=4,"水",IF(AA17=5,"木",IF(AA17=6,"金","土"))))))</f>
        <v>水</v>
      </c>
      <c r="AB18" s="50" t="str">
        <f t="shared" si="0"/>
        <v>木</v>
      </c>
      <c r="AC18" s="50" t="str">
        <f t="shared" si="0"/>
        <v>金</v>
      </c>
      <c r="AD18" s="50" t="str">
        <f t="shared" si="0"/>
        <v>土</v>
      </c>
      <c r="AE18" s="50" t="str">
        <f t="shared" si="0"/>
        <v>日</v>
      </c>
      <c r="AF18" s="50" t="str">
        <f t="shared" si="0"/>
        <v>月</v>
      </c>
      <c r="AG18" s="51" t="str">
        <f t="shared" si="0"/>
        <v>火</v>
      </c>
      <c r="AH18" s="49" t="str">
        <f>IF(AH17=1,"日",IF(AH17=2,"月",IF(AH17=3,"火",IF(AH17=4,"水",IF(AH17=5,"木",IF(AH17=6,"金","土"))))))</f>
        <v>水</v>
      </c>
      <c r="AI18" s="50" t="str">
        <f t="shared" si="0"/>
        <v>木</v>
      </c>
      <c r="AJ18" s="50" t="str">
        <f t="shared" si="0"/>
        <v>金</v>
      </c>
      <c r="AK18" s="50" t="str">
        <f t="shared" si="0"/>
        <v>土</v>
      </c>
      <c r="AL18" s="50" t="str">
        <f t="shared" si="0"/>
        <v>日</v>
      </c>
      <c r="AM18" s="50" t="str">
        <f t="shared" si="0"/>
        <v>月</v>
      </c>
      <c r="AN18" s="51" t="str">
        <f t="shared" si="0"/>
        <v>火</v>
      </c>
      <c r="AO18" s="49" t="str">
        <f>IF(AO17=1,"日",IF(AO17=2,"月",IF(AO17=3,"火",IF(AO17=4,"水",IF(AO17=5,"木",IF(AO17=6,"金","土"))))))</f>
        <v>水</v>
      </c>
      <c r="AP18" s="50" t="str">
        <f t="shared" si="0"/>
        <v>木</v>
      </c>
      <c r="AQ18" s="50" t="str">
        <f t="shared" si="0"/>
        <v>金</v>
      </c>
      <c r="AR18" s="50" t="str">
        <f t="shared" si="0"/>
        <v>土</v>
      </c>
      <c r="AS18" s="50" t="str">
        <f t="shared" si="0"/>
        <v>日</v>
      </c>
      <c r="AT18" s="50" t="str">
        <f t="shared" si="0"/>
        <v>月</v>
      </c>
      <c r="AU18" s="51" t="str">
        <f t="shared" si="0"/>
        <v>火</v>
      </c>
      <c r="AV18" s="50" t="str">
        <f>IF(AV17=1,"日",IF(AV17=2,"月",IF(AV17=3,"火",IF(AV17=4,"水",IF(AV17=5,"木",IF(AV17=6,"金",IF(AV17=0,"","土")))))))</f>
        <v/>
      </c>
      <c r="AW18" s="50" t="str">
        <f>IF(AW17=1,"日",IF(AW17=2,"月",IF(AW17=3,"火",IF(AW17=4,"水",IF(AW17=5,"木",IF(AW17=6,"金",IF(AW17=0,"","土")))))))</f>
        <v/>
      </c>
      <c r="AX18" s="50" t="str">
        <f>IF(AX17=1,"日",IF(AX17=2,"月",IF(AX17=3,"火",IF(AX17=4,"水",IF(AX17=5,"木",IF(AX17=6,"金",IF(AX17=0,"","土")))))))</f>
        <v/>
      </c>
      <c r="AY18" s="990"/>
      <c r="AZ18" s="991"/>
      <c r="BA18" s="967"/>
      <c r="BB18" s="959"/>
      <c r="BC18" s="967"/>
      <c r="BD18" s="958"/>
      <c r="BE18" s="958"/>
      <c r="BF18" s="958"/>
      <c r="BG18" s="959"/>
    </row>
    <row r="19" spans="2:59" ht="20.25" customHeight="1">
      <c r="B19" s="68"/>
      <c r="C19" s="969"/>
      <c r="D19" s="970"/>
      <c r="E19" s="971"/>
      <c r="F19" s="180"/>
      <c r="G19" s="942"/>
      <c r="H19" s="972"/>
      <c r="I19" s="970"/>
      <c r="J19" s="970"/>
      <c r="K19" s="971"/>
      <c r="L19" s="979"/>
      <c r="M19" s="934"/>
      <c r="N19" s="980"/>
      <c r="O19" s="72" t="s">
        <v>18</v>
      </c>
      <c r="P19" s="26"/>
      <c r="Q19" s="26"/>
      <c r="R19" s="24"/>
      <c r="S19" s="73"/>
      <c r="T19" s="183"/>
      <c r="U19" s="193"/>
      <c r="V19" s="193"/>
      <c r="W19" s="193"/>
      <c r="X19" s="193"/>
      <c r="Y19" s="193"/>
      <c r="Z19" s="182"/>
      <c r="AA19" s="183"/>
      <c r="AB19" s="193"/>
      <c r="AC19" s="193"/>
      <c r="AD19" s="193"/>
      <c r="AE19" s="193"/>
      <c r="AF19" s="193"/>
      <c r="AG19" s="182"/>
      <c r="AH19" s="183"/>
      <c r="AI19" s="193"/>
      <c r="AJ19" s="193"/>
      <c r="AK19" s="193"/>
      <c r="AL19" s="193"/>
      <c r="AM19" s="193"/>
      <c r="AN19" s="182"/>
      <c r="AO19" s="183"/>
      <c r="AP19" s="193"/>
      <c r="AQ19" s="193"/>
      <c r="AR19" s="193"/>
      <c r="AS19" s="193"/>
      <c r="AT19" s="193"/>
      <c r="AU19" s="182"/>
      <c r="AV19" s="183"/>
      <c r="AW19" s="193"/>
      <c r="AX19" s="194"/>
      <c r="AY19" s="949"/>
      <c r="AZ19" s="950"/>
      <c r="BA19" s="946"/>
      <c r="BB19" s="947"/>
      <c r="BC19" s="933"/>
      <c r="BD19" s="934"/>
      <c r="BE19" s="934"/>
      <c r="BF19" s="934"/>
      <c r="BG19" s="935"/>
    </row>
    <row r="20" spans="2:59" ht="20.25" customHeight="1">
      <c r="B20" s="69">
        <v>1</v>
      </c>
      <c r="C20" s="876"/>
      <c r="D20" s="877"/>
      <c r="E20" s="878"/>
      <c r="F20" s="184"/>
      <c r="G20" s="894"/>
      <c r="H20" s="883"/>
      <c r="I20" s="877"/>
      <c r="J20" s="877"/>
      <c r="K20" s="878"/>
      <c r="L20" s="887"/>
      <c r="M20" s="888"/>
      <c r="N20" s="889"/>
      <c r="O20" s="27" t="s">
        <v>88</v>
      </c>
      <c r="P20" s="28"/>
      <c r="Q20" s="28"/>
      <c r="R20" s="23"/>
      <c r="S20" s="74"/>
      <c r="T20" s="157" t="str">
        <f>IF(T19="","",VLOOKUP(T19,'シフト記号表（勤務時間帯）'!$C$5:$W$46,21,FALSE))</f>
        <v/>
      </c>
      <c r="U20" s="158" t="str">
        <f>IF(U19="","",VLOOKUP(U19,'シフト記号表（勤務時間帯）'!$C$5:$W$46,21,FALSE))</f>
        <v/>
      </c>
      <c r="V20" s="158" t="str">
        <f>IF(V19="","",VLOOKUP(V19,'シフト記号表（勤務時間帯）'!$C$5:$W$46,21,FALSE))</f>
        <v/>
      </c>
      <c r="W20" s="158" t="str">
        <f>IF(W19="","",VLOOKUP(W19,'シフト記号表（勤務時間帯）'!$C$5:$W$46,21,FALSE))</f>
        <v/>
      </c>
      <c r="X20" s="158" t="str">
        <f>IF(X19="","",VLOOKUP(X19,'シフト記号表（勤務時間帯）'!$C$5:$W$46,21,FALSE))</f>
        <v/>
      </c>
      <c r="Y20" s="158" t="str">
        <f>IF(Y19="","",VLOOKUP(Y19,'シフト記号表（勤務時間帯）'!$C$5:$W$46,21,FALSE))</f>
        <v/>
      </c>
      <c r="Z20" s="159" t="str">
        <f>IF(Z19="","",VLOOKUP(Z19,'シフト記号表（勤務時間帯）'!$C$5:$W$46,21,FALSE))</f>
        <v/>
      </c>
      <c r="AA20" s="157" t="str">
        <f>IF(AA19="","",VLOOKUP(AA19,'シフト記号表（勤務時間帯）'!$C$5:$W$46,21,FALSE))</f>
        <v/>
      </c>
      <c r="AB20" s="158" t="str">
        <f>IF(AB19="","",VLOOKUP(AB19,'シフト記号表（勤務時間帯）'!$C$5:$W$46,21,FALSE))</f>
        <v/>
      </c>
      <c r="AC20" s="158" t="str">
        <f>IF(AC19="","",VLOOKUP(AC19,'シフト記号表（勤務時間帯）'!$C$5:$W$46,21,FALSE))</f>
        <v/>
      </c>
      <c r="AD20" s="158" t="str">
        <f>IF(AD19="","",VLOOKUP(AD19,'シフト記号表（勤務時間帯）'!$C$5:$W$46,21,FALSE))</f>
        <v/>
      </c>
      <c r="AE20" s="158" t="str">
        <f>IF(AE19="","",VLOOKUP(AE19,'シフト記号表（勤務時間帯）'!$C$5:$W$46,21,FALSE))</f>
        <v/>
      </c>
      <c r="AF20" s="158" t="str">
        <f>IF(AF19="","",VLOOKUP(AF19,'シフト記号表（勤務時間帯）'!$C$5:$W$46,21,FALSE))</f>
        <v/>
      </c>
      <c r="AG20" s="159" t="str">
        <f>IF(AG19="","",VLOOKUP(AG19,'シフト記号表（勤務時間帯）'!$C$5:$W$46,21,FALSE))</f>
        <v/>
      </c>
      <c r="AH20" s="157" t="str">
        <f>IF(AH19="","",VLOOKUP(AH19,'シフト記号表（勤務時間帯）'!$C$5:$W$46,21,FALSE))</f>
        <v/>
      </c>
      <c r="AI20" s="158" t="str">
        <f>IF(AI19="","",VLOOKUP(AI19,'シフト記号表（勤務時間帯）'!$C$5:$W$46,21,FALSE))</f>
        <v/>
      </c>
      <c r="AJ20" s="158" t="str">
        <f>IF(AJ19="","",VLOOKUP(AJ19,'シフト記号表（勤務時間帯）'!$C$5:$W$46,21,FALSE))</f>
        <v/>
      </c>
      <c r="AK20" s="158" t="str">
        <f>IF(AK19="","",VLOOKUP(AK19,'シフト記号表（勤務時間帯）'!$C$5:$W$46,21,FALSE))</f>
        <v/>
      </c>
      <c r="AL20" s="158" t="str">
        <f>IF(AL19="","",VLOOKUP(AL19,'シフト記号表（勤務時間帯）'!$C$5:$W$46,21,FALSE))</f>
        <v/>
      </c>
      <c r="AM20" s="158" t="str">
        <f>IF(AM19="","",VLOOKUP(AM19,'シフト記号表（勤務時間帯）'!$C$5:$W$46,21,FALSE))</f>
        <v/>
      </c>
      <c r="AN20" s="159" t="str">
        <f>IF(AN19="","",VLOOKUP(AN19,'シフト記号表（勤務時間帯）'!$C$5:$W$46,21,FALSE))</f>
        <v/>
      </c>
      <c r="AO20" s="157" t="str">
        <f>IF(AO19="","",VLOOKUP(AO19,'シフト記号表（勤務時間帯）'!$C$5:$W$46,21,FALSE))</f>
        <v/>
      </c>
      <c r="AP20" s="158" t="str">
        <f>IF(AP19="","",VLOOKUP(AP19,'シフト記号表（勤務時間帯）'!$C$5:$W$46,21,FALSE))</f>
        <v/>
      </c>
      <c r="AQ20" s="158" t="str">
        <f>IF(AQ19="","",VLOOKUP(AQ19,'シフト記号表（勤務時間帯）'!$C$5:$W$46,21,FALSE))</f>
        <v/>
      </c>
      <c r="AR20" s="158" t="str">
        <f>IF(AR19="","",VLOOKUP(AR19,'シフト記号表（勤務時間帯）'!$C$5:$W$46,21,FALSE))</f>
        <v/>
      </c>
      <c r="AS20" s="158" t="str">
        <f>IF(AS19="","",VLOOKUP(AS19,'シフト記号表（勤務時間帯）'!$C$5:$W$46,21,FALSE))</f>
        <v/>
      </c>
      <c r="AT20" s="158" t="str">
        <f>IF(AT19="","",VLOOKUP(AT19,'シフト記号表（勤務時間帯）'!$C$5:$W$46,21,FALSE))</f>
        <v/>
      </c>
      <c r="AU20" s="159" t="str">
        <f>IF(AU19="","",VLOOKUP(AU19,'シフト記号表（勤務時間帯）'!$C$5:$W$46,21,FALSE))</f>
        <v/>
      </c>
      <c r="AV20" s="157" t="str">
        <f>IF(AV19="","",VLOOKUP(AV19,'シフト記号表（勤務時間帯）'!$C$5:$W$46,21,FALSE))</f>
        <v/>
      </c>
      <c r="AW20" s="158" t="str">
        <f>IF(AW19="","",VLOOKUP(AW19,'シフト記号表（勤務時間帯）'!$C$5:$W$46,21,FALSE))</f>
        <v/>
      </c>
      <c r="AX20" s="160" t="str">
        <f>IF(AX19="","",VLOOKUP(AX19,'シフト記号表（勤務時間帯）'!$C$5:$W$46,21,FALSE))</f>
        <v/>
      </c>
      <c r="AY20" s="914">
        <f>IF($BB$3="計画",SUM(T20:AU20),IF($BB$3="実績",SUM(T20:AX20),""))</f>
        <v>0</v>
      </c>
      <c r="AZ20" s="915"/>
      <c r="BA20" s="924">
        <f>IF($BB$3="計画",AY20/4,IF($BB$3="実績",(AY20/($BB$7/7)),""))</f>
        <v>0</v>
      </c>
      <c r="BB20" s="925"/>
      <c r="BC20" s="918"/>
      <c r="BD20" s="888"/>
      <c r="BE20" s="888"/>
      <c r="BF20" s="888"/>
      <c r="BG20" s="919"/>
    </row>
    <row r="21" spans="2:59" ht="20.25" customHeight="1">
      <c r="B21" s="70"/>
      <c r="C21" s="879"/>
      <c r="D21" s="880"/>
      <c r="E21" s="881"/>
      <c r="F21" s="185">
        <f>C20</f>
        <v>0</v>
      </c>
      <c r="G21" s="895"/>
      <c r="H21" s="882"/>
      <c r="I21" s="880"/>
      <c r="J21" s="880"/>
      <c r="K21" s="881"/>
      <c r="L21" s="890"/>
      <c r="M21" s="891"/>
      <c r="N21" s="892"/>
      <c r="O21" s="29" t="s">
        <v>89</v>
      </c>
      <c r="P21" s="30"/>
      <c r="Q21" s="30"/>
      <c r="R21" s="21"/>
      <c r="S21" s="75"/>
      <c r="T21" s="161" t="str">
        <f>IF(T19="","",VLOOKUP(T19,'シフト記号表（勤務時間帯）'!$C$5:$Y$46,23,FALSE))</f>
        <v/>
      </c>
      <c r="U21" s="162" t="str">
        <f>IF(U19="","",VLOOKUP(U19,'シフト記号表（勤務時間帯）'!$C$5:$Y$46,23,FALSE))</f>
        <v/>
      </c>
      <c r="V21" s="162" t="str">
        <f>IF(V19="","",VLOOKUP(V19,'シフト記号表（勤務時間帯）'!$C$5:$Y$46,23,FALSE))</f>
        <v/>
      </c>
      <c r="W21" s="162" t="str">
        <f>IF(W19="","",VLOOKUP(W19,'シフト記号表（勤務時間帯）'!$C$5:$Y$46,23,FALSE))</f>
        <v/>
      </c>
      <c r="X21" s="162" t="str">
        <f>IF(X19="","",VLOOKUP(X19,'シフト記号表（勤務時間帯）'!$C$5:$Y$46,23,FALSE))</f>
        <v/>
      </c>
      <c r="Y21" s="162" t="str">
        <f>IF(Y19="","",VLOOKUP(Y19,'シフト記号表（勤務時間帯）'!$C$5:$Y$46,23,FALSE))</f>
        <v/>
      </c>
      <c r="Z21" s="163" t="str">
        <f>IF(Z19="","",VLOOKUP(Z19,'シフト記号表（勤務時間帯）'!$C$5:$Y$46,23,FALSE))</f>
        <v/>
      </c>
      <c r="AA21" s="161" t="str">
        <f>IF(AA19="","",VLOOKUP(AA19,'シフト記号表（勤務時間帯）'!$C$5:$Y$46,23,FALSE))</f>
        <v/>
      </c>
      <c r="AB21" s="162" t="str">
        <f>IF(AB19="","",VLOOKUP(AB19,'シフト記号表（勤務時間帯）'!$C$5:$Y$46,23,FALSE))</f>
        <v/>
      </c>
      <c r="AC21" s="162" t="str">
        <f>IF(AC19="","",VLOOKUP(AC19,'シフト記号表（勤務時間帯）'!$C$5:$Y$46,23,FALSE))</f>
        <v/>
      </c>
      <c r="AD21" s="162" t="str">
        <f>IF(AD19="","",VLOOKUP(AD19,'シフト記号表（勤務時間帯）'!$C$5:$Y$46,23,FALSE))</f>
        <v/>
      </c>
      <c r="AE21" s="162" t="str">
        <f>IF(AE19="","",VLOOKUP(AE19,'シフト記号表（勤務時間帯）'!$C$5:$Y$46,23,FALSE))</f>
        <v/>
      </c>
      <c r="AF21" s="162" t="str">
        <f>IF(AF19="","",VLOOKUP(AF19,'シフト記号表（勤務時間帯）'!$C$5:$Y$46,23,FALSE))</f>
        <v/>
      </c>
      <c r="AG21" s="163" t="str">
        <f>IF(AG19="","",VLOOKUP(AG19,'シフト記号表（勤務時間帯）'!$C$5:$Y$46,23,FALSE))</f>
        <v/>
      </c>
      <c r="AH21" s="161" t="str">
        <f>IF(AH19="","",VLOOKUP(AH19,'シフト記号表（勤務時間帯）'!$C$5:$Y$46,23,FALSE))</f>
        <v/>
      </c>
      <c r="AI21" s="162" t="str">
        <f>IF(AI19="","",VLOOKUP(AI19,'シフト記号表（勤務時間帯）'!$C$5:$Y$46,23,FALSE))</f>
        <v/>
      </c>
      <c r="AJ21" s="162" t="str">
        <f>IF(AJ19="","",VLOOKUP(AJ19,'シフト記号表（勤務時間帯）'!$C$5:$Y$46,23,FALSE))</f>
        <v/>
      </c>
      <c r="AK21" s="162" t="str">
        <f>IF(AK19="","",VLOOKUP(AK19,'シフト記号表（勤務時間帯）'!$C$5:$Y$46,23,FALSE))</f>
        <v/>
      </c>
      <c r="AL21" s="162" t="str">
        <f>IF(AL19="","",VLOOKUP(AL19,'シフト記号表（勤務時間帯）'!$C$5:$Y$46,23,FALSE))</f>
        <v/>
      </c>
      <c r="AM21" s="162" t="str">
        <f>IF(AM19="","",VLOOKUP(AM19,'シフト記号表（勤務時間帯）'!$C$5:$Y$46,23,FALSE))</f>
        <v/>
      </c>
      <c r="AN21" s="163" t="str">
        <f>IF(AN19="","",VLOOKUP(AN19,'シフト記号表（勤務時間帯）'!$C$5:$Y$46,23,FALSE))</f>
        <v/>
      </c>
      <c r="AO21" s="161" t="str">
        <f>IF(AO19="","",VLOOKUP(AO19,'シフト記号表（勤務時間帯）'!$C$5:$Y$46,23,FALSE))</f>
        <v/>
      </c>
      <c r="AP21" s="162" t="str">
        <f>IF(AP19="","",VLOOKUP(AP19,'シフト記号表（勤務時間帯）'!$C$5:$Y$46,23,FALSE))</f>
        <v/>
      </c>
      <c r="AQ21" s="162" t="str">
        <f>IF(AQ19="","",VLOOKUP(AQ19,'シフト記号表（勤務時間帯）'!$C$5:$Y$46,23,FALSE))</f>
        <v/>
      </c>
      <c r="AR21" s="162" t="str">
        <f>IF(AR19="","",VLOOKUP(AR19,'シフト記号表（勤務時間帯）'!$C$5:$Y$46,23,FALSE))</f>
        <v/>
      </c>
      <c r="AS21" s="162" t="str">
        <f>IF(AS19="","",VLOOKUP(AS19,'シフト記号表（勤務時間帯）'!$C$5:$Y$46,23,FALSE))</f>
        <v/>
      </c>
      <c r="AT21" s="162" t="str">
        <f>IF(AT19="","",VLOOKUP(AT19,'シフト記号表（勤務時間帯）'!$C$5:$Y$46,23,FALSE))</f>
        <v/>
      </c>
      <c r="AU21" s="163" t="str">
        <f>IF(AU19="","",VLOOKUP(AU19,'シフト記号表（勤務時間帯）'!$C$5:$Y$46,23,FALSE))</f>
        <v/>
      </c>
      <c r="AV21" s="161" t="str">
        <f>IF(AV19="","",VLOOKUP(AV19,'シフト記号表（勤務時間帯）'!$C$5:$Y$46,23,FALSE))</f>
        <v/>
      </c>
      <c r="AW21" s="162" t="str">
        <f>IF(AW19="","",VLOOKUP(AW19,'シフト記号表（勤務時間帯）'!$C$5:$Y$46,23,FALSE))</f>
        <v/>
      </c>
      <c r="AX21" s="164" t="str">
        <f>IF(AX19="","",VLOOKUP(AX19,'シフト記号表（勤務時間帯）'!$C$5:$Y$46,23,FALSE))</f>
        <v/>
      </c>
      <c r="AY21" s="912">
        <f>IF($BB$3="計画",SUM(T21:AU21),IF($BB$3="実績",SUM(T21:AX21),""))</f>
        <v>0</v>
      </c>
      <c r="AZ21" s="913"/>
      <c r="BA21" s="926">
        <f>IF($BB$3="計画",AY21/4,IF($BB$3="実績",(AY21/($BB$7/7)),""))</f>
        <v>0</v>
      </c>
      <c r="BB21" s="927"/>
      <c r="BC21" s="922"/>
      <c r="BD21" s="891"/>
      <c r="BE21" s="891"/>
      <c r="BF21" s="891"/>
      <c r="BG21" s="923"/>
    </row>
    <row r="22" spans="2:59" ht="20.25" customHeight="1">
      <c r="B22" s="71"/>
      <c r="C22" s="993"/>
      <c r="D22" s="994"/>
      <c r="E22" s="995"/>
      <c r="F22" s="186"/>
      <c r="G22" s="992"/>
      <c r="H22" s="996"/>
      <c r="I22" s="994"/>
      <c r="J22" s="994"/>
      <c r="K22" s="995"/>
      <c r="L22" s="884"/>
      <c r="M22" s="885"/>
      <c r="N22" s="886"/>
      <c r="O22" s="25" t="s">
        <v>18</v>
      </c>
      <c r="P22" s="31"/>
      <c r="Q22" s="31"/>
      <c r="R22" s="19"/>
      <c r="S22" s="76"/>
      <c r="T22" s="187"/>
      <c r="U22" s="188"/>
      <c r="V22" s="188"/>
      <c r="W22" s="188"/>
      <c r="X22" s="188"/>
      <c r="Y22" s="188"/>
      <c r="Z22" s="189"/>
      <c r="AA22" s="187"/>
      <c r="AB22" s="188"/>
      <c r="AC22" s="188"/>
      <c r="AD22" s="188"/>
      <c r="AE22" s="188"/>
      <c r="AF22" s="188"/>
      <c r="AG22" s="189"/>
      <c r="AH22" s="187"/>
      <c r="AI22" s="188"/>
      <c r="AJ22" s="188"/>
      <c r="AK22" s="188"/>
      <c r="AL22" s="188"/>
      <c r="AM22" s="188"/>
      <c r="AN22" s="189"/>
      <c r="AO22" s="187"/>
      <c r="AP22" s="188"/>
      <c r="AQ22" s="188"/>
      <c r="AR22" s="188"/>
      <c r="AS22" s="188"/>
      <c r="AT22" s="188"/>
      <c r="AU22" s="189"/>
      <c r="AV22" s="187"/>
      <c r="AW22" s="188"/>
      <c r="AX22" s="195"/>
      <c r="AY22" s="910"/>
      <c r="AZ22" s="911"/>
      <c r="BA22" s="920"/>
      <c r="BB22" s="921"/>
      <c r="BC22" s="916"/>
      <c r="BD22" s="885"/>
      <c r="BE22" s="885"/>
      <c r="BF22" s="885"/>
      <c r="BG22" s="917"/>
    </row>
    <row r="23" spans="2:59" ht="20.25" customHeight="1">
      <c r="B23" s="69">
        <f>B20+1</f>
        <v>2</v>
      </c>
      <c r="C23" s="876"/>
      <c r="D23" s="877"/>
      <c r="E23" s="878"/>
      <c r="F23" s="184"/>
      <c r="G23" s="894"/>
      <c r="H23" s="883"/>
      <c r="I23" s="877"/>
      <c r="J23" s="877"/>
      <c r="K23" s="878"/>
      <c r="L23" s="887"/>
      <c r="M23" s="888"/>
      <c r="N23" s="889"/>
      <c r="O23" s="27" t="s">
        <v>88</v>
      </c>
      <c r="P23" s="28"/>
      <c r="Q23" s="28"/>
      <c r="R23" s="23"/>
      <c r="S23" s="74"/>
      <c r="T23" s="157" t="str">
        <f>IF(T22="","",VLOOKUP(T22,'シフト記号表（勤務時間帯）'!$C$5:$W$46,21,FALSE))</f>
        <v/>
      </c>
      <c r="U23" s="158" t="str">
        <f>IF(U22="","",VLOOKUP(U22,'シフト記号表（勤務時間帯）'!$C$5:$W$46,21,FALSE))</f>
        <v/>
      </c>
      <c r="V23" s="158" t="str">
        <f>IF(V22="","",VLOOKUP(V22,'シフト記号表（勤務時間帯）'!$C$5:$W$46,21,FALSE))</f>
        <v/>
      </c>
      <c r="W23" s="158" t="str">
        <f>IF(W22="","",VLOOKUP(W22,'シフト記号表（勤務時間帯）'!$C$5:$W$46,21,FALSE))</f>
        <v/>
      </c>
      <c r="X23" s="158" t="str">
        <f>IF(X22="","",VLOOKUP(X22,'シフト記号表（勤務時間帯）'!$C$5:$W$46,21,FALSE))</f>
        <v/>
      </c>
      <c r="Y23" s="158" t="str">
        <f>IF(Y22="","",VLOOKUP(Y22,'シフト記号表（勤務時間帯）'!$C$5:$W$46,21,FALSE))</f>
        <v/>
      </c>
      <c r="Z23" s="159" t="str">
        <f>IF(Z22="","",VLOOKUP(Z22,'シフト記号表（勤務時間帯）'!$C$5:$W$46,21,FALSE))</f>
        <v/>
      </c>
      <c r="AA23" s="157" t="str">
        <f>IF(AA22="","",VLOOKUP(AA22,'シフト記号表（勤務時間帯）'!$C$5:$W$46,21,FALSE))</f>
        <v/>
      </c>
      <c r="AB23" s="158" t="str">
        <f>IF(AB22="","",VLOOKUP(AB22,'シフト記号表（勤務時間帯）'!$C$5:$W$46,21,FALSE))</f>
        <v/>
      </c>
      <c r="AC23" s="158" t="str">
        <f>IF(AC22="","",VLOOKUP(AC22,'シフト記号表（勤務時間帯）'!$C$5:$W$46,21,FALSE))</f>
        <v/>
      </c>
      <c r="AD23" s="158" t="str">
        <f>IF(AD22="","",VLOOKUP(AD22,'シフト記号表（勤務時間帯）'!$C$5:$W$46,21,FALSE))</f>
        <v/>
      </c>
      <c r="AE23" s="158" t="str">
        <f>IF(AE22="","",VLOOKUP(AE22,'シフト記号表（勤務時間帯）'!$C$5:$W$46,21,FALSE))</f>
        <v/>
      </c>
      <c r="AF23" s="158" t="str">
        <f>IF(AF22="","",VLOOKUP(AF22,'シフト記号表（勤務時間帯）'!$C$5:$W$46,21,FALSE))</f>
        <v/>
      </c>
      <c r="AG23" s="159" t="str">
        <f>IF(AG22="","",VLOOKUP(AG22,'シフト記号表（勤務時間帯）'!$C$5:$W$46,21,FALSE))</f>
        <v/>
      </c>
      <c r="AH23" s="157" t="str">
        <f>IF(AH22="","",VLOOKUP(AH22,'シフト記号表（勤務時間帯）'!$C$5:$W$46,21,FALSE))</f>
        <v/>
      </c>
      <c r="AI23" s="158" t="str">
        <f>IF(AI22="","",VLOOKUP(AI22,'シフト記号表（勤務時間帯）'!$C$5:$W$46,21,FALSE))</f>
        <v/>
      </c>
      <c r="AJ23" s="158" t="str">
        <f>IF(AJ22="","",VLOOKUP(AJ22,'シフト記号表（勤務時間帯）'!$C$5:$W$46,21,FALSE))</f>
        <v/>
      </c>
      <c r="AK23" s="158" t="str">
        <f>IF(AK22="","",VLOOKUP(AK22,'シフト記号表（勤務時間帯）'!$C$5:$W$46,21,FALSE))</f>
        <v/>
      </c>
      <c r="AL23" s="158" t="str">
        <f>IF(AL22="","",VLOOKUP(AL22,'シフト記号表（勤務時間帯）'!$C$5:$W$46,21,FALSE))</f>
        <v/>
      </c>
      <c r="AM23" s="158" t="str">
        <f>IF(AM22="","",VLOOKUP(AM22,'シフト記号表（勤務時間帯）'!$C$5:$W$46,21,FALSE))</f>
        <v/>
      </c>
      <c r="AN23" s="159" t="str">
        <f>IF(AN22="","",VLOOKUP(AN22,'シフト記号表（勤務時間帯）'!$C$5:$W$46,21,FALSE))</f>
        <v/>
      </c>
      <c r="AO23" s="157" t="str">
        <f>IF(AO22="","",VLOOKUP(AO22,'シフト記号表（勤務時間帯）'!$C$5:$W$46,21,FALSE))</f>
        <v/>
      </c>
      <c r="AP23" s="158" t="str">
        <f>IF(AP22="","",VLOOKUP(AP22,'シフト記号表（勤務時間帯）'!$C$5:$W$46,21,FALSE))</f>
        <v/>
      </c>
      <c r="AQ23" s="158" t="str">
        <f>IF(AQ22="","",VLOOKUP(AQ22,'シフト記号表（勤務時間帯）'!$C$5:$W$46,21,FALSE))</f>
        <v/>
      </c>
      <c r="AR23" s="158" t="str">
        <f>IF(AR22="","",VLOOKUP(AR22,'シフト記号表（勤務時間帯）'!$C$5:$W$46,21,FALSE))</f>
        <v/>
      </c>
      <c r="AS23" s="158" t="str">
        <f>IF(AS22="","",VLOOKUP(AS22,'シフト記号表（勤務時間帯）'!$C$5:$W$46,21,FALSE))</f>
        <v/>
      </c>
      <c r="AT23" s="158" t="str">
        <f>IF(AT22="","",VLOOKUP(AT22,'シフト記号表（勤務時間帯）'!$C$5:$W$46,21,FALSE))</f>
        <v/>
      </c>
      <c r="AU23" s="159" t="str">
        <f>IF(AU22="","",VLOOKUP(AU22,'シフト記号表（勤務時間帯）'!$C$5:$W$46,21,FALSE))</f>
        <v/>
      </c>
      <c r="AV23" s="157" t="str">
        <f>IF(AV22="","",VLOOKUP(AV22,'シフト記号表（勤務時間帯）'!$C$5:$W$46,21,FALSE))</f>
        <v/>
      </c>
      <c r="AW23" s="158" t="str">
        <f>IF(AW22="","",VLOOKUP(AW22,'シフト記号表（勤務時間帯）'!$C$5:$W$46,21,FALSE))</f>
        <v/>
      </c>
      <c r="AX23" s="160" t="str">
        <f>IF(AX22="","",VLOOKUP(AX22,'シフト記号表（勤務時間帯）'!$C$5:$W$46,21,FALSE))</f>
        <v/>
      </c>
      <c r="AY23" s="914">
        <f>IF($BB$3="計画",SUM(T23:AU23),IF($BB$3="実績",SUM(T23:AX23),""))</f>
        <v>0</v>
      </c>
      <c r="AZ23" s="915"/>
      <c r="BA23" s="924">
        <f>IF($BB$3="計画",AY23/4,IF($BB$3="実績",(AY23/($BB$7/7)),""))</f>
        <v>0</v>
      </c>
      <c r="BB23" s="925"/>
      <c r="BC23" s="918"/>
      <c r="BD23" s="888"/>
      <c r="BE23" s="888"/>
      <c r="BF23" s="888"/>
      <c r="BG23" s="919"/>
    </row>
    <row r="24" spans="2:59" ht="20.25" customHeight="1">
      <c r="B24" s="70"/>
      <c r="C24" s="879"/>
      <c r="D24" s="880"/>
      <c r="E24" s="881"/>
      <c r="F24" s="185">
        <f>C23</f>
        <v>0</v>
      </c>
      <c r="G24" s="895"/>
      <c r="H24" s="882"/>
      <c r="I24" s="880"/>
      <c r="J24" s="880"/>
      <c r="K24" s="881"/>
      <c r="L24" s="890"/>
      <c r="M24" s="891"/>
      <c r="N24" s="892"/>
      <c r="O24" s="29" t="s">
        <v>89</v>
      </c>
      <c r="P24" s="30"/>
      <c r="Q24" s="30"/>
      <c r="R24" s="21"/>
      <c r="S24" s="75"/>
      <c r="T24" s="161" t="str">
        <f>IF(T22="","",VLOOKUP(T22,'シフト記号表（勤務時間帯）'!$C$5:$Y$46,23,FALSE))</f>
        <v/>
      </c>
      <c r="U24" s="162" t="str">
        <f>IF(U22="","",VLOOKUP(U22,'シフト記号表（勤務時間帯）'!$C$5:$Y$46,23,FALSE))</f>
        <v/>
      </c>
      <c r="V24" s="162" t="str">
        <f>IF(V22="","",VLOOKUP(V22,'シフト記号表（勤務時間帯）'!$C$5:$Y$46,23,FALSE))</f>
        <v/>
      </c>
      <c r="W24" s="162" t="str">
        <f>IF(W22="","",VLOOKUP(W22,'シフト記号表（勤務時間帯）'!$C$5:$Y$46,23,FALSE))</f>
        <v/>
      </c>
      <c r="X24" s="162" t="str">
        <f>IF(X22="","",VLOOKUP(X22,'シフト記号表（勤務時間帯）'!$C$5:$Y$46,23,FALSE))</f>
        <v/>
      </c>
      <c r="Y24" s="162" t="str">
        <f>IF(Y22="","",VLOOKUP(Y22,'シフト記号表（勤務時間帯）'!$C$5:$Y$46,23,FALSE))</f>
        <v/>
      </c>
      <c r="Z24" s="163" t="str">
        <f>IF(Z22="","",VLOOKUP(Z22,'シフト記号表（勤務時間帯）'!$C$5:$Y$46,23,FALSE))</f>
        <v/>
      </c>
      <c r="AA24" s="161" t="str">
        <f>IF(AA22="","",VLOOKUP(AA22,'シフト記号表（勤務時間帯）'!$C$5:$Y$46,23,FALSE))</f>
        <v/>
      </c>
      <c r="AB24" s="162" t="str">
        <f>IF(AB22="","",VLOOKUP(AB22,'シフト記号表（勤務時間帯）'!$C$5:$Y$46,23,FALSE))</f>
        <v/>
      </c>
      <c r="AC24" s="162" t="str">
        <f>IF(AC22="","",VLOOKUP(AC22,'シフト記号表（勤務時間帯）'!$C$5:$Y$46,23,FALSE))</f>
        <v/>
      </c>
      <c r="AD24" s="162" t="str">
        <f>IF(AD22="","",VLOOKUP(AD22,'シフト記号表（勤務時間帯）'!$C$5:$Y$46,23,FALSE))</f>
        <v/>
      </c>
      <c r="AE24" s="162" t="str">
        <f>IF(AE22="","",VLOOKUP(AE22,'シフト記号表（勤務時間帯）'!$C$5:$Y$46,23,FALSE))</f>
        <v/>
      </c>
      <c r="AF24" s="162" t="str">
        <f>IF(AF22="","",VLOOKUP(AF22,'シフト記号表（勤務時間帯）'!$C$5:$Y$46,23,FALSE))</f>
        <v/>
      </c>
      <c r="AG24" s="163" t="str">
        <f>IF(AG22="","",VLOOKUP(AG22,'シフト記号表（勤務時間帯）'!$C$5:$Y$46,23,FALSE))</f>
        <v/>
      </c>
      <c r="AH24" s="161" t="str">
        <f>IF(AH22="","",VLOOKUP(AH22,'シフト記号表（勤務時間帯）'!$C$5:$Y$46,23,FALSE))</f>
        <v/>
      </c>
      <c r="AI24" s="162" t="str">
        <f>IF(AI22="","",VLOOKUP(AI22,'シフト記号表（勤務時間帯）'!$C$5:$Y$46,23,FALSE))</f>
        <v/>
      </c>
      <c r="AJ24" s="162" t="str">
        <f>IF(AJ22="","",VLOOKUP(AJ22,'シフト記号表（勤務時間帯）'!$C$5:$Y$46,23,FALSE))</f>
        <v/>
      </c>
      <c r="AK24" s="162" t="str">
        <f>IF(AK22="","",VLOOKUP(AK22,'シフト記号表（勤務時間帯）'!$C$5:$Y$46,23,FALSE))</f>
        <v/>
      </c>
      <c r="AL24" s="162" t="str">
        <f>IF(AL22="","",VLOOKUP(AL22,'シフト記号表（勤務時間帯）'!$C$5:$Y$46,23,FALSE))</f>
        <v/>
      </c>
      <c r="AM24" s="162" t="str">
        <f>IF(AM22="","",VLOOKUP(AM22,'シフト記号表（勤務時間帯）'!$C$5:$Y$46,23,FALSE))</f>
        <v/>
      </c>
      <c r="AN24" s="163" t="str">
        <f>IF(AN22="","",VLOOKUP(AN22,'シフト記号表（勤務時間帯）'!$C$5:$Y$46,23,FALSE))</f>
        <v/>
      </c>
      <c r="AO24" s="161" t="str">
        <f>IF(AO22="","",VLOOKUP(AO22,'シフト記号表（勤務時間帯）'!$C$5:$Y$46,23,FALSE))</f>
        <v/>
      </c>
      <c r="AP24" s="162" t="str">
        <f>IF(AP22="","",VLOOKUP(AP22,'シフト記号表（勤務時間帯）'!$C$5:$Y$46,23,FALSE))</f>
        <v/>
      </c>
      <c r="AQ24" s="162" t="str">
        <f>IF(AQ22="","",VLOOKUP(AQ22,'シフト記号表（勤務時間帯）'!$C$5:$Y$46,23,FALSE))</f>
        <v/>
      </c>
      <c r="AR24" s="162" t="str">
        <f>IF(AR22="","",VLOOKUP(AR22,'シフト記号表（勤務時間帯）'!$C$5:$Y$46,23,FALSE))</f>
        <v/>
      </c>
      <c r="AS24" s="162" t="str">
        <f>IF(AS22="","",VLOOKUP(AS22,'シフト記号表（勤務時間帯）'!$C$5:$Y$46,23,FALSE))</f>
        <v/>
      </c>
      <c r="AT24" s="162" t="str">
        <f>IF(AT22="","",VLOOKUP(AT22,'シフト記号表（勤務時間帯）'!$C$5:$Y$46,23,FALSE))</f>
        <v/>
      </c>
      <c r="AU24" s="163" t="str">
        <f>IF(AU22="","",VLOOKUP(AU22,'シフト記号表（勤務時間帯）'!$C$5:$Y$46,23,FALSE))</f>
        <v/>
      </c>
      <c r="AV24" s="161" t="str">
        <f>IF(AV22="","",VLOOKUP(AV22,'シフト記号表（勤務時間帯）'!$C$5:$Y$46,23,FALSE))</f>
        <v/>
      </c>
      <c r="AW24" s="162" t="str">
        <f>IF(AW22="","",VLOOKUP(AW22,'シフト記号表（勤務時間帯）'!$C$5:$Y$46,23,FALSE))</f>
        <v/>
      </c>
      <c r="AX24" s="164" t="str">
        <f>IF(AX22="","",VLOOKUP(AX22,'シフト記号表（勤務時間帯）'!$C$5:$Y$46,23,FALSE))</f>
        <v/>
      </c>
      <c r="AY24" s="912">
        <f>IF($BB$3="計画",SUM(T24:AU24),IF($BB$3="実績",SUM(T24:AX24),""))</f>
        <v>0</v>
      </c>
      <c r="AZ24" s="913"/>
      <c r="BA24" s="926">
        <f>IF($BB$3="計画",AY24/4,IF($BB$3="実績",(AY24/($BB$7/7)),""))</f>
        <v>0</v>
      </c>
      <c r="BB24" s="927"/>
      <c r="BC24" s="922"/>
      <c r="BD24" s="891"/>
      <c r="BE24" s="891"/>
      <c r="BF24" s="891"/>
      <c r="BG24" s="923"/>
    </row>
    <row r="25" spans="2:59" ht="20.25" customHeight="1">
      <c r="B25" s="71"/>
      <c r="C25" s="876"/>
      <c r="D25" s="877"/>
      <c r="E25" s="878"/>
      <c r="F25" s="184"/>
      <c r="G25" s="893"/>
      <c r="H25" s="883"/>
      <c r="I25" s="877"/>
      <c r="J25" s="877"/>
      <c r="K25" s="878"/>
      <c r="L25" s="884"/>
      <c r="M25" s="885"/>
      <c r="N25" s="886"/>
      <c r="O25" s="25" t="s">
        <v>18</v>
      </c>
      <c r="P25" s="31"/>
      <c r="Q25" s="31"/>
      <c r="R25" s="19"/>
      <c r="S25" s="76"/>
      <c r="T25" s="187"/>
      <c r="U25" s="188"/>
      <c r="V25" s="188"/>
      <c r="W25" s="188"/>
      <c r="X25" s="188"/>
      <c r="Y25" s="188"/>
      <c r="Z25" s="189"/>
      <c r="AA25" s="187"/>
      <c r="AB25" s="188"/>
      <c r="AC25" s="188"/>
      <c r="AD25" s="188"/>
      <c r="AE25" s="188"/>
      <c r="AF25" s="188"/>
      <c r="AG25" s="189"/>
      <c r="AH25" s="187"/>
      <c r="AI25" s="188"/>
      <c r="AJ25" s="188"/>
      <c r="AK25" s="188"/>
      <c r="AL25" s="188"/>
      <c r="AM25" s="188"/>
      <c r="AN25" s="189"/>
      <c r="AO25" s="187"/>
      <c r="AP25" s="188"/>
      <c r="AQ25" s="188"/>
      <c r="AR25" s="188"/>
      <c r="AS25" s="188"/>
      <c r="AT25" s="188"/>
      <c r="AU25" s="189"/>
      <c r="AV25" s="187"/>
      <c r="AW25" s="188"/>
      <c r="AX25" s="195"/>
      <c r="AY25" s="910"/>
      <c r="AZ25" s="911"/>
      <c r="BA25" s="920"/>
      <c r="BB25" s="921"/>
      <c r="BC25" s="916"/>
      <c r="BD25" s="885"/>
      <c r="BE25" s="885"/>
      <c r="BF25" s="885"/>
      <c r="BG25" s="917"/>
    </row>
    <row r="26" spans="2:59" ht="20.25" customHeight="1">
      <c r="B26" s="69">
        <f>B23+1</f>
        <v>3</v>
      </c>
      <c r="C26" s="876"/>
      <c r="D26" s="877"/>
      <c r="E26" s="878"/>
      <c r="F26" s="184"/>
      <c r="G26" s="894"/>
      <c r="H26" s="883"/>
      <c r="I26" s="877"/>
      <c r="J26" s="877"/>
      <c r="K26" s="878"/>
      <c r="L26" s="887"/>
      <c r="M26" s="888"/>
      <c r="N26" s="889"/>
      <c r="O26" s="27" t="s">
        <v>88</v>
      </c>
      <c r="P26" s="28"/>
      <c r="Q26" s="28"/>
      <c r="R26" s="23"/>
      <c r="S26" s="74"/>
      <c r="T26" s="157" t="str">
        <f>IF(T25="","",VLOOKUP(T25,'シフト記号表（勤務時間帯）'!$C$5:$W$46,21,FALSE))</f>
        <v/>
      </c>
      <c r="U26" s="158" t="str">
        <f>IF(U25="","",VLOOKUP(U25,'シフト記号表（勤務時間帯）'!$C$5:$W$46,21,FALSE))</f>
        <v/>
      </c>
      <c r="V26" s="158" t="str">
        <f>IF(V25="","",VLOOKUP(V25,'シフト記号表（勤務時間帯）'!$C$5:$W$46,21,FALSE))</f>
        <v/>
      </c>
      <c r="W26" s="158" t="str">
        <f>IF(W25="","",VLOOKUP(W25,'シフト記号表（勤務時間帯）'!$C$5:$W$46,21,FALSE))</f>
        <v/>
      </c>
      <c r="X26" s="158" t="str">
        <f>IF(X25="","",VLOOKUP(X25,'シフト記号表（勤務時間帯）'!$C$5:$W$46,21,FALSE))</f>
        <v/>
      </c>
      <c r="Y26" s="158" t="str">
        <f>IF(Y25="","",VLOOKUP(Y25,'シフト記号表（勤務時間帯）'!$C$5:$W$46,21,FALSE))</f>
        <v/>
      </c>
      <c r="Z26" s="159" t="str">
        <f>IF(Z25="","",VLOOKUP(Z25,'シフト記号表（勤務時間帯）'!$C$5:$W$46,21,FALSE))</f>
        <v/>
      </c>
      <c r="AA26" s="157" t="str">
        <f>IF(AA25="","",VLOOKUP(AA25,'シフト記号表（勤務時間帯）'!$C$5:$W$46,21,FALSE))</f>
        <v/>
      </c>
      <c r="AB26" s="158" t="str">
        <f>IF(AB25="","",VLOOKUP(AB25,'シフト記号表（勤務時間帯）'!$C$5:$W$46,21,FALSE))</f>
        <v/>
      </c>
      <c r="AC26" s="158" t="str">
        <f>IF(AC25="","",VLOOKUP(AC25,'シフト記号表（勤務時間帯）'!$C$5:$W$46,21,FALSE))</f>
        <v/>
      </c>
      <c r="AD26" s="158" t="str">
        <f>IF(AD25="","",VLOOKUP(AD25,'シフト記号表（勤務時間帯）'!$C$5:$W$46,21,FALSE))</f>
        <v/>
      </c>
      <c r="AE26" s="158" t="str">
        <f>IF(AE25="","",VLOOKUP(AE25,'シフト記号表（勤務時間帯）'!$C$5:$W$46,21,FALSE))</f>
        <v/>
      </c>
      <c r="AF26" s="158" t="str">
        <f>IF(AF25="","",VLOOKUP(AF25,'シフト記号表（勤務時間帯）'!$C$5:$W$46,21,FALSE))</f>
        <v/>
      </c>
      <c r="AG26" s="159" t="str">
        <f>IF(AG25="","",VLOOKUP(AG25,'シフト記号表（勤務時間帯）'!$C$5:$W$46,21,FALSE))</f>
        <v/>
      </c>
      <c r="AH26" s="157" t="str">
        <f>IF(AH25="","",VLOOKUP(AH25,'シフト記号表（勤務時間帯）'!$C$5:$W$46,21,FALSE))</f>
        <v/>
      </c>
      <c r="AI26" s="158" t="str">
        <f>IF(AI25="","",VLOOKUP(AI25,'シフト記号表（勤務時間帯）'!$C$5:$W$46,21,FALSE))</f>
        <v/>
      </c>
      <c r="AJ26" s="158" t="str">
        <f>IF(AJ25="","",VLOOKUP(AJ25,'シフト記号表（勤務時間帯）'!$C$5:$W$46,21,FALSE))</f>
        <v/>
      </c>
      <c r="AK26" s="158" t="str">
        <f>IF(AK25="","",VLOOKUP(AK25,'シフト記号表（勤務時間帯）'!$C$5:$W$46,21,FALSE))</f>
        <v/>
      </c>
      <c r="AL26" s="158" t="str">
        <f>IF(AL25="","",VLOOKUP(AL25,'シフト記号表（勤務時間帯）'!$C$5:$W$46,21,FALSE))</f>
        <v/>
      </c>
      <c r="AM26" s="158" t="str">
        <f>IF(AM25="","",VLOOKUP(AM25,'シフト記号表（勤務時間帯）'!$C$5:$W$46,21,FALSE))</f>
        <v/>
      </c>
      <c r="AN26" s="159" t="str">
        <f>IF(AN25="","",VLOOKUP(AN25,'シフト記号表（勤務時間帯）'!$C$5:$W$46,21,FALSE))</f>
        <v/>
      </c>
      <c r="AO26" s="157" t="str">
        <f>IF(AO25="","",VLOOKUP(AO25,'シフト記号表（勤務時間帯）'!$C$5:$W$46,21,FALSE))</f>
        <v/>
      </c>
      <c r="AP26" s="158" t="str">
        <f>IF(AP25="","",VLOOKUP(AP25,'シフト記号表（勤務時間帯）'!$C$5:$W$46,21,FALSE))</f>
        <v/>
      </c>
      <c r="AQ26" s="158" t="str">
        <f>IF(AQ25="","",VLOOKUP(AQ25,'シフト記号表（勤務時間帯）'!$C$5:$W$46,21,FALSE))</f>
        <v/>
      </c>
      <c r="AR26" s="158" t="str">
        <f>IF(AR25="","",VLOOKUP(AR25,'シフト記号表（勤務時間帯）'!$C$5:$W$46,21,FALSE))</f>
        <v/>
      </c>
      <c r="AS26" s="158" t="str">
        <f>IF(AS25="","",VLOOKUP(AS25,'シフト記号表（勤務時間帯）'!$C$5:$W$46,21,FALSE))</f>
        <v/>
      </c>
      <c r="AT26" s="158" t="str">
        <f>IF(AT25="","",VLOOKUP(AT25,'シフト記号表（勤務時間帯）'!$C$5:$W$46,21,FALSE))</f>
        <v/>
      </c>
      <c r="AU26" s="159" t="str">
        <f>IF(AU25="","",VLOOKUP(AU25,'シフト記号表（勤務時間帯）'!$C$5:$W$46,21,FALSE))</f>
        <v/>
      </c>
      <c r="AV26" s="157" t="str">
        <f>IF(AV25="","",VLOOKUP(AV25,'シフト記号表（勤務時間帯）'!$C$5:$W$46,21,FALSE))</f>
        <v/>
      </c>
      <c r="AW26" s="158" t="str">
        <f>IF(AW25="","",VLOOKUP(AW25,'シフト記号表（勤務時間帯）'!$C$5:$W$46,21,FALSE))</f>
        <v/>
      </c>
      <c r="AX26" s="160" t="str">
        <f>IF(AX25="","",VLOOKUP(AX25,'シフト記号表（勤務時間帯）'!$C$5:$W$46,21,FALSE))</f>
        <v/>
      </c>
      <c r="AY26" s="914">
        <f>IF($BB$3="計画",SUM(T26:AU26),IF($BB$3="実績",SUM(T26:AX26),""))</f>
        <v>0</v>
      </c>
      <c r="AZ26" s="915"/>
      <c r="BA26" s="924">
        <f>IF($BB$3="計画",AY26/4,IF($BB$3="実績",(AY26/($BB$7/7)),""))</f>
        <v>0</v>
      </c>
      <c r="BB26" s="925"/>
      <c r="BC26" s="918"/>
      <c r="BD26" s="888"/>
      <c r="BE26" s="888"/>
      <c r="BF26" s="888"/>
      <c r="BG26" s="919"/>
    </row>
    <row r="27" spans="2:59" ht="20.25" customHeight="1">
      <c r="B27" s="70"/>
      <c r="C27" s="879"/>
      <c r="D27" s="880"/>
      <c r="E27" s="881"/>
      <c r="F27" s="185">
        <f>C26</f>
        <v>0</v>
      </c>
      <c r="G27" s="895"/>
      <c r="H27" s="882"/>
      <c r="I27" s="880"/>
      <c r="J27" s="880"/>
      <c r="K27" s="881"/>
      <c r="L27" s="890"/>
      <c r="M27" s="891"/>
      <c r="N27" s="892"/>
      <c r="O27" s="29" t="s">
        <v>89</v>
      </c>
      <c r="P27" s="32"/>
      <c r="Q27" s="32"/>
      <c r="R27" s="20"/>
      <c r="S27" s="77"/>
      <c r="T27" s="161" t="str">
        <f>IF(T25="","",VLOOKUP(T25,'シフト記号表（勤務時間帯）'!$C$5:$Y$46,23,FALSE))</f>
        <v/>
      </c>
      <c r="U27" s="162" t="str">
        <f>IF(U25="","",VLOOKUP(U25,'シフト記号表（勤務時間帯）'!$C$5:$Y$46,23,FALSE))</f>
        <v/>
      </c>
      <c r="V27" s="162" t="str">
        <f>IF(V25="","",VLOOKUP(V25,'シフト記号表（勤務時間帯）'!$C$5:$Y$46,23,FALSE))</f>
        <v/>
      </c>
      <c r="W27" s="162" t="str">
        <f>IF(W25="","",VLOOKUP(W25,'シフト記号表（勤務時間帯）'!$C$5:$Y$46,23,FALSE))</f>
        <v/>
      </c>
      <c r="X27" s="162" t="str">
        <f>IF(X25="","",VLOOKUP(X25,'シフト記号表（勤務時間帯）'!$C$5:$Y$46,23,FALSE))</f>
        <v/>
      </c>
      <c r="Y27" s="162" t="str">
        <f>IF(Y25="","",VLOOKUP(Y25,'シフト記号表（勤務時間帯）'!$C$5:$Y$46,23,FALSE))</f>
        <v/>
      </c>
      <c r="Z27" s="163" t="str">
        <f>IF(Z25="","",VLOOKUP(Z25,'シフト記号表（勤務時間帯）'!$C$5:$Y$46,23,FALSE))</f>
        <v/>
      </c>
      <c r="AA27" s="161" t="str">
        <f>IF(AA25="","",VLOOKUP(AA25,'シフト記号表（勤務時間帯）'!$C$5:$Y$46,23,FALSE))</f>
        <v/>
      </c>
      <c r="AB27" s="162" t="str">
        <f>IF(AB25="","",VLOOKUP(AB25,'シフト記号表（勤務時間帯）'!$C$5:$Y$46,23,FALSE))</f>
        <v/>
      </c>
      <c r="AC27" s="162" t="str">
        <f>IF(AC25="","",VLOOKUP(AC25,'シフト記号表（勤務時間帯）'!$C$5:$Y$46,23,FALSE))</f>
        <v/>
      </c>
      <c r="AD27" s="162" t="str">
        <f>IF(AD25="","",VLOOKUP(AD25,'シフト記号表（勤務時間帯）'!$C$5:$Y$46,23,FALSE))</f>
        <v/>
      </c>
      <c r="AE27" s="162" t="str">
        <f>IF(AE25="","",VLOOKUP(AE25,'シフト記号表（勤務時間帯）'!$C$5:$Y$46,23,FALSE))</f>
        <v/>
      </c>
      <c r="AF27" s="162" t="str">
        <f>IF(AF25="","",VLOOKUP(AF25,'シフト記号表（勤務時間帯）'!$C$5:$Y$46,23,FALSE))</f>
        <v/>
      </c>
      <c r="AG27" s="163" t="str">
        <f>IF(AG25="","",VLOOKUP(AG25,'シフト記号表（勤務時間帯）'!$C$5:$Y$46,23,FALSE))</f>
        <v/>
      </c>
      <c r="AH27" s="161" t="str">
        <f>IF(AH25="","",VLOOKUP(AH25,'シフト記号表（勤務時間帯）'!$C$5:$Y$46,23,FALSE))</f>
        <v/>
      </c>
      <c r="AI27" s="162" t="str">
        <f>IF(AI25="","",VLOOKUP(AI25,'シフト記号表（勤務時間帯）'!$C$5:$Y$46,23,FALSE))</f>
        <v/>
      </c>
      <c r="AJ27" s="162" t="str">
        <f>IF(AJ25="","",VLOOKUP(AJ25,'シフト記号表（勤務時間帯）'!$C$5:$Y$46,23,FALSE))</f>
        <v/>
      </c>
      <c r="AK27" s="162" t="str">
        <f>IF(AK25="","",VLOOKUP(AK25,'シフト記号表（勤務時間帯）'!$C$5:$Y$46,23,FALSE))</f>
        <v/>
      </c>
      <c r="AL27" s="162" t="str">
        <f>IF(AL25="","",VLOOKUP(AL25,'シフト記号表（勤務時間帯）'!$C$5:$Y$46,23,FALSE))</f>
        <v/>
      </c>
      <c r="AM27" s="162" t="str">
        <f>IF(AM25="","",VLOOKUP(AM25,'シフト記号表（勤務時間帯）'!$C$5:$Y$46,23,FALSE))</f>
        <v/>
      </c>
      <c r="AN27" s="163" t="str">
        <f>IF(AN25="","",VLOOKUP(AN25,'シフト記号表（勤務時間帯）'!$C$5:$Y$46,23,FALSE))</f>
        <v/>
      </c>
      <c r="AO27" s="161" t="str">
        <f>IF(AO25="","",VLOOKUP(AO25,'シフト記号表（勤務時間帯）'!$C$5:$Y$46,23,FALSE))</f>
        <v/>
      </c>
      <c r="AP27" s="162" t="str">
        <f>IF(AP25="","",VLOOKUP(AP25,'シフト記号表（勤務時間帯）'!$C$5:$Y$46,23,FALSE))</f>
        <v/>
      </c>
      <c r="AQ27" s="162" t="str">
        <f>IF(AQ25="","",VLOOKUP(AQ25,'シフト記号表（勤務時間帯）'!$C$5:$Y$46,23,FALSE))</f>
        <v/>
      </c>
      <c r="AR27" s="162" t="str">
        <f>IF(AR25="","",VLOOKUP(AR25,'シフト記号表（勤務時間帯）'!$C$5:$Y$46,23,FALSE))</f>
        <v/>
      </c>
      <c r="AS27" s="162" t="str">
        <f>IF(AS25="","",VLOOKUP(AS25,'シフト記号表（勤務時間帯）'!$C$5:$Y$46,23,FALSE))</f>
        <v/>
      </c>
      <c r="AT27" s="162" t="str">
        <f>IF(AT25="","",VLOOKUP(AT25,'シフト記号表（勤務時間帯）'!$C$5:$Y$46,23,FALSE))</f>
        <v/>
      </c>
      <c r="AU27" s="163" t="str">
        <f>IF(AU25="","",VLOOKUP(AU25,'シフト記号表（勤務時間帯）'!$C$5:$Y$46,23,FALSE))</f>
        <v/>
      </c>
      <c r="AV27" s="161" t="str">
        <f>IF(AV25="","",VLOOKUP(AV25,'シフト記号表（勤務時間帯）'!$C$5:$Y$46,23,FALSE))</f>
        <v/>
      </c>
      <c r="AW27" s="162" t="str">
        <f>IF(AW25="","",VLOOKUP(AW25,'シフト記号表（勤務時間帯）'!$C$5:$Y$46,23,FALSE))</f>
        <v/>
      </c>
      <c r="AX27" s="164" t="str">
        <f>IF(AX25="","",VLOOKUP(AX25,'シフト記号表（勤務時間帯）'!$C$5:$Y$46,23,FALSE))</f>
        <v/>
      </c>
      <c r="AY27" s="912">
        <f>IF($BB$3="計画",SUM(T27:AU27),IF($BB$3="実績",SUM(T27:AX27),""))</f>
        <v>0</v>
      </c>
      <c r="AZ27" s="913"/>
      <c r="BA27" s="926">
        <f>IF($BB$3="計画",AY27/4,IF($BB$3="実績",(AY27/($BB$7/7)),""))</f>
        <v>0</v>
      </c>
      <c r="BB27" s="927"/>
      <c r="BC27" s="922"/>
      <c r="BD27" s="891"/>
      <c r="BE27" s="891"/>
      <c r="BF27" s="891"/>
      <c r="BG27" s="923"/>
    </row>
    <row r="28" spans="2:59" ht="20.25" customHeight="1">
      <c r="B28" s="71"/>
      <c r="C28" s="876"/>
      <c r="D28" s="877"/>
      <c r="E28" s="878"/>
      <c r="F28" s="184"/>
      <c r="G28" s="893"/>
      <c r="H28" s="883"/>
      <c r="I28" s="877"/>
      <c r="J28" s="877"/>
      <c r="K28" s="878"/>
      <c r="L28" s="884"/>
      <c r="M28" s="885"/>
      <c r="N28" s="886"/>
      <c r="O28" s="25" t="s">
        <v>18</v>
      </c>
      <c r="P28" s="31"/>
      <c r="Q28" s="31"/>
      <c r="R28" s="19"/>
      <c r="S28" s="76"/>
      <c r="T28" s="187"/>
      <c r="U28" s="188"/>
      <c r="V28" s="188"/>
      <c r="W28" s="188"/>
      <c r="X28" s="188"/>
      <c r="Y28" s="188"/>
      <c r="Z28" s="189"/>
      <c r="AA28" s="187"/>
      <c r="AB28" s="188"/>
      <c r="AC28" s="188"/>
      <c r="AD28" s="188"/>
      <c r="AE28" s="188"/>
      <c r="AF28" s="188"/>
      <c r="AG28" s="189"/>
      <c r="AH28" s="187"/>
      <c r="AI28" s="188"/>
      <c r="AJ28" s="188"/>
      <c r="AK28" s="188"/>
      <c r="AL28" s="188"/>
      <c r="AM28" s="188"/>
      <c r="AN28" s="189"/>
      <c r="AO28" s="187"/>
      <c r="AP28" s="188"/>
      <c r="AQ28" s="188"/>
      <c r="AR28" s="188"/>
      <c r="AS28" s="188"/>
      <c r="AT28" s="188"/>
      <c r="AU28" s="189"/>
      <c r="AV28" s="187"/>
      <c r="AW28" s="188"/>
      <c r="AX28" s="195"/>
      <c r="AY28" s="910"/>
      <c r="AZ28" s="911"/>
      <c r="BA28" s="920"/>
      <c r="BB28" s="921"/>
      <c r="BC28" s="916"/>
      <c r="BD28" s="885"/>
      <c r="BE28" s="885"/>
      <c r="BF28" s="885"/>
      <c r="BG28" s="917"/>
    </row>
    <row r="29" spans="2:59" ht="20.25" customHeight="1">
      <c r="B29" s="69">
        <f>B26+1</f>
        <v>4</v>
      </c>
      <c r="C29" s="876"/>
      <c r="D29" s="877"/>
      <c r="E29" s="878"/>
      <c r="F29" s="184"/>
      <c r="G29" s="894"/>
      <c r="H29" s="883"/>
      <c r="I29" s="877"/>
      <c r="J29" s="877"/>
      <c r="K29" s="878"/>
      <c r="L29" s="887"/>
      <c r="M29" s="888"/>
      <c r="N29" s="889"/>
      <c r="O29" s="27" t="s">
        <v>88</v>
      </c>
      <c r="P29" s="28"/>
      <c r="Q29" s="28"/>
      <c r="R29" s="23"/>
      <c r="S29" s="74"/>
      <c r="T29" s="157" t="str">
        <f>IF(T28="","",VLOOKUP(T28,'シフト記号表（勤務時間帯）'!$C$5:$W$46,21,FALSE))</f>
        <v/>
      </c>
      <c r="U29" s="158" t="str">
        <f>IF(U28="","",VLOOKUP(U28,'シフト記号表（勤務時間帯）'!$C$5:$W$46,21,FALSE))</f>
        <v/>
      </c>
      <c r="V29" s="158" t="str">
        <f>IF(V28="","",VLOOKUP(V28,'シフト記号表（勤務時間帯）'!$C$5:$W$46,21,FALSE))</f>
        <v/>
      </c>
      <c r="W29" s="158" t="str">
        <f>IF(W28="","",VLOOKUP(W28,'シフト記号表（勤務時間帯）'!$C$5:$W$46,21,FALSE))</f>
        <v/>
      </c>
      <c r="X29" s="158" t="str">
        <f>IF(X28="","",VLOOKUP(X28,'シフト記号表（勤務時間帯）'!$C$5:$W$46,21,FALSE))</f>
        <v/>
      </c>
      <c r="Y29" s="158" t="str">
        <f>IF(Y28="","",VLOOKUP(Y28,'シフト記号表（勤務時間帯）'!$C$5:$W$46,21,FALSE))</f>
        <v/>
      </c>
      <c r="Z29" s="159" t="str">
        <f>IF(Z28="","",VLOOKUP(Z28,'シフト記号表（勤務時間帯）'!$C$5:$W$46,21,FALSE))</f>
        <v/>
      </c>
      <c r="AA29" s="157" t="str">
        <f>IF(AA28="","",VLOOKUP(AA28,'シフト記号表（勤務時間帯）'!$C$5:$W$46,21,FALSE))</f>
        <v/>
      </c>
      <c r="AB29" s="158" t="str">
        <f>IF(AB28="","",VLOOKUP(AB28,'シフト記号表（勤務時間帯）'!$C$5:$W$46,21,FALSE))</f>
        <v/>
      </c>
      <c r="AC29" s="158" t="str">
        <f>IF(AC28="","",VLOOKUP(AC28,'シフト記号表（勤務時間帯）'!$C$5:$W$46,21,FALSE))</f>
        <v/>
      </c>
      <c r="AD29" s="158" t="str">
        <f>IF(AD28="","",VLOOKUP(AD28,'シフト記号表（勤務時間帯）'!$C$5:$W$46,21,FALSE))</f>
        <v/>
      </c>
      <c r="AE29" s="158" t="str">
        <f>IF(AE28="","",VLOOKUP(AE28,'シフト記号表（勤務時間帯）'!$C$5:$W$46,21,FALSE))</f>
        <v/>
      </c>
      <c r="AF29" s="158" t="str">
        <f>IF(AF28="","",VLOOKUP(AF28,'シフト記号表（勤務時間帯）'!$C$5:$W$46,21,FALSE))</f>
        <v/>
      </c>
      <c r="AG29" s="159" t="str">
        <f>IF(AG28="","",VLOOKUP(AG28,'シフト記号表（勤務時間帯）'!$C$5:$W$46,21,FALSE))</f>
        <v/>
      </c>
      <c r="AH29" s="157" t="str">
        <f>IF(AH28="","",VLOOKUP(AH28,'シフト記号表（勤務時間帯）'!$C$5:$W$46,21,FALSE))</f>
        <v/>
      </c>
      <c r="AI29" s="158" t="str">
        <f>IF(AI28="","",VLOOKUP(AI28,'シフト記号表（勤務時間帯）'!$C$5:$W$46,21,FALSE))</f>
        <v/>
      </c>
      <c r="AJ29" s="158" t="str">
        <f>IF(AJ28="","",VLOOKUP(AJ28,'シフト記号表（勤務時間帯）'!$C$5:$W$46,21,FALSE))</f>
        <v/>
      </c>
      <c r="AK29" s="158" t="str">
        <f>IF(AK28="","",VLOOKUP(AK28,'シフト記号表（勤務時間帯）'!$C$5:$W$46,21,FALSE))</f>
        <v/>
      </c>
      <c r="AL29" s="158" t="str">
        <f>IF(AL28="","",VLOOKUP(AL28,'シフト記号表（勤務時間帯）'!$C$5:$W$46,21,FALSE))</f>
        <v/>
      </c>
      <c r="AM29" s="158" t="str">
        <f>IF(AM28="","",VLOOKUP(AM28,'シフト記号表（勤務時間帯）'!$C$5:$W$46,21,FALSE))</f>
        <v/>
      </c>
      <c r="AN29" s="159" t="str">
        <f>IF(AN28="","",VLOOKUP(AN28,'シフト記号表（勤務時間帯）'!$C$5:$W$46,21,FALSE))</f>
        <v/>
      </c>
      <c r="AO29" s="157" t="str">
        <f>IF(AO28="","",VLOOKUP(AO28,'シフト記号表（勤務時間帯）'!$C$5:$W$46,21,FALSE))</f>
        <v/>
      </c>
      <c r="AP29" s="158" t="str">
        <f>IF(AP28="","",VLOOKUP(AP28,'シフト記号表（勤務時間帯）'!$C$5:$W$46,21,FALSE))</f>
        <v/>
      </c>
      <c r="AQ29" s="158" t="str">
        <f>IF(AQ28="","",VLOOKUP(AQ28,'シフト記号表（勤務時間帯）'!$C$5:$W$46,21,FALSE))</f>
        <v/>
      </c>
      <c r="AR29" s="158" t="str">
        <f>IF(AR28="","",VLOOKUP(AR28,'シフト記号表（勤務時間帯）'!$C$5:$W$46,21,FALSE))</f>
        <v/>
      </c>
      <c r="AS29" s="158" t="str">
        <f>IF(AS28="","",VLOOKUP(AS28,'シフト記号表（勤務時間帯）'!$C$5:$W$46,21,FALSE))</f>
        <v/>
      </c>
      <c r="AT29" s="158" t="str">
        <f>IF(AT28="","",VLOOKUP(AT28,'シフト記号表（勤務時間帯）'!$C$5:$W$46,21,FALSE))</f>
        <v/>
      </c>
      <c r="AU29" s="159" t="str">
        <f>IF(AU28="","",VLOOKUP(AU28,'シフト記号表（勤務時間帯）'!$C$5:$W$46,21,FALSE))</f>
        <v/>
      </c>
      <c r="AV29" s="157" t="str">
        <f>IF(AV28="","",VLOOKUP(AV28,'シフト記号表（勤務時間帯）'!$C$5:$W$46,21,FALSE))</f>
        <v/>
      </c>
      <c r="AW29" s="158" t="str">
        <f>IF(AW28="","",VLOOKUP(AW28,'シフト記号表（勤務時間帯）'!$C$5:$W$46,21,FALSE))</f>
        <v/>
      </c>
      <c r="AX29" s="160" t="str">
        <f>IF(AX28="","",VLOOKUP(AX28,'シフト記号表（勤務時間帯）'!$C$5:$W$46,21,FALSE))</f>
        <v/>
      </c>
      <c r="AY29" s="914">
        <f>IF($BB$3="計画",SUM(T29:AU29),IF($BB$3="実績",SUM(T29:AX29),""))</f>
        <v>0</v>
      </c>
      <c r="AZ29" s="915"/>
      <c r="BA29" s="924">
        <f>IF($BB$3="計画",AY29/4,IF($BB$3="実績",(AY29/($BB$7/7)),""))</f>
        <v>0</v>
      </c>
      <c r="BB29" s="925"/>
      <c r="BC29" s="918"/>
      <c r="BD29" s="888"/>
      <c r="BE29" s="888"/>
      <c r="BF29" s="888"/>
      <c r="BG29" s="919"/>
    </row>
    <row r="30" spans="2:59" ht="20.25" customHeight="1">
      <c r="B30" s="70"/>
      <c r="C30" s="879"/>
      <c r="D30" s="880"/>
      <c r="E30" s="881"/>
      <c r="F30" s="185">
        <f>C29</f>
        <v>0</v>
      </c>
      <c r="G30" s="895"/>
      <c r="H30" s="882"/>
      <c r="I30" s="880"/>
      <c r="J30" s="880"/>
      <c r="K30" s="881"/>
      <c r="L30" s="890"/>
      <c r="M30" s="891"/>
      <c r="N30" s="892"/>
      <c r="O30" s="29" t="s">
        <v>89</v>
      </c>
      <c r="P30" s="33"/>
      <c r="Q30" s="33"/>
      <c r="R30" s="21"/>
      <c r="S30" s="75"/>
      <c r="T30" s="161" t="str">
        <f>IF(T28="","",VLOOKUP(T28,'シフト記号表（勤務時間帯）'!$C$5:$Y$46,23,FALSE))</f>
        <v/>
      </c>
      <c r="U30" s="162" t="str">
        <f>IF(U28="","",VLOOKUP(U28,'シフト記号表（勤務時間帯）'!$C$5:$Y$46,23,FALSE))</f>
        <v/>
      </c>
      <c r="V30" s="162" t="str">
        <f>IF(V28="","",VLOOKUP(V28,'シフト記号表（勤務時間帯）'!$C$5:$Y$46,23,FALSE))</f>
        <v/>
      </c>
      <c r="W30" s="162" t="str">
        <f>IF(W28="","",VLOOKUP(W28,'シフト記号表（勤務時間帯）'!$C$5:$Y$46,23,FALSE))</f>
        <v/>
      </c>
      <c r="X30" s="162" t="str">
        <f>IF(X28="","",VLOOKUP(X28,'シフト記号表（勤務時間帯）'!$C$5:$Y$46,23,FALSE))</f>
        <v/>
      </c>
      <c r="Y30" s="162" t="str">
        <f>IF(Y28="","",VLOOKUP(Y28,'シフト記号表（勤務時間帯）'!$C$5:$Y$46,23,FALSE))</f>
        <v/>
      </c>
      <c r="Z30" s="163" t="str">
        <f>IF(Z28="","",VLOOKUP(Z28,'シフト記号表（勤務時間帯）'!$C$5:$Y$46,23,FALSE))</f>
        <v/>
      </c>
      <c r="AA30" s="161" t="str">
        <f>IF(AA28="","",VLOOKUP(AA28,'シフト記号表（勤務時間帯）'!$C$5:$Y$46,23,FALSE))</f>
        <v/>
      </c>
      <c r="AB30" s="162" t="str">
        <f>IF(AB28="","",VLOOKUP(AB28,'シフト記号表（勤務時間帯）'!$C$5:$Y$46,23,FALSE))</f>
        <v/>
      </c>
      <c r="AC30" s="162" t="str">
        <f>IF(AC28="","",VLOOKUP(AC28,'シフト記号表（勤務時間帯）'!$C$5:$Y$46,23,FALSE))</f>
        <v/>
      </c>
      <c r="AD30" s="162" t="str">
        <f>IF(AD28="","",VLOOKUP(AD28,'シフト記号表（勤務時間帯）'!$C$5:$Y$46,23,FALSE))</f>
        <v/>
      </c>
      <c r="AE30" s="162" t="str">
        <f>IF(AE28="","",VLOOKUP(AE28,'シフト記号表（勤務時間帯）'!$C$5:$Y$46,23,FALSE))</f>
        <v/>
      </c>
      <c r="AF30" s="162" t="str">
        <f>IF(AF28="","",VLOOKUP(AF28,'シフト記号表（勤務時間帯）'!$C$5:$Y$46,23,FALSE))</f>
        <v/>
      </c>
      <c r="AG30" s="163" t="str">
        <f>IF(AG28="","",VLOOKUP(AG28,'シフト記号表（勤務時間帯）'!$C$5:$Y$46,23,FALSE))</f>
        <v/>
      </c>
      <c r="AH30" s="161" t="str">
        <f>IF(AH28="","",VLOOKUP(AH28,'シフト記号表（勤務時間帯）'!$C$5:$Y$46,23,FALSE))</f>
        <v/>
      </c>
      <c r="AI30" s="162" t="str">
        <f>IF(AI28="","",VLOOKUP(AI28,'シフト記号表（勤務時間帯）'!$C$5:$Y$46,23,FALSE))</f>
        <v/>
      </c>
      <c r="AJ30" s="162" t="str">
        <f>IF(AJ28="","",VLOOKUP(AJ28,'シフト記号表（勤務時間帯）'!$C$5:$Y$46,23,FALSE))</f>
        <v/>
      </c>
      <c r="AK30" s="162" t="str">
        <f>IF(AK28="","",VLOOKUP(AK28,'シフト記号表（勤務時間帯）'!$C$5:$Y$46,23,FALSE))</f>
        <v/>
      </c>
      <c r="AL30" s="162" t="str">
        <f>IF(AL28="","",VLOOKUP(AL28,'シフト記号表（勤務時間帯）'!$C$5:$Y$46,23,FALSE))</f>
        <v/>
      </c>
      <c r="AM30" s="162" t="str">
        <f>IF(AM28="","",VLOOKUP(AM28,'シフト記号表（勤務時間帯）'!$C$5:$Y$46,23,FALSE))</f>
        <v/>
      </c>
      <c r="AN30" s="163" t="str">
        <f>IF(AN28="","",VLOOKUP(AN28,'シフト記号表（勤務時間帯）'!$C$5:$Y$46,23,FALSE))</f>
        <v/>
      </c>
      <c r="AO30" s="161" t="str">
        <f>IF(AO28="","",VLOOKUP(AO28,'シフト記号表（勤務時間帯）'!$C$5:$Y$46,23,FALSE))</f>
        <v/>
      </c>
      <c r="AP30" s="162" t="str">
        <f>IF(AP28="","",VLOOKUP(AP28,'シフト記号表（勤務時間帯）'!$C$5:$Y$46,23,FALSE))</f>
        <v/>
      </c>
      <c r="AQ30" s="162" t="str">
        <f>IF(AQ28="","",VLOOKUP(AQ28,'シフト記号表（勤務時間帯）'!$C$5:$Y$46,23,FALSE))</f>
        <v/>
      </c>
      <c r="AR30" s="162" t="str">
        <f>IF(AR28="","",VLOOKUP(AR28,'シフト記号表（勤務時間帯）'!$C$5:$Y$46,23,FALSE))</f>
        <v/>
      </c>
      <c r="AS30" s="162" t="str">
        <f>IF(AS28="","",VLOOKUP(AS28,'シフト記号表（勤務時間帯）'!$C$5:$Y$46,23,FALSE))</f>
        <v/>
      </c>
      <c r="AT30" s="162" t="str">
        <f>IF(AT28="","",VLOOKUP(AT28,'シフト記号表（勤務時間帯）'!$C$5:$Y$46,23,FALSE))</f>
        <v/>
      </c>
      <c r="AU30" s="163" t="str">
        <f>IF(AU28="","",VLOOKUP(AU28,'シフト記号表（勤務時間帯）'!$C$5:$Y$46,23,FALSE))</f>
        <v/>
      </c>
      <c r="AV30" s="161" t="str">
        <f>IF(AV28="","",VLOOKUP(AV28,'シフト記号表（勤務時間帯）'!$C$5:$Y$46,23,FALSE))</f>
        <v/>
      </c>
      <c r="AW30" s="162" t="str">
        <f>IF(AW28="","",VLOOKUP(AW28,'シフト記号表（勤務時間帯）'!$C$5:$Y$46,23,FALSE))</f>
        <v/>
      </c>
      <c r="AX30" s="164" t="str">
        <f>IF(AX28="","",VLOOKUP(AX28,'シフト記号表（勤務時間帯）'!$C$5:$Y$46,23,FALSE))</f>
        <v/>
      </c>
      <c r="AY30" s="912">
        <f>IF($BB$3="計画",SUM(T30:AU30),IF($BB$3="実績",SUM(T30:AX30),""))</f>
        <v>0</v>
      </c>
      <c r="AZ30" s="913"/>
      <c r="BA30" s="926">
        <f>IF($BB$3="計画",AY30/4,IF($BB$3="実績",(AY30/($BB$7/7)),""))</f>
        <v>0</v>
      </c>
      <c r="BB30" s="927"/>
      <c r="BC30" s="922"/>
      <c r="BD30" s="891"/>
      <c r="BE30" s="891"/>
      <c r="BF30" s="891"/>
      <c r="BG30" s="923"/>
    </row>
    <row r="31" spans="2:59" ht="20.25" customHeight="1">
      <c r="B31" s="71"/>
      <c r="C31" s="876"/>
      <c r="D31" s="877"/>
      <c r="E31" s="878"/>
      <c r="F31" s="184"/>
      <c r="G31" s="893"/>
      <c r="H31" s="883"/>
      <c r="I31" s="877"/>
      <c r="J31" s="877"/>
      <c r="K31" s="878"/>
      <c r="L31" s="884"/>
      <c r="M31" s="885"/>
      <c r="N31" s="886"/>
      <c r="O31" s="25" t="s">
        <v>18</v>
      </c>
      <c r="P31" s="31"/>
      <c r="Q31" s="31"/>
      <c r="R31" s="19"/>
      <c r="S31" s="76"/>
      <c r="T31" s="187"/>
      <c r="U31" s="188"/>
      <c r="V31" s="188"/>
      <c r="W31" s="188"/>
      <c r="X31" s="188"/>
      <c r="Y31" s="188"/>
      <c r="Z31" s="189"/>
      <c r="AA31" s="187"/>
      <c r="AB31" s="188"/>
      <c r="AC31" s="188"/>
      <c r="AD31" s="188"/>
      <c r="AE31" s="188"/>
      <c r="AF31" s="188"/>
      <c r="AG31" s="189"/>
      <c r="AH31" s="187"/>
      <c r="AI31" s="188"/>
      <c r="AJ31" s="188"/>
      <c r="AK31" s="188"/>
      <c r="AL31" s="188"/>
      <c r="AM31" s="188"/>
      <c r="AN31" s="189"/>
      <c r="AO31" s="187"/>
      <c r="AP31" s="188"/>
      <c r="AQ31" s="188"/>
      <c r="AR31" s="188"/>
      <c r="AS31" s="188"/>
      <c r="AT31" s="188"/>
      <c r="AU31" s="189"/>
      <c r="AV31" s="187"/>
      <c r="AW31" s="188"/>
      <c r="AX31" s="195"/>
      <c r="AY31" s="910"/>
      <c r="AZ31" s="911"/>
      <c r="BA31" s="920"/>
      <c r="BB31" s="921"/>
      <c r="BC31" s="916"/>
      <c r="BD31" s="885"/>
      <c r="BE31" s="885"/>
      <c r="BF31" s="885"/>
      <c r="BG31" s="917"/>
    </row>
    <row r="32" spans="2:59" ht="20.25" customHeight="1">
      <c r="B32" s="69">
        <f>B29+1</f>
        <v>5</v>
      </c>
      <c r="C32" s="876"/>
      <c r="D32" s="877"/>
      <c r="E32" s="878"/>
      <c r="F32" s="184"/>
      <c r="G32" s="894"/>
      <c r="H32" s="883"/>
      <c r="I32" s="877"/>
      <c r="J32" s="877"/>
      <c r="K32" s="878"/>
      <c r="L32" s="887"/>
      <c r="M32" s="888"/>
      <c r="N32" s="889"/>
      <c r="O32" s="27" t="s">
        <v>88</v>
      </c>
      <c r="P32" s="28"/>
      <c r="Q32" s="28"/>
      <c r="R32" s="23"/>
      <c r="S32" s="74"/>
      <c r="T32" s="157" t="str">
        <f>IF(T31="","",VLOOKUP(T31,'シフト記号表（勤務時間帯）'!$C$5:$W$46,21,FALSE))</f>
        <v/>
      </c>
      <c r="U32" s="158" t="str">
        <f>IF(U31="","",VLOOKUP(U31,'シフト記号表（勤務時間帯）'!$C$5:$W$46,21,FALSE))</f>
        <v/>
      </c>
      <c r="V32" s="158" t="str">
        <f>IF(V31="","",VLOOKUP(V31,'シフト記号表（勤務時間帯）'!$C$5:$W$46,21,FALSE))</f>
        <v/>
      </c>
      <c r="W32" s="158" t="str">
        <f>IF(W31="","",VLOOKUP(W31,'シフト記号表（勤務時間帯）'!$C$5:$W$46,21,FALSE))</f>
        <v/>
      </c>
      <c r="X32" s="158" t="str">
        <f>IF(X31="","",VLOOKUP(X31,'シフト記号表（勤務時間帯）'!$C$5:$W$46,21,FALSE))</f>
        <v/>
      </c>
      <c r="Y32" s="158" t="str">
        <f>IF(Y31="","",VLOOKUP(Y31,'シフト記号表（勤務時間帯）'!$C$5:$W$46,21,FALSE))</f>
        <v/>
      </c>
      <c r="Z32" s="159" t="str">
        <f>IF(Z31="","",VLOOKUP(Z31,'シフト記号表（勤務時間帯）'!$C$5:$W$46,21,FALSE))</f>
        <v/>
      </c>
      <c r="AA32" s="157" t="str">
        <f>IF(AA31="","",VLOOKUP(AA31,'シフト記号表（勤務時間帯）'!$C$5:$W$46,21,FALSE))</f>
        <v/>
      </c>
      <c r="AB32" s="158" t="str">
        <f>IF(AB31="","",VLOOKUP(AB31,'シフト記号表（勤務時間帯）'!$C$5:$W$46,21,FALSE))</f>
        <v/>
      </c>
      <c r="AC32" s="158" t="str">
        <f>IF(AC31="","",VLOOKUP(AC31,'シフト記号表（勤務時間帯）'!$C$5:$W$46,21,FALSE))</f>
        <v/>
      </c>
      <c r="AD32" s="158" t="str">
        <f>IF(AD31="","",VLOOKUP(AD31,'シフト記号表（勤務時間帯）'!$C$5:$W$46,21,FALSE))</f>
        <v/>
      </c>
      <c r="AE32" s="158" t="str">
        <f>IF(AE31="","",VLOOKUP(AE31,'シフト記号表（勤務時間帯）'!$C$5:$W$46,21,FALSE))</f>
        <v/>
      </c>
      <c r="AF32" s="158" t="str">
        <f>IF(AF31="","",VLOOKUP(AF31,'シフト記号表（勤務時間帯）'!$C$5:$W$46,21,FALSE))</f>
        <v/>
      </c>
      <c r="AG32" s="159" t="str">
        <f>IF(AG31="","",VLOOKUP(AG31,'シフト記号表（勤務時間帯）'!$C$5:$W$46,21,FALSE))</f>
        <v/>
      </c>
      <c r="AH32" s="157" t="str">
        <f>IF(AH31="","",VLOOKUP(AH31,'シフト記号表（勤務時間帯）'!$C$5:$W$46,21,FALSE))</f>
        <v/>
      </c>
      <c r="AI32" s="158" t="str">
        <f>IF(AI31="","",VLOOKUP(AI31,'シフト記号表（勤務時間帯）'!$C$5:$W$46,21,FALSE))</f>
        <v/>
      </c>
      <c r="AJ32" s="158" t="str">
        <f>IF(AJ31="","",VLOOKUP(AJ31,'シフト記号表（勤務時間帯）'!$C$5:$W$46,21,FALSE))</f>
        <v/>
      </c>
      <c r="AK32" s="158" t="str">
        <f>IF(AK31="","",VLOOKUP(AK31,'シフト記号表（勤務時間帯）'!$C$5:$W$46,21,FALSE))</f>
        <v/>
      </c>
      <c r="AL32" s="158" t="str">
        <f>IF(AL31="","",VLOOKUP(AL31,'シフト記号表（勤務時間帯）'!$C$5:$W$46,21,FALSE))</f>
        <v/>
      </c>
      <c r="AM32" s="158" t="str">
        <f>IF(AM31="","",VLOOKUP(AM31,'シフト記号表（勤務時間帯）'!$C$5:$W$46,21,FALSE))</f>
        <v/>
      </c>
      <c r="AN32" s="159" t="str">
        <f>IF(AN31="","",VLOOKUP(AN31,'シフト記号表（勤務時間帯）'!$C$5:$W$46,21,FALSE))</f>
        <v/>
      </c>
      <c r="AO32" s="157" t="str">
        <f>IF(AO31="","",VLOOKUP(AO31,'シフト記号表（勤務時間帯）'!$C$5:$W$46,21,FALSE))</f>
        <v/>
      </c>
      <c r="AP32" s="158" t="str">
        <f>IF(AP31="","",VLOOKUP(AP31,'シフト記号表（勤務時間帯）'!$C$5:$W$46,21,FALSE))</f>
        <v/>
      </c>
      <c r="AQ32" s="158" t="str">
        <f>IF(AQ31="","",VLOOKUP(AQ31,'シフト記号表（勤務時間帯）'!$C$5:$W$46,21,FALSE))</f>
        <v/>
      </c>
      <c r="AR32" s="158" t="str">
        <f>IF(AR31="","",VLOOKUP(AR31,'シフト記号表（勤務時間帯）'!$C$5:$W$46,21,FALSE))</f>
        <v/>
      </c>
      <c r="AS32" s="158" t="str">
        <f>IF(AS31="","",VLOOKUP(AS31,'シフト記号表（勤務時間帯）'!$C$5:$W$46,21,FALSE))</f>
        <v/>
      </c>
      <c r="AT32" s="158" t="str">
        <f>IF(AT31="","",VLOOKUP(AT31,'シフト記号表（勤務時間帯）'!$C$5:$W$46,21,FALSE))</f>
        <v/>
      </c>
      <c r="AU32" s="159" t="str">
        <f>IF(AU31="","",VLOOKUP(AU31,'シフト記号表（勤務時間帯）'!$C$5:$W$46,21,FALSE))</f>
        <v/>
      </c>
      <c r="AV32" s="157" t="str">
        <f>IF(AV31="","",VLOOKUP(AV31,'シフト記号表（勤務時間帯）'!$C$5:$W$46,21,FALSE))</f>
        <v/>
      </c>
      <c r="AW32" s="158" t="str">
        <f>IF(AW31="","",VLOOKUP(AW31,'シフト記号表（勤務時間帯）'!$C$5:$W$46,21,FALSE))</f>
        <v/>
      </c>
      <c r="AX32" s="160" t="str">
        <f>IF(AX31="","",VLOOKUP(AX31,'シフト記号表（勤務時間帯）'!$C$5:$W$46,21,FALSE))</f>
        <v/>
      </c>
      <c r="AY32" s="914">
        <f>IF($BB$3="計画",SUM(T32:AU32),IF($BB$3="実績",SUM(T32:AX32),""))</f>
        <v>0</v>
      </c>
      <c r="AZ32" s="915"/>
      <c r="BA32" s="924">
        <f>IF($BB$3="計画",AY32/4,IF($BB$3="実績",(AY32/($BB$7/7)),""))</f>
        <v>0</v>
      </c>
      <c r="BB32" s="925"/>
      <c r="BC32" s="918"/>
      <c r="BD32" s="888"/>
      <c r="BE32" s="888"/>
      <c r="BF32" s="888"/>
      <c r="BG32" s="919"/>
    </row>
    <row r="33" spans="2:59" ht="20.25" customHeight="1">
      <c r="B33" s="70"/>
      <c r="C33" s="879"/>
      <c r="D33" s="880"/>
      <c r="E33" s="881"/>
      <c r="F33" s="185">
        <f>C32</f>
        <v>0</v>
      </c>
      <c r="G33" s="895"/>
      <c r="H33" s="882"/>
      <c r="I33" s="880"/>
      <c r="J33" s="880"/>
      <c r="K33" s="881"/>
      <c r="L33" s="890"/>
      <c r="M33" s="891"/>
      <c r="N33" s="892"/>
      <c r="O33" s="29" t="s">
        <v>89</v>
      </c>
      <c r="P33" s="30"/>
      <c r="Q33" s="30"/>
      <c r="R33" s="22"/>
      <c r="S33" s="78"/>
      <c r="T33" s="161" t="str">
        <f>IF(T31="","",VLOOKUP(T31,'シフト記号表（勤務時間帯）'!$C$5:$Y$46,23,FALSE))</f>
        <v/>
      </c>
      <c r="U33" s="162" t="str">
        <f>IF(U31="","",VLOOKUP(U31,'シフト記号表（勤務時間帯）'!$C$5:$Y$46,23,FALSE))</f>
        <v/>
      </c>
      <c r="V33" s="162" t="str">
        <f>IF(V31="","",VLOOKUP(V31,'シフト記号表（勤務時間帯）'!$C$5:$Y$46,23,FALSE))</f>
        <v/>
      </c>
      <c r="W33" s="162" t="str">
        <f>IF(W31="","",VLOOKUP(W31,'シフト記号表（勤務時間帯）'!$C$5:$Y$46,23,FALSE))</f>
        <v/>
      </c>
      <c r="X33" s="162" t="str">
        <f>IF(X31="","",VLOOKUP(X31,'シフト記号表（勤務時間帯）'!$C$5:$Y$46,23,FALSE))</f>
        <v/>
      </c>
      <c r="Y33" s="162" t="str">
        <f>IF(Y31="","",VLOOKUP(Y31,'シフト記号表（勤務時間帯）'!$C$5:$Y$46,23,FALSE))</f>
        <v/>
      </c>
      <c r="Z33" s="163" t="str">
        <f>IF(Z31="","",VLOOKUP(Z31,'シフト記号表（勤務時間帯）'!$C$5:$Y$46,23,FALSE))</f>
        <v/>
      </c>
      <c r="AA33" s="161" t="str">
        <f>IF(AA31="","",VLOOKUP(AA31,'シフト記号表（勤務時間帯）'!$C$5:$Y$46,23,FALSE))</f>
        <v/>
      </c>
      <c r="AB33" s="162" t="str">
        <f>IF(AB31="","",VLOOKUP(AB31,'シフト記号表（勤務時間帯）'!$C$5:$Y$46,23,FALSE))</f>
        <v/>
      </c>
      <c r="AC33" s="162" t="str">
        <f>IF(AC31="","",VLOOKUP(AC31,'シフト記号表（勤務時間帯）'!$C$5:$Y$46,23,FALSE))</f>
        <v/>
      </c>
      <c r="AD33" s="162" t="str">
        <f>IF(AD31="","",VLOOKUP(AD31,'シフト記号表（勤務時間帯）'!$C$5:$Y$46,23,FALSE))</f>
        <v/>
      </c>
      <c r="AE33" s="162" t="str">
        <f>IF(AE31="","",VLOOKUP(AE31,'シフト記号表（勤務時間帯）'!$C$5:$Y$46,23,FALSE))</f>
        <v/>
      </c>
      <c r="AF33" s="162" t="str">
        <f>IF(AF31="","",VLOOKUP(AF31,'シフト記号表（勤務時間帯）'!$C$5:$Y$46,23,FALSE))</f>
        <v/>
      </c>
      <c r="AG33" s="163" t="str">
        <f>IF(AG31="","",VLOOKUP(AG31,'シフト記号表（勤務時間帯）'!$C$5:$Y$46,23,FALSE))</f>
        <v/>
      </c>
      <c r="AH33" s="161" t="str">
        <f>IF(AH31="","",VLOOKUP(AH31,'シフト記号表（勤務時間帯）'!$C$5:$Y$46,23,FALSE))</f>
        <v/>
      </c>
      <c r="AI33" s="162" t="str">
        <f>IF(AI31="","",VLOOKUP(AI31,'シフト記号表（勤務時間帯）'!$C$5:$Y$46,23,FALSE))</f>
        <v/>
      </c>
      <c r="AJ33" s="162" t="str">
        <f>IF(AJ31="","",VLOOKUP(AJ31,'シフト記号表（勤務時間帯）'!$C$5:$Y$46,23,FALSE))</f>
        <v/>
      </c>
      <c r="AK33" s="162" t="str">
        <f>IF(AK31="","",VLOOKUP(AK31,'シフト記号表（勤務時間帯）'!$C$5:$Y$46,23,FALSE))</f>
        <v/>
      </c>
      <c r="AL33" s="162" t="str">
        <f>IF(AL31="","",VLOOKUP(AL31,'シフト記号表（勤務時間帯）'!$C$5:$Y$46,23,FALSE))</f>
        <v/>
      </c>
      <c r="AM33" s="162" t="str">
        <f>IF(AM31="","",VLOOKUP(AM31,'シフト記号表（勤務時間帯）'!$C$5:$Y$46,23,FALSE))</f>
        <v/>
      </c>
      <c r="AN33" s="163" t="str">
        <f>IF(AN31="","",VLOOKUP(AN31,'シフト記号表（勤務時間帯）'!$C$5:$Y$46,23,FALSE))</f>
        <v/>
      </c>
      <c r="AO33" s="161" t="str">
        <f>IF(AO31="","",VLOOKUP(AO31,'シフト記号表（勤務時間帯）'!$C$5:$Y$46,23,FALSE))</f>
        <v/>
      </c>
      <c r="AP33" s="162" t="str">
        <f>IF(AP31="","",VLOOKUP(AP31,'シフト記号表（勤務時間帯）'!$C$5:$Y$46,23,FALSE))</f>
        <v/>
      </c>
      <c r="AQ33" s="162" t="str">
        <f>IF(AQ31="","",VLOOKUP(AQ31,'シフト記号表（勤務時間帯）'!$C$5:$Y$46,23,FALSE))</f>
        <v/>
      </c>
      <c r="AR33" s="162" t="str">
        <f>IF(AR31="","",VLOOKUP(AR31,'シフト記号表（勤務時間帯）'!$C$5:$Y$46,23,FALSE))</f>
        <v/>
      </c>
      <c r="AS33" s="162" t="str">
        <f>IF(AS31="","",VLOOKUP(AS31,'シフト記号表（勤務時間帯）'!$C$5:$Y$46,23,FALSE))</f>
        <v/>
      </c>
      <c r="AT33" s="162" t="str">
        <f>IF(AT31="","",VLOOKUP(AT31,'シフト記号表（勤務時間帯）'!$C$5:$Y$46,23,FALSE))</f>
        <v/>
      </c>
      <c r="AU33" s="163" t="str">
        <f>IF(AU31="","",VLOOKUP(AU31,'シフト記号表（勤務時間帯）'!$C$5:$Y$46,23,FALSE))</f>
        <v/>
      </c>
      <c r="AV33" s="161" t="str">
        <f>IF(AV31="","",VLOOKUP(AV31,'シフト記号表（勤務時間帯）'!$C$5:$Y$46,23,FALSE))</f>
        <v/>
      </c>
      <c r="AW33" s="162" t="str">
        <f>IF(AW31="","",VLOOKUP(AW31,'シフト記号表（勤務時間帯）'!$C$5:$Y$46,23,FALSE))</f>
        <v/>
      </c>
      <c r="AX33" s="164" t="str">
        <f>IF(AX31="","",VLOOKUP(AX31,'シフト記号表（勤務時間帯）'!$C$5:$Y$46,23,FALSE))</f>
        <v/>
      </c>
      <c r="AY33" s="912">
        <f>IF($BB$3="計画",SUM(T33:AU33),IF($BB$3="実績",SUM(T33:AX33),""))</f>
        <v>0</v>
      </c>
      <c r="AZ33" s="913"/>
      <c r="BA33" s="926">
        <f>IF($BB$3="計画",AY33/4,IF($BB$3="実績",(AY33/($BB$7/7)),""))</f>
        <v>0</v>
      </c>
      <c r="BB33" s="927"/>
      <c r="BC33" s="922"/>
      <c r="BD33" s="891"/>
      <c r="BE33" s="891"/>
      <c r="BF33" s="891"/>
      <c r="BG33" s="923"/>
    </row>
    <row r="34" spans="2:59" ht="20.25" customHeight="1">
      <c r="B34" s="71"/>
      <c r="C34" s="876"/>
      <c r="D34" s="877"/>
      <c r="E34" s="878"/>
      <c r="F34" s="184"/>
      <c r="G34" s="893"/>
      <c r="H34" s="883"/>
      <c r="I34" s="877"/>
      <c r="J34" s="877"/>
      <c r="K34" s="878"/>
      <c r="L34" s="884"/>
      <c r="M34" s="885"/>
      <c r="N34" s="886"/>
      <c r="O34" s="25" t="s">
        <v>18</v>
      </c>
      <c r="P34" s="32"/>
      <c r="Q34" s="32"/>
      <c r="R34" s="20"/>
      <c r="S34" s="79"/>
      <c r="T34" s="187"/>
      <c r="U34" s="188"/>
      <c r="V34" s="188"/>
      <c r="W34" s="188"/>
      <c r="X34" s="188"/>
      <c r="Y34" s="188"/>
      <c r="Z34" s="189"/>
      <c r="AA34" s="187"/>
      <c r="AB34" s="188"/>
      <c r="AC34" s="188"/>
      <c r="AD34" s="188"/>
      <c r="AE34" s="188"/>
      <c r="AF34" s="188"/>
      <c r="AG34" s="189"/>
      <c r="AH34" s="187"/>
      <c r="AI34" s="188"/>
      <c r="AJ34" s="188"/>
      <c r="AK34" s="188"/>
      <c r="AL34" s="188"/>
      <c r="AM34" s="188"/>
      <c r="AN34" s="189"/>
      <c r="AO34" s="187"/>
      <c r="AP34" s="188"/>
      <c r="AQ34" s="188"/>
      <c r="AR34" s="188"/>
      <c r="AS34" s="188"/>
      <c r="AT34" s="188"/>
      <c r="AU34" s="189"/>
      <c r="AV34" s="187"/>
      <c r="AW34" s="188"/>
      <c r="AX34" s="195"/>
      <c r="AY34" s="910"/>
      <c r="AZ34" s="911"/>
      <c r="BA34" s="920"/>
      <c r="BB34" s="921"/>
      <c r="BC34" s="916"/>
      <c r="BD34" s="885"/>
      <c r="BE34" s="885"/>
      <c r="BF34" s="885"/>
      <c r="BG34" s="917"/>
    </row>
    <row r="35" spans="2:59" ht="20.25" customHeight="1">
      <c r="B35" s="69">
        <f>B32+1</f>
        <v>6</v>
      </c>
      <c r="C35" s="876"/>
      <c r="D35" s="877"/>
      <c r="E35" s="878"/>
      <c r="F35" s="184"/>
      <c r="G35" s="894"/>
      <c r="H35" s="883"/>
      <c r="I35" s="877"/>
      <c r="J35" s="877"/>
      <c r="K35" s="878"/>
      <c r="L35" s="887"/>
      <c r="M35" s="888"/>
      <c r="N35" s="889"/>
      <c r="O35" s="27" t="s">
        <v>88</v>
      </c>
      <c r="P35" s="28"/>
      <c r="Q35" s="28"/>
      <c r="R35" s="23"/>
      <c r="S35" s="74"/>
      <c r="T35" s="157" t="str">
        <f>IF(T34="","",VLOOKUP(T34,'シフト記号表（勤務時間帯）'!$C$5:$W$46,21,FALSE))</f>
        <v/>
      </c>
      <c r="U35" s="158" t="str">
        <f>IF(U34="","",VLOOKUP(U34,'シフト記号表（勤務時間帯）'!$C$5:$W$46,21,FALSE))</f>
        <v/>
      </c>
      <c r="V35" s="158" t="str">
        <f>IF(V34="","",VLOOKUP(V34,'シフト記号表（勤務時間帯）'!$C$5:$W$46,21,FALSE))</f>
        <v/>
      </c>
      <c r="W35" s="158" t="str">
        <f>IF(W34="","",VLOOKUP(W34,'シフト記号表（勤務時間帯）'!$C$5:$W$46,21,FALSE))</f>
        <v/>
      </c>
      <c r="X35" s="158" t="str">
        <f>IF(X34="","",VLOOKUP(X34,'シフト記号表（勤務時間帯）'!$C$5:$W$46,21,FALSE))</f>
        <v/>
      </c>
      <c r="Y35" s="158" t="str">
        <f>IF(Y34="","",VLOOKUP(Y34,'シフト記号表（勤務時間帯）'!$C$5:$W$46,21,FALSE))</f>
        <v/>
      </c>
      <c r="Z35" s="159" t="str">
        <f>IF(Z34="","",VLOOKUP(Z34,'シフト記号表（勤務時間帯）'!$C$5:$W$46,21,FALSE))</f>
        <v/>
      </c>
      <c r="AA35" s="157" t="str">
        <f>IF(AA34="","",VLOOKUP(AA34,'シフト記号表（勤務時間帯）'!$C$5:$W$46,21,FALSE))</f>
        <v/>
      </c>
      <c r="AB35" s="158" t="str">
        <f>IF(AB34="","",VLOOKUP(AB34,'シフト記号表（勤務時間帯）'!$C$5:$W$46,21,FALSE))</f>
        <v/>
      </c>
      <c r="AC35" s="158" t="str">
        <f>IF(AC34="","",VLOOKUP(AC34,'シフト記号表（勤務時間帯）'!$C$5:$W$46,21,FALSE))</f>
        <v/>
      </c>
      <c r="AD35" s="158" t="str">
        <f>IF(AD34="","",VLOOKUP(AD34,'シフト記号表（勤務時間帯）'!$C$5:$W$46,21,FALSE))</f>
        <v/>
      </c>
      <c r="AE35" s="158" t="str">
        <f>IF(AE34="","",VLOOKUP(AE34,'シフト記号表（勤務時間帯）'!$C$5:$W$46,21,FALSE))</f>
        <v/>
      </c>
      <c r="AF35" s="158" t="str">
        <f>IF(AF34="","",VLOOKUP(AF34,'シフト記号表（勤務時間帯）'!$C$5:$W$46,21,FALSE))</f>
        <v/>
      </c>
      <c r="AG35" s="159" t="str">
        <f>IF(AG34="","",VLOOKUP(AG34,'シフト記号表（勤務時間帯）'!$C$5:$W$46,21,FALSE))</f>
        <v/>
      </c>
      <c r="AH35" s="157" t="str">
        <f>IF(AH34="","",VLOOKUP(AH34,'シフト記号表（勤務時間帯）'!$C$5:$W$46,21,FALSE))</f>
        <v/>
      </c>
      <c r="AI35" s="158" t="str">
        <f>IF(AI34="","",VLOOKUP(AI34,'シフト記号表（勤務時間帯）'!$C$5:$W$46,21,FALSE))</f>
        <v/>
      </c>
      <c r="AJ35" s="158" t="str">
        <f>IF(AJ34="","",VLOOKUP(AJ34,'シフト記号表（勤務時間帯）'!$C$5:$W$46,21,FALSE))</f>
        <v/>
      </c>
      <c r="AK35" s="158" t="str">
        <f>IF(AK34="","",VLOOKUP(AK34,'シフト記号表（勤務時間帯）'!$C$5:$W$46,21,FALSE))</f>
        <v/>
      </c>
      <c r="AL35" s="158" t="str">
        <f>IF(AL34="","",VLOOKUP(AL34,'シフト記号表（勤務時間帯）'!$C$5:$W$46,21,FALSE))</f>
        <v/>
      </c>
      <c r="AM35" s="158" t="str">
        <f>IF(AM34="","",VLOOKUP(AM34,'シフト記号表（勤務時間帯）'!$C$5:$W$46,21,FALSE))</f>
        <v/>
      </c>
      <c r="AN35" s="159" t="str">
        <f>IF(AN34="","",VLOOKUP(AN34,'シフト記号表（勤務時間帯）'!$C$5:$W$46,21,FALSE))</f>
        <v/>
      </c>
      <c r="AO35" s="157" t="str">
        <f>IF(AO34="","",VLOOKUP(AO34,'シフト記号表（勤務時間帯）'!$C$5:$W$46,21,FALSE))</f>
        <v/>
      </c>
      <c r="AP35" s="158" t="str">
        <f>IF(AP34="","",VLOOKUP(AP34,'シフト記号表（勤務時間帯）'!$C$5:$W$46,21,FALSE))</f>
        <v/>
      </c>
      <c r="AQ35" s="158" t="str">
        <f>IF(AQ34="","",VLOOKUP(AQ34,'シフト記号表（勤務時間帯）'!$C$5:$W$46,21,FALSE))</f>
        <v/>
      </c>
      <c r="AR35" s="158" t="str">
        <f>IF(AR34="","",VLOOKUP(AR34,'シフト記号表（勤務時間帯）'!$C$5:$W$46,21,FALSE))</f>
        <v/>
      </c>
      <c r="AS35" s="158" t="str">
        <f>IF(AS34="","",VLOOKUP(AS34,'シフト記号表（勤務時間帯）'!$C$5:$W$46,21,FALSE))</f>
        <v/>
      </c>
      <c r="AT35" s="158" t="str">
        <f>IF(AT34="","",VLOOKUP(AT34,'シフト記号表（勤務時間帯）'!$C$5:$W$46,21,FALSE))</f>
        <v/>
      </c>
      <c r="AU35" s="159" t="str">
        <f>IF(AU34="","",VLOOKUP(AU34,'シフト記号表（勤務時間帯）'!$C$5:$W$46,21,FALSE))</f>
        <v/>
      </c>
      <c r="AV35" s="157" t="str">
        <f>IF(AV34="","",VLOOKUP(AV34,'シフト記号表（勤務時間帯）'!$C$5:$W$46,21,FALSE))</f>
        <v/>
      </c>
      <c r="AW35" s="158" t="str">
        <f>IF(AW34="","",VLOOKUP(AW34,'シフト記号表（勤務時間帯）'!$C$5:$W$46,21,FALSE))</f>
        <v/>
      </c>
      <c r="AX35" s="160" t="str">
        <f>IF(AX34="","",VLOOKUP(AX34,'シフト記号表（勤務時間帯）'!$C$5:$W$46,21,FALSE))</f>
        <v/>
      </c>
      <c r="AY35" s="914">
        <f>IF($BB$3="計画",SUM(T35:AU35),IF($BB$3="実績",SUM(T35:AX35),""))</f>
        <v>0</v>
      </c>
      <c r="AZ35" s="915"/>
      <c r="BA35" s="924">
        <f>IF($BB$3="計画",AY35/4,IF($BB$3="実績",(AY35/($BB$7/7)),""))</f>
        <v>0</v>
      </c>
      <c r="BB35" s="925"/>
      <c r="BC35" s="918"/>
      <c r="BD35" s="888"/>
      <c r="BE35" s="888"/>
      <c r="BF35" s="888"/>
      <c r="BG35" s="919"/>
    </row>
    <row r="36" spans="2:59" ht="20.25" customHeight="1">
      <c r="B36" s="70"/>
      <c r="C36" s="879"/>
      <c r="D36" s="880"/>
      <c r="E36" s="881"/>
      <c r="F36" s="185">
        <f>C35</f>
        <v>0</v>
      </c>
      <c r="G36" s="895"/>
      <c r="H36" s="882"/>
      <c r="I36" s="880"/>
      <c r="J36" s="880"/>
      <c r="K36" s="881"/>
      <c r="L36" s="890"/>
      <c r="M36" s="891"/>
      <c r="N36" s="892"/>
      <c r="O36" s="29" t="s">
        <v>89</v>
      </c>
      <c r="P36" s="33"/>
      <c r="Q36" s="33"/>
      <c r="R36" s="21"/>
      <c r="S36" s="75"/>
      <c r="T36" s="161" t="str">
        <f>IF(T34="","",VLOOKUP(T34,'シフト記号表（勤務時間帯）'!$C$5:$Y$46,23,FALSE))</f>
        <v/>
      </c>
      <c r="U36" s="162" t="str">
        <f>IF(U34="","",VLOOKUP(U34,'シフト記号表（勤務時間帯）'!$C$5:$Y$46,23,FALSE))</f>
        <v/>
      </c>
      <c r="V36" s="162" t="str">
        <f>IF(V34="","",VLOOKUP(V34,'シフト記号表（勤務時間帯）'!$C$5:$Y$46,23,FALSE))</f>
        <v/>
      </c>
      <c r="W36" s="162" t="str">
        <f>IF(W34="","",VLOOKUP(W34,'シフト記号表（勤務時間帯）'!$C$5:$Y$46,23,FALSE))</f>
        <v/>
      </c>
      <c r="X36" s="162" t="str">
        <f>IF(X34="","",VLOOKUP(X34,'シフト記号表（勤務時間帯）'!$C$5:$Y$46,23,FALSE))</f>
        <v/>
      </c>
      <c r="Y36" s="162" t="str">
        <f>IF(Y34="","",VLOOKUP(Y34,'シフト記号表（勤務時間帯）'!$C$5:$Y$46,23,FALSE))</f>
        <v/>
      </c>
      <c r="Z36" s="163" t="str">
        <f>IF(Z34="","",VLOOKUP(Z34,'シフト記号表（勤務時間帯）'!$C$5:$Y$46,23,FALSE))</f>
        <v/>
      </c>
      <c r="AA36" s="161" t="str">
        <f>IF(AA34="","",VLOOKUP(AA34,'シフト記号表（勤務時間帯）'!$C$5:$Y$46,23,FALSE))</f>
        <v/>
      </c>
      <c r="AB36" s="162" t="str">
        <f>IF(AB34="","",VLOOKUP(AB34,'シフト記号表（勤務時間帯）'!$C$5:$Y$46,23,FALSE))</f>
        <v/>
      </c>
      <c r="AC36" s="162" t="str">
        <f>IF(AC34="","",VLOOKUP(AC34,'シフト記号表（勤務時間帯）'!$C$5:$Y$46,23,FALSE))</f>
        <v/>
      </c>
      <c r="AD36" s="162" t="str">
        <f>IF(AD34="","",VLOOKUP(AD34,'シフト記号表（勤務時間帯）'!$C$5:$Y$46,23,FALSE))</f>
        <v/>
      </c>
      <c r="AE36" s="162" t="str">
        <f>IF(AE34="","",VLOOKUP(AE34,'シフト記号表（勤務時間帯）'!$C$5:$Y$46,23,FALSE))</f>
        <v/>
      </c>
      <c r="AF36" s="162" t="str">
        <f>IF(AF34="","",VLOOKUP(AF34,'シフト記号表（勤務時間帯）'!$C$5:$Y$46,23,FALSE))</f>
        <v/>
      </c>
      <c r="AG36" s="163" t="str">
        <f>IF(AG34="","",VLOOKUP(AG34,'シフト記号表（勤務時間帯）'!$C$5:$Y$46,23,FALSE))</f>
        <v/>
      </c>
      <c r="AH36" s="161" t="str">
        <f>IF(AH34="","",VLOOKUP(AH34,'シフト記号表（勤務時間帯）'!$C$5:$Y$46,23,FALSE))</f>
        <v/>
      </c>
      <c r="AI36" s="162" t="str">
        <f>IF(AI34="","",VLOOKUP(AI34,'シフト記号表（勤務時間帯）'!$C$5:$Y$46,23,FALSE))</f>
        <v/>
      </c>
      <c r="AJ36" s="162" t="str">
        <f>IF(AJ34="","",VLOOKUP(AJ34,'シフト記号表（勤務時間帯）'!$C$5:$Y$46,23,FALSE))</f>
        <v/>
      </c>
      <c r="AK36" s="162" t="str">
        <f>IF(AK34="","",VLOOKUP(AK34,'シフト記号表（勤務時間帯）'!$C$5:$Y$46,23,FALSE))</f>
        <v/>
      </c>
      <c r="AL36" s="162" t="str">
        <f>IF(AL34="","",VLOOKUP(AL34,'シフト記号表（勤務時間帯）'!$C$5:$Y$46,23,FALSE))</f>
        <v/>
      </c>
      <c r="AM36" s="162" t="str">
        <f>IF(AM34="","",VLOOKUP(AM34,'シフト記号表（勤務時間帯）'!$C$5:$Y$46,23,FALSE))</f>
        <v/>
      </c>
      <c r="AN36" s="163" t="str">
        <f>IF(AN34="","",VLOOKUP(AN34,'シフト記号表（勤務時間帯）'!$C$5:$Y$46,23,FALSE))</f>
        <v/>
      </c>
      <c r="AO36" s="161" t="str">
        <f>IF(AO34="","",VLOOKUP(AO34,'シフト記号表（勤務時間帯）'!$C$5:$Y$46,23,FALSE))</f>
        <v/>
      </c>
      <c r="AP36" s="162" t="str">
        <f>IF(AP34="","",VLOOKUP(AP34,'シフト記号表（勤務時間帯）'!$C$5:$Y$46,23,FALSE))</f>
        <v/>
      </c>
      <c r="AQ36" s="162" t="str">
        <f>IF(AQ34="","",VLOOKUP(AQ34,'シフト記号表（勤務時間帯）'!$C$5:$Y$46,23,FALSE))</f>
        <v/>
      </c>
      <c r="AR36" s="162" t="str">
        <f>IF(AR34="","",VLOOKUP(AR34,'シフト記号表（勤務時間帯）'!$C$5:$Y$46,23,FALSE))</f>
        <v/>
      </c>
      <c r="AS36" s="162" t="str">
        <f>IF(AS34="","",VLOOKUP(AS34,'シフト記号表（勤務時間帯）'!$C$5:$Y$46,23,FALSE))</f>
        <v/>
      </c>
      <c r="AT36" s="162" t="str">
        <f>IF(AT34="","",VLOOKUP(AT34,'シフト記号表（勤務時間帯）'!$C$5:$Y$46,23,FALSE))</f>
        <v/>
      </c>
      <c r="AU36" s="163" t="str">
        <f>IF(AU34="","",VLOOKUP(AU34,'シフト記号表（勤務時間帯）'!$C$5:$Y$46,23,FALSE))</f>
        <v/>
      </c>
      <c r="AV36" s="161" t="str">
        <f>IF(AV34="","",VLOOKUP(AV34,'シフト記号表（勤務時間帯）'!$C$5:$Y$46,23,FALSE))</f>
        <v/>
      </c>
      <c r="AW36" s="162" t="str">
        <f>IF(AW34="","",VLOOKUP(AW34,'シフト記号表（勤務時間帯）'!$C$5:$Y$46,23,FALSE))</f>
        <v/>
      </c>
      <c r="AX36" s="164" t="str">
        <f>IF(AX34="","",VLOOKUP(AX34,'シフト記号表（勤務時間帯）'!$C$5:$Y$46,23,FALSE))</f>
        <v/>
      </c>
      <c r="AY36" s="912">
        <f>IF($BB$3="計画",SUM(T36:AU36),IF($BB$3="実績",SUM(T36:AX36),""))</f>
        <v>0</v>
      </c>
      <c r="AZ36" s="913"/>
      <c r="BA36" s="926">
        <f>IF($BB$3="計画",AY36/4,IF($BB$3="実績",(AY36/($BB$7/7)),""))</f>
        <v>0</v>
      </c>
      <c r="BB36" s="927"/>
      <c r="BC36" s="922"/>
      <c r="BD36" s="891"/>
      <c r="BE36" s="891"/>
      <c r="BF36" s="891"/>
      <c r="BG36" s="923"/>
    </row>
    <row r="37" spans="2:59" ht="20.25" customHeight="1">
      <c r="B37" s="71"/>
      <c r="C37" s="876"/>
      <c r="D37" s="877"/>
      <c r="E37" s="878"/>
      <c r="F37" s="184"/>
      <c r="G37" s="893"/>
      <c r="H37" s="883"/>
      <c r="I37" s="877"/>
      <c r="J37" s="877"/>
      <c r="K37" s="878"/>
      <c r="L37" s="884"/>
      <c r="M37" s="885"/>
      <c r="N37" s="886"/>
      <c r="O37" s="25" t="s">
        <v>18</v>
      </c>
      <c r="P37" s="31"/>
      <c r="Q37" s="31"/>
      <c r="R37" s="19"/>
      <c r="S37" s="76"/>
      <c r="T37" s="187"/>
      <c r="U37" s="188"/>
      <c r="V37" s="188"/>
      <c r="W37" s="188"/>
      <c r="X37" s="188"/>
      <c r="Y37" s="188"/>
      <c r="Z37" s="189"/>
      <c r="AA37" s="187"/>
      <c r="AB37" s="188"/>
      <c r="AC37" s="188"/>
      <c r="AD37" s="188"/>
      <c r="AE37" s="188"/>
      <c r="AF37" s="188"/>
      <c r="AG37" s="189"/>
      <c r="AH37" s="187"/>
      <c r="AI37" s="188"/>
      <c r="AJ37" s="188"/>
      <c r="AK37" s="188"/>
      <c r="AL37" s="188"/>
      <c r="AM37" s="188"/>
      <c r="AN37" s="189"/>
      <c r="AO37" s="187"/>
      <c r="AP37" s="188"/>
      <c r="AQ37" s="188"/>
      <c r="AR37" s="188"/>
      <c r="AS37" s="188"/>
      <c r="AT37" s="188"/>
      <c r="AU37" s="189"/>
      <c r="AV37" s="187"/>
      <c r="AW37" s="188"/>
      <c r="AX37" s="195"/>
      <c r="AY37" s="910"/>
      <c r="AZ37" s="911"/>
      <c r="BA37" s="920"/>
      <c r="BB37" s="921"/>
      <c r="BC37" s="916"/>
      <c r="BD37" s="885"/>
      <c r="BE37" s="885"/>
      <c r="BF37" s="885"/>
      <c r="BG37" s="917"/>
    </row>
    <row r="38" spans="2:59" ht="20.25" customHeight="1">
      <c r="B38" s="69">
        <f>B35+1</f>
        <v>7</v>
      </c>
      <c r="C38" s="876"/>
      <c r="D38" s="877"/>
      <c r="E38" s="878"/>
      <c r="F38" s="184"/>
      <c r="G38" s="894"/>
      <c r="H38" s="883"/>
      <c r="I38" s="877"/>
      <c r="J38" s="877"/>
      <c r="K38" s="878"/>
      <c r="L38" s="887"/>
      <c r="M38" s="888"/>
      <c r="N38" s="889"/>
      <c r="O38" s="27" t="s">
        <v>88</v>
      </c>
      <c r="P38" s="28"/>
      <c r="Q38" s="28"/>
      <c r="R38" s="23"/>
      <c r="S38" s="74"/>
      <c r="T38" s="157" t="str">
        <f>IF(T37="","",VLOOKUP(T37,'シフト記号表（勤務時間帯）'!$C$5:$W$46,21,FALSE))</f>
        <v/>
      </c>
      <c r="U38" s="158" t="str">
        <f>IF(U37="","",VLOOKUP(U37,'シフト記号表（勤務時間帯）'!$C$5:$W$46,21,FALSE))</f>
        <v/>
      </c>
      <c r="V38" s="158" t="str">
        <f>IF(V37="","",VLOOKUP(V37,'シフト記号表（勤務時間帯）'!$C$5:$W$46,21,FALSE))</f>
        <v/>
      </c>
      <c r="W38" s="158" t="str">
        <f>IF(W37="","",VLOOKUP(W37,'シフト記号表（勤務時間帯）'!$C$5:$W$46,21,FALSE))</f>
        <v/>
      </c>
      <c r="X38" s="158" t="str">
        <f>IF(X37="","",VLOOKUP(X37,'シフト記号表（勤務時間帯）'!$C$5:$W$46,21,FALSE))</f>
        <v/>
      </c>
      <c r="Y38" s="158" t="str">
        <f>IF(Y37="","",VLOOKUP(Y37,'シフト記号表（勤務時間帯）'!$C$5:$W$46,21,FALSE))</f>
        <v/>
      </c>
      <c r="Z38" s="159" t="str">
        <f>IF(Z37="","",VLOOKUP(Z37,'シフト記号表（勤務時間帯）'!$C$5:$W$46,21,FALSE))</f>
        <v/>
      </c>
      <c r="AA38" s="157" t="str">
        <f>IF(AA37="","",VLOOKUP(AA37,'シフト記号表（勤務時間帯）'!$C$5:$W$46,21,FALSE))</f>
        <v/>
      </c>
      <c r="AB38" s="158" t="str">
        <f>IF(AB37="","",VLOOKUP(AB37,'シフト記号表（勤務時間帯）'!$C$5:$W$46,21,FALSE))</f>
        <v/>
      </c>
      <c r="AC38" s="158" t="str">
        <f>IF(AC37="","",VLOOKUP(AC37,'シフト記号表（勤務時間帯）'!$C$5:$W$46,21,FALSE))</f>
        <v/>
      </c>
      <c r="AD38" s="158" t="str">
        <f>IF(AD37="","",VLOOKUP(AD37,'シフト記号表（勤務時間帯）'!$C$5:$W$46,21,FALSE))</f>
        <v/>
      </c>
      <c r="AE38" s="158" t="str">
        <f>IF(AE37="","",VLOOKUP(AE37,'シフト記号表（勤務時間帯）'!$C$5:$W$46,21,FALSE))</f>
        <v/>
      </c>
      <c r="AF38" s="158" t="str">
        <f>IF(AF37="","",VLOOKUP(AF37,'シフト記号表（勤務時間帯）'!$C$5:$W$46,21,FALSE))</f>
        <v/>
      </c>
      <c r="AG38" s="159" t="str">
        <f>IF(AG37="","",VLOOKUP(AG37,'シフト記号表（勤務時間帯）'!$C$5:$W$46,21,FALSE))</f>
        <v/>
      </c>
      <c r="AH38" s="157" t="str">
        <f>IF(AH37="","",VLOOKUP(AH37,'シフト記号表（勤務時間帯）'!$C$5:$W$46,21,FALSE))</f>
        <v/>
      </c>
      <c r="AI38" s="158" t="str">
        <f>IF(AI37="","",VLOOKUP(AI37,'シフト記号表（勤務時間帯）'!$C$5:$W$46,21,FALSE))</f>
        <v/>
      </c>
      <c r="AJ38" s="158" t="str">
        <f>IF(AJ37="","",VLOOKUP(AJ37,'シフト記号表（勤務時間帯）'!$C$5:$W$46,21,FALSE))</f>
        <v/>
      </c>
      <c r="AK38" s="158" t="str">
        <f>IF(AK37="","",VLOOKUP(AK37,'シフト記号表（勤務時間帯）'!$C$5:$W$46,21,FALSE))</f>
        <v/>
      </c>
      <c r="AL38" s="158" t="str">
        <f>IF(AL37="","",VLOOKUP(AL37,'シフト記号表（勤務時間帯）'!$C$5:$W$46,21,FALSE))</f>
        <v/>
      </c>
      <c r="AM38" s="158" t="str">
        <f>IF(AM37="","",VLOOKUP(AM37,'シフト記号表（勤務時間帯）'!$C$5:$W$46,21,FALSE))</f>
        <v/>
      </c>
      <c r="AN38" s="159" t="str">
        <f>IF(AN37="","",VLOOKUP(AN37,'シフト記号表（勤務時間帯）'!$C$5:$W$46,21,FALSE))</f>
        <v/>
      </c>
      <c r="AO38" s="157" t="str">
        <f>IF(AO37="","",VLOOKUP(AO37,'シフト記号表（勤務時間帯）'!$C$5:$W$46,21,FALSE))</f>
        <v/>
      </c>
      <c r="AP38" s="158" t="str">
        <f>IF(AP37="","",VLOOKUP(AP37,'シフト記号表（勤務時間帯）'!$C$5:$W$46,21,FALSE))</f>
        <v/>
      </c>
      <c r="AQ38" s="158" t="str">
        <f>IF(AQ37="","",VLOOKUP(AQ37,'シフト記号表（勤務時間帯）'!$C$5:$W$46,21,FALSE))</f>
        <v/>
      </c>
      <c r="AR38" s="158" t="str">
        <f>IF(AR37="","",VLOOKUP(AR37,'シフト記号表（勤務時間帯）'!$C$5:$W$46,21,FALSE))</f>
        <v/>
      </c>
      <c r="AS38" s="158" t="str">
        <f>IF(AS37="","",VLOOKUP(AS37,'シフト記号表（勤務時間帯）'!$C$5:$W$46,21,FALSE))</f>
        <v/>
      </c>
      <c r="AT38" s="158" t="str">
        <f>IF(AT37="","",VLOOKUP(AT37,'シフト記号表（勤務時間帯）'!$C$5:$W$46,21,FALSE))</f>
        <v/>
      </c>
      <c r="AU38" s="159" t="str">
        <f>IF(AU37="","",VLOOKUP(AU37,'シフト記号表（勤務時間帯）'!$C$5:$W$46,21,FALSE))</f>
        <v/>
      </c>
      <c r="AV38" s="157" t="str">
        <f>IF(AV37="","",VLOOKUP(AV37,'シフト記号表（勤務時間帯）'!$C$5:$W$46,21,FALSE))</f>
        <v/>
      </c>
      <c r="AW38" s="158" t="str">
        <f>IF(AW37="","",VLOOKUP(AW37,'シフト記号表（勤務時間帯）'!$C$5:$W$46,21,FALSE))</f>
        <v/>
      </c>
      <c r="AX38" s="160" t="str">
        <f>IF(AX37="","",VLOOKUP(AX37,'シフト記号表（勤務時間帯）'!$C$5:$W$46,21,FALSE))</f>
        <v/>
      </c>
      <c r="AY38" s="914">
        <f>IF($BB$3="計画",SUM(T38:AU38),IF($BB$3="実績",SUM(T38:AX38),""))</f>
        <v>0</v>
      </c>
      <c r="AZ38" s="915"/>
      <c r="BA38" s="924">
        <f>IF($BB$3="計画",AY38/4,IF($BB$3="実績",(AY38/($BB$7/7)),""))</f>
        <v>0</v>
      </c>
      <c r="BB38" s="925"/>
      <c r="BC38" s="918"/>
      <c r="BD38" s="888"/>
      <c r="BE38" s="888"/>
      <c r="BF38" s="888"/>
      <c r="BG38" s="919"/>
    </row>
    <row r="39" spans="2:59" ht="20.25" customHeight="1">
      <c r="B39" s="70"/>
      <c r="C39" s="879"/>
      <c r="D39" s="880"/>
      <c r="E39" s="881"/>
      <c r="F39" s="185">
        <f>C38</f>
        <v>0</v>
      </c>
      <c r="G39" s="895"/>
      <c r="H39" s="882"/>
      <c r="I39" s="880"/>
      <c r="J39" s="880"/>
      <c r="K39" s="881"/>
      <c r="L39" s="890"/>
      <c r="M39" s="891"/>
      <c r="N39" s="892"/>
      <c r="O39" s="29" t="s">
        <v>89</v>
      </c>
      <c r="P39" s="32"/>
      <c r="Q39" s="32"/>
      <c r="R39" s="20"/>
      <c r="S39" s="77"/>
      <c r="T39" s="161" t="str">
        <f>IF(T37="","",VLOOKUP(T37,'シフト記号表（勤務時間帯）'!$C$5:$Y$46,23,FALSE))</f>
        <v/>
      </c>
      <c r="U39" s="162" t="str">
        <f>IF(U37="","",VLOOKUP(U37,'シフト記号表（勤務時間帯）'!$C$5:$Y$46,23,FALSE))</f>
        <v/>
      </c>
      <c r="V39" s="162" t="str">
        <f>IF(V37="","",VLOOKUP(V37,'シフト記号表（勤務時間帯）'!$C$5:$Y$46,23,FALSE))</f>
        <v/>
      </c>
      <c r="W39" s="162" t="str">
        <f>IF(W37="","",VLOOKUP(W37,'シフト記号表（勤務時間帯）'!$C$5:$Y$46,23,FALSE))</f>
        <v/>
      </c>
      <c r="X39" s="162" t="str">
        <f>IF(X37="","",VLOOKUP(X37,'シフト記号表（勤務時間帯）'!$C$5:$Y$46,23,FALSE))</f>
        <v/>
      </c>
      <c r="Y39" s="162" t="str">
        <f>IF(Y37="","",VLOOKUP(Y37,'シフト記号表（勤務時間帯）'!$C$5:$Y$46,23,FALSE))</f>
        <v/>
      </c>
      <c r="Z39" s="163" t="str">
        <f>IF(Z37="","",VLOOKUP(Z37,'シフト記号表（勤務時間帯）'!$C$5:$Y$46,23,FALSE))</f>
        <v/>
      </c>
      <c r="AA39" s="161" t="str">
        <f>IF(AA37="","",VLOOKUP(AA37,'シフト記号表（勤務時間帯）'!$C$5:$Y$46,23,FALSE))</f>
        <v/>
      </c>
      <c r="AB39" s="162" t="str">
        <f>IF(AB37="","",VLOOKUP(AB37,'シフト記号表（勤務時間帯）'!$C$5:$Y$46,23,FALSE))</f>
        <v/>
      </c>
      <c r="AC39" s="162" t="str">
        <f>IF(AC37="","",VLOOKUP(AC37,'シフト記号表（勤務時間帯）'!$C$5:$Y$46,23,FALSE))</f>
        <v/>
      </c>
      <c r="AD39" s="162" t="str">
        <f>IF(AD37="","",VLOOKUP(AD37,'シフト記号表（勤務時間帯）'!$C$5:$Y$46,23,FALSE))</f>
        <v/>
      </c>
      <c r="AE39" s="162" t="str">
        <f>IF(AE37="","",VLOOKUP(AE37,'シフト記号表（勤務時間帯）'!$C$5:$Y$46,23,FALSE))</f>
        <v/>
      </c>
      <c r="AF39" s="162" t="str">
        <f>IF(AF37="","",VLOOKUP(AF37,'シフト記号表（勤務時間帯）'!$C$5:$Y$46,23,FALSE))</f>
        <v/>
      </c>
      <c r="AG39" s="163" t="str">
        <f>IF(AG37="","",VLOOKUP(AG37,'シフト記号表（勤務時間帯）'!$C$5:$Y$46,23,FALSE))</f>
        <v/>
      </c>
      <c r="AH39" s="161" t="str">
        <f>IF(AH37="","",VLOOKUP(AH37,'シフト記号表（勤務時間帯）'!$C$5:$Y$46,23,FALSE))</f>
        <v/>
      </c>
      <c r="AI39" s="162" t="str">
        <f>IF(AI37="","",VLOOKUP(AI37,'シフト記号表（勤務時間帯）'!$C$5:$Y$46,23,FALSE))</f>
        <v/>
      </c>
      <c r="AJ39" s="162" t="str">
        <f>IF(AJ37="","",VLOOKUP(AJ37,'シフト記号表（勤務時間帯）'!$C$5:$Y$46,23,FALSE))</f>
        <v/>
      </c>
      <c r="AK39" s="162" t="str">
        <f>IF(AK37="","",VLOOKUP(AK37,'シフト記号表（勤務時間帯）'!$C$5:$Y$46,23,FALSE))</f>
        <v/>
      </c>
      <c r="AL39" s="162" t="str">
        <f>IF(AL37="","",VLOOKUP(AL37,'シフト記号表（勤務時間帯）'!$C$5:$Y$46,23,FALSE))</f>
        <v/>
      </c>
      <c r="AM39" s="162" t="str">
        <f>IF(AM37="","",VLOOKUP(AM37,'シフト記号表（勤務時間帯）'!$C$5:$Y$46,23,FALSE))</f>
        <v/>
      </c>
      <c r="AN39" s="163" t="str">
        <f>IF(AN37="","",VLOOKUP(AN37,'シフト記号表（勤務時間帯）'!$C$5:$Y$46,23,FALSE))</f>
        <v/>
      </c>
      <c r="AO39" s="161" t="str">
        <f>IF(AO37="","",VLOOKUP(AO37,'シフト記号表（勤務時間帯）'!$C$5:$Y$46,23,FALSE))</f>
        <v/>
      </c>
      <c r="AP39" s="162" t="str">
        <f>IF(AP37="","",VLOOKUP(AP37,'シフト記号表（勤務時間帯）'!$C$5:$Y$46,23,FALSE))</f>
        <v/>
      </c>
      <c r="AQ39" s="162" t="str">
        <f>IF(AQ37="","",VLOOKUP(AQ37,'シフト記号表（勤務時間帯）'!$C$5:$Y$46,23,FALSE))</f>
        <v/>
      </c>
      <c r="AR39" s="162" t="str">
        <f>IF(AR37="","",VLOOKUP(AR37,'シフト記号表（勤務時間帯）'!$C$5:$Y$46,23,FALSE))</f>
        <v/>
      </c>
      <c r="AS39" s="162" t="str">
        <f>IF(AS37="","",VLOOKUP(AS37,'シフト記号表（勤務時間帯）'!$C$5:$Y$46,23,FALSE))</f>
        <v/>
      </c>
      <c r="AT39" s="162" t="str">
        <f>IF(AT37="","",VLOOKUP(AT37,'シフト記号表（勤務時間帯）'!$C$5:$Y$46,23,FALSE))</f>
        <v/>
      </c>
      <c r="AU39" s="163" t="str">
        <f>IF(AU37="","",VLOOKUP(AU37,'シフト記号表（勤務時間帯）'!$C$5:$Y$46,23,FALSE))</f>
        <v/>
      </c>
      <c r="AV39" s="161" t="str">
        <f>IF(AV37="","",VLOOKUP(AV37,'シフト記号表（勤務時間帯）'!$C$5:$Y$46,23,FALSE))</f>
        <v/>
      </c>
      <c r="AW39" s="162" t="str">
        <f>IF(AW37="","",VLOOKUP(AW37,'シフト記号表（勤務時間帯）'!$C$5:$Y$46,23,FALSE))</f>
        <v/>
      </c>
      <c r="AX39" s="164" t="str">
        <f>IF(AX37="","",VLOOKUP(AX37,'シフト記号表（勤務時間帯）'!$C$5:$Y$46,23,FALSE))</f>
        <v/>
      </c>
      <c r="AY39" s="912">
        <f>IF($BB$3="計画",SUM(T39:AU39),IF($BB$3="実績",SUM(T39:AX39),""))</f>
        <v>0</v>
      </c>
      <c r="AZ39" s="913"/>
      <c r="BA39" s="926">
        <f>IF($BB$3="計画",AY39/4,IF($BB$3="実績",(AY39/($BB$7/7)),""))</f>
        <v>0</v>
      </c>
      <c r="BB39" s="927"/>
      <c r="BC39" s="922"/>
      <c r="BD39" s="891"/>
      <c r="BE39" s="891"/>
      <c r="BF39" s="891"/>
      <c r="BG39" s="923"/>
    </row>
    <row r="40" spans="2:59" ht="20.25" customHeight="1">
      <c r="B40" s="71"/>
      <c r="C40" s="876"/>
      <c r="D40" s="877"/>
      <c r="E40" s="878"/>
      <c r="F40" s="184"/>
      <c r="G40" s="893"/>
      <c r="H40" s="883"/>
      <c r="I40" s="877"/>
      <c r="J40" s="877"/>
      <c r="K40" s="878"/>
      <c r="L40" s="884"/>
      <c r="M40" s="885"/>
      <c r="N40" s="886"/>
      <c r="O40" s="25" t="s">
        <v>18</v>
      </c>
      <c r="P40" s="31"/>
      <c r="Q40" s="31"/>
      <c r="R40" s="19"/>
      <c r="S40" s="76"/>
      <c r="T40" s="187"/>
      <c r="U40" s="188"/>
      <c r="V40" s="188"/>
      <c r="W40" s="188"/>
      <c r="X40" s="188"/>
      <c r="Y40" s="188"/>
      <c r="Z40" s="189"/>
      <c r="AA40" s="187"/>
      <c r="AB40" s="188"/>
      <c r="AC40" s="188"/>
      <c r="AD40" s="188"/>
      <c r="AE40" s="188"/>
      <c r="AF40" s="188"/>
      <c r="AG40" s="189"/>
      <c r="AH40" s="187"/>
      <c r="AI40" s="188"/>
      <c r="AJ40" s="188"/>
      <c r="AK40" s="188"/>
      <c r="AL40" s="188"/>
      <c r="AM40" s="188"/>
      <c r="AN40" s="189"/>
      <c r="AO40" s="187"/>
      <c r="AP40" s="188"/>
      <c r="AQ40" s="188"/>
      <c r="AR40" s="188"/>
      <c r="AS40" s="188"/>
      <c r="AT40" s="188"/>
      <c r="AU40" s="189"/>
      <c r="AV40" s="187"/>
      <c r="AW40" s="188"/>
      <c r="AX40" s="195"/>
      <c r="AY40" s="910"/>
      <c r="AZ40" s="911"/>
      <c r="BA40" s="920"/>
      <c r="BB40" s="921"/>
      <c r="BC40" s="916"/>
      <c r="BD40" s="885"/>
      <c r="BE40" s="885"/>
      <c r="BF40" s="885"/>
      <c r="BG40" s="917"/>
    </row>
    <row r="41" spans="2:59" ht="20.25" customHeight="1">
      <c r="B41" s="69">
        <f>B38+1</f>
        <v>8</v>
      </c>
      <c r="C41" s="876"/>
      <c r="D41" s="877"/>
      <c r="E41" s="878"/>
      <c r="F41" s="184"/>
      <c r="G41" s="894"/>
      <c r="H41" s="883"/>
      <c r="I41" s="877"/>
      <c r="J41" s="877"/>
      <c r="K41" s="878"/>
      <c r="L41" s="887"/>
      <c r="M41" s="888"/>
      <c r="N41" s="889"/>
      <c r="O41" s="27" t="s">
        <v>88</v>
      </c>
      <c r="P41" s="28"/>
      <c r="Q41" s="28"/>
      <c r="R41" s="23"/>
      <c r="S41" s="74"/>
      <c r="T41" s="157" t="str">
        <f>IF(T40="","",VLOOKUP(T40,'シフト記号表（勤務時間帯）'!$C$5:$W$46,21,FALSE))</f>
        <v/>
      </c>
      <c r="U41" s="158" t="str">
        <f>IF(U40="","",VLOOKUP(U40,'シフト記号表（勤務時間帯）'!$C$5:$W$46,21,FALSE))</f>
        <v/>
      </c>
      <c r="V41" s="158" t="str">
        <f>IF(V40="","",VLOOKUP(V40,'シフト記号表（勤務時間帯）'!$C$5:$W$46,21,FALSE))</f>
        <v/>
      </c>
      <c r="W41" s="158" t="str">
        <f>IF(W40="","",VLOOKUP(W40,'シフト記号表（勤務時間帯）'!$C$5:$W$46,21,FALSE))</f>
        <v/>
      </c>
      <c r="X41" s="158" t="str">
        <f>IF(X40="","",VLOOKUP(X40,'シフト記号表（勤務時間帯）'!$C$5:$W$46,21,FALSE))</f>
        <v/>
      </c>
      <c r="Y41" s="158" t="str">
        <f>IF(Y40="","",VLOOKUP(Y40,'シフト記号表（勤務時間帯）'!$C$5:$W$46,21,FALSE))</f>
        <v/>
      </c>
      <c r="Z41" s="159" t="str">
        <f>IF(Z40="","",VLOOKUP(Z40,'シフト記号表（勤務時間帯）'!$C$5:$W$46,21,FALSE))</f>
        <v/>
      </c>
      <c r="AA41" s="157" t="str">
        <f>IF(AA40="","",VLOOKUP(AA40,'シフト記号表（勤務時間帯）'!$C$5:$W$46,21,FALSE))</f>
        <v/>
      </c>
      <c r="AB41" s="158" t="str">
        <f>IF(AB40="","",VLOOKUP(AB40,'シフト記号表（勤務時間帯）'!$C$5:$W$46,21,FALSE))</f>
        <v/>
      </c>
      <c r="AC41" s="158" t="str">
        <f>IF(AC40="","",VLOOKUP(AC40,'シフト記号表（勤務時間帯）'!$C$5:$W$46,21,FALSE))</f>
        <v/>
      </c>
      <c r="AD41" s="158" t="str">
        <f>IF(AD40="","",VLOOKUP(AD40,'シフト記号表（勤務時間帯）'!$C$5:$W$46,21,FALSE))</f>
        <v/>
      </c>
      <c r="AE41" s="158" t="str">
        <f>IF(AE40="","",VLOOKUP(AE40,'シフト記号表（勤務時間帯）'!$C$5:$W$46,21,FALSE))</f>
        <v/>
      </c>
      <c r="AF41" s="158" t="str">
        <f>IF(AF40="","",VLOOKUP(AF40,'シフト記号表（勤務時間帯）'!$C$5:$W$46,21,FALSE))</f>
        <v/>
      </c>
      <c r="AG41" s="159" t="str">
        <f>IF(AG40="","",VLOOKUP(AG40,'シフト記号表（勤務時間帯）'!$C$5:$W$46,21,FALSE))</f>
        <v/>
      </c>
      <c r="AH41" s="157" t="str">
        <f>IF(AH40="","",VLOOKUP(AH40,'シフト記号表（勤務時間帯）'!$C$5:$W$46,21,FALSE))</f>
        <v/>
      </c>
      <c r="AI41" s="158" t="str">
        <f>IF(AI40="","",VLOOKUP(AI40,'シフト記号表（勤務時間帯）'!$C$5:$W$46,21,FALSE))</f>
        <v/>
      </c>
      <c r="AJ41" s="158" t="str">
        <f>IF(AJ40="","",VLOOKUP(AJ40,'シフト記号表（勤務時間帯）'!$C$5:$W$46,21,FALSE))</f>
        <v/>
      </c>
      <c r="AK41" s="158" t="str">
        <f>IF(AK40="","",VLOOKUP(AK40,'シフト記号表（勤務時間帯）'!$C$5:$W$46,21,FALSE))</f>
        <v/>
      </c>
      <c r="AL41" s="158" t="str">
        <f>IF(AL40="","",VLOOKUP(AL40,'シフト記号表（勤務時間帯）'!$C$5:$W$46,21,FALSE))</f>
        <v/>
      </c>
      <c r="AM41" s="158" t="str">
        <f>IF(AM40="","",VLOOKUP(AM40,'シフト記号表（勤務時間帯）'!$C$5:$W$46,21,FALSE))</f>
        <v/>
      </c>
      <c r="AN41" s="159" t="str">
        <f>IF(AN40="","",VLOOKUP(AN40,'シフト記号表（勤務時間帯）'!$C$5:$W$46,21,FALSE))</f>
        <v/>
      </c>
      <c r="AO41" s="157" t="str">
        <f>IF(AO40="","",VLOOKUP(AO40,'シフト記号表（勤務時間帯）'!$C$5:$W$46,21,FALSE))</f>
        <v/>
      </c>
      <c r="AP41" s="158" t="str">
        <f>IF(AP40="","",VLOOKUP(AP40,'シフト記号表（勤務時間帯）'!$C$5:$W$46,21,FALSE))</f>
        <v/>
      </c>
      <c r="AQ41" s="158" t="str">
        <f>IF(AQ40="","",VLOOKUP(AQ40,'シフト記号表（勤務時間帯）'!$C$5:$W$46,21,FALSE))</f>
        <v/>
      </c>
      <c r="AR41" s="158" t="str">
        <f>IF(AR40="","",VLOOKUP(AR40,'シフト記号表（勤務時間帯）'!$C$5:$W$46,21,FALSE))</f>
        <v/>
      </c>
      <c r="AS41" s="158" t="str">
        <f>IF(AS40="","",VLOOKUP(AS40,'シフト記号表（勤務時間帯）'!$C$5:$W$46,21,FALSE))</f>
        <v/>
      </c>
      <c r="AT41" s="158" t="str">
        <f>IF(AT40="","",VLOOKUP(AT40,'シフト記号表（勤務時間帯）'!$C$5:$W$46,21,FALSE))</f>
        <v/>
      </c>
      <c r="AU41" s="159" t="str">
        <f>IF(AU40="","",VLOOKUP(AU40,'シフト記号表（勤務時間帯）'!$C$5:$W$46,21,FALSE))</f>
        <v/>
      </c>
      <c r="AV41" s="157" t="str">
        <f>IF(AV40="","",VLOOKUP(AV40,'シフト記号表（勤務時間帯）'!$C$5:$W$46,21,FALSE))</f>
        <v/>
      </c>
      <c r="AW41" s="158" t="str">
        <f>IF(AW40="","",VLOOKUP(AW40,'シフト記号表（勤務時間帯）'!$C$5:$W$46,21,FALSE))</f>
        <v/>
      </c>
      <c r="AX41" s="160" t="str">
        <f>IF(AX40="","",VLOOKUP(AX40,'シフト記号表（勤務時間帯）'!$C$5:$W$46,21,FALSE))</f>
        <v/>
      </c>
      <c r="AY41" s="914">
        <f>IF($BB$3="計画",SUM(T41:AU41),IF($BB$3="実績",SUM(T41:AX41),""))</f>
        <v>0</v>
      </c>
      <c r="AZ41" s="915"/>
      <c r="BA41" s="924">
        <f>IF($BB$3="計画",AY41/4,IF($BB$3="実績",(AY41/($BB$7/7)),""))</f>
        <v>0</v>
      </c>
      <c r="BB41" s="925"/>
      <c r="BC41" s="918"/>
      <c r="BD41" s="888"/>
      <c r="BE41" s="888"/>
      <c r="BF41" s="888"/>
      <c r="BG41" s="919"/>
    </row>
    <row r="42" spans="2:59" ht="20.25" customHeight="1">
      <c r="B42" s="70"/>
      <c r="C42" s="879"/>
      <c r="D42" s="880"/>
      <c r="E42" s="881"/>
      <c r="F42" s="185">
        <f>C41</f>
        <v>0</v>
      </c>
      <c r="G42" s="895"/>
      <c r="H42" s="882"/>
      <c r="I42" s="880"/>
      <c r="J42" s="880"/>
      <c r="K42" s="881"/>
      <c r="L42" s="890"/>
      <c r="M42" s="891"/>
      <c r="N42" s="892"/>
      <c r="O42" s="29" t="s">
        <v>89</v>
      </c>
      <c r="P42" s="33"/>
      <c r="Q42" s="33"/>
      <c r="R42" s="21"/>
      <c r="S42" s="75"/>
      <c r="T42" s="161" t="str">
        <f>IF(T40="","",VLOOKUP(T40,'シフト記号表（勤務時間帯）'!$C$5:$Y$46,23,FALSE))</f>
        <v/>
      </c>
      <c r="U42" s="162" t="str">
        <f>IF(U40="","",VLOOKUP(U40,'シフト記号表（勤務時間帯）'!$C$5:$Y$46,23,FALSE))</f>
        <v/>
      </c>
      <c r="V42" s="162" t="str">
        <f>IF(V40="","",VLOOKUP(V40,'シフト記号表（勤務時間帯）'!$C$5:$Y$46,23,FALSE))</f>
        <v/>
      </c>
      <c r="W42" s="162" t="str">
        <f>IF(W40="","",VLOOKUP(W40,'シフト記号表（勤務時間帯）'!$C$5:$Y$46,23,FALSE))</f>
        <v/>
      </c>
      <c r="X42" s="162" t="str">
        <f>IF(X40="","",VLOOKUP(X40,'シフト記号表（勤務時間帯）'!$C$5:$Y$46,23,FALSE))</f>
        <v/>
      </c>
      <c r="Y42" s="162" t="str">
        <f>IF(Y40="","",VLOOKUP(Y40,'シフト記号表（勤務時間帯）'!$C$5:$Y$46,23,FALSE))</f>
        <v/>
      </c>
      <c r="Z42" s="163" t="str">
        <f>IF(Z40="","",VLOOKUP(Z40,'シフト記号表（勤務時間帯）'!$C$5:$Y$46,23,FALSE))</f>
        <v/>
      </c>
      <c r="AA42" s="161" t="str">
        <f>IF(AA40="","",VLOOKUP(AA40,'シフト記号表（勤務時間帯）'!$C$5:$Y$46,23,FALSE))</f>
        <v/>
      </c>
      <c r="AB42" s="162" t="str">
        <f>IF(AB40="","",VLOOKUP(AB40,'シフト記号表（勤務時間帯）'!$C$5:$Y$46,23,FALSE))</f>
        <v/>
      </c>
      <c r="AC42" s="162" t="str">
        <f>IF(AC40="","",VLOOKUP(AC40,'シフト記号表（勤務時間帯）'!$C$5:$Y$46,23,FALSE))</f>
        <v/>
      </c>
      <c r="AD42" s="162" t="str">
        <f>IF(AD40="","",VLOOKUP(AD40,'シフト記号表（勤務時間帯）'!$C$5:$Y$46,23,FALSE))</f>
        <v/>
      </c>
      <c r="AE42" s="162" t="str">
        <f>IF(AE40="","",VLOOKUP(AE40,'シフト記号表（勤務時間帯）'!$C$5:$Y$46,23,FALSE))</f>
        <v/>
      </c>
      <c r="AF42" s="162" t="str">
        <f>IF(AF40="","",VLOOKUP(AF40,'シフト記号表（勤務時間帯）'!$C$5:$Y$46,23,FALSE))</f>
        <v/>
      </c>
      <c r="AG42" s="163" t="str">
        <f>IF(AG40="","",VLOOKUP(AG40,'シフト記号表（勤務時間帯）'!$C$5:$Y$46,23,FALSE))</f>
        <v/>
      </c>
      <c r="AH42" s="161" t="str">
        <f>IF(AH40="","",VLOOKUP(AH40,'シフト記号表（勤務時間帯）'!$C$5:$Y$46,23,FALSE))</f>
        <v/>
      </c>
      <c r="AI42" s="162" t="str">
        <f>IF(AI40="","",VLOOKUP(AI40,'シフト記号表（勤務時間帯）'!$C$5:$Y$46,23,FALSE))</f>
        <v/>
      </c>
      <c r="AJ42" s="162" t="str">
        <f>IF(AJ40="","",VLOOKUP(AJ40,'シフト記号表（勤務時間帯）'!$C$5:$Y$46,23,FALSE))</f>
        <v/>
      </c>
      <c r="AK42" s="162" t="str">
        <f>IF(AK40="","",VLOOKUP(AK40,'シフト記号表（勤務時間帯）'!$C$5:$Y$46,23,FALSE))</f>
        <v/>
      </c>
      <c r="AL42" s="162" t="str">
        <f>IF(AL40="","",VLOOKUP(AL40,'シフト記号表（勤務時間帯）'!$C$5:$Y$46,23,FALSE))</f>
        <v/>
      </c>
      <c r="AM42" s="162" t="str">
        <f>IF(AM40="","",VLOOKUP(AM40,'シフト記号表（勤務時間帯）'!$C$5:$Y$46,23,FALSE))</f>
        <v/>
      </c>
      <c r="AN42" s="163" t="str">
        <f>IF(AN40="","",VLOOKUP(AN40,'シフト記号表（勤務時間帯）'!$C$5:$Y$46,23,FALSE))</f>
        <v/>
      </c>
      <c r="AO42" s="161" t="str">
        <f>IF(AO40="","",VLOOKUP(AO40,'シフト記号表（勤務時間帯）'!$C$5:$Y$46,23,FALSE))</f>
        <v/>
      </c>
      <c r="AP42" s="162" t="str">
        <f>IF(AP40="","",VLOOKUP(AP40,'シフト記号表（勤務時間帯）'!$C$5:$Y$46,23,FALSE))</f>
        <v/>
      </c>
      <c r="AQ42" s="162" t="str">
        <f>IF(AQ40="","",VLOOKUP(AQ40,'シフト記号表（勤務時間帯）'!$C$5:$Y$46,23,FALSE))</f>
        <v/>
      </c>
      <c r="AR42" s="162" t="str">
        <f>IF(AR40="","",VLOOKUP(AR40,'シフト記号表（勤務時間帯）'!$C$5:$Y$46,23,FALSE))</f>
        <v/>
      </c>
      <c r="AS42" s="162" t="str">
        <f>IF(AS40="","",VLOOKUP(AS40,'シフト記号表（勤務時間帯）'!$C$5:$Y$46,23,FALSE))</f>
        <v/>
      </c>
      <c r="AT42" s="162" t="str">
        <f>IF(AT40="","",VLOOKUP(AT40,'シフト記号表（勤務時間帯）'!$C$5:$Y$46,23,FALSE))</f>
        <v/>
      </c>
      <c r="AU42" s="163" t="str">
        <f>IF(AU40="","",VLOOKUP(AU40,'シフト記号表（勤務時間帯）'!$C$5:$Y$46,23,FALSE))</f>
        <v/>
      </c>
      <c r="AV42" s="161" t="str">
        <f>IF(AV40="","",VLOOKUP(AV40,'シフト記号表（勤務時間帯）'!$C$5:$Y$46,23,FALSE))</f>
        <v/>
      </c>
      <c r="AW42" s="162" t="str">
        <f>IF(AW40="","",VLOOKUP(AW40,'シフト記号表（勤務時間帯）'!$C$5:$Y$46,23,FALSE))</f>
        <v/>
      </c>
      <c r="AX42" s="164" t="str">
        <f>IF(AX40="","",VLOOKUP(AX40,'シフト記号表（勤務時間帯）'!$C$5:$Y$46,23,FALSE))</f>
        <v/>
      </c>
      <c r="AY42" s="912">
        <f>IF($BB$3="計画",SUM(T42:AU42),IF($BB$3="実績",SUM(T42:AX42),""))</f>
        <v>0</v>
      </c>
      <c r="AZ42" s="913"/>
      <c r="BA42" s="926">
        <f>IF($BB$3="計画",AY42/4,IF($BB$3="実績",(AY42/($BB$7/7)),""))</f>
        <v>0</v>
      </c>
      <c r="BB42" s="927"/>
      <c r="BC42" s="922"/>
      <c r="BD42" s="891"/>
      <c r="BE42" s="891"/>
      <c r="BF42" s="891"/>
      <c r="BG42" s="923"/>
    </row>
    <row r="43" spans="2:59" ht="20.25" customHeight="1">
      <c r="B43" s="71"/>
      <c r="C43" s="876"/>
      <c r="D43" s="877"/>
      <c r="E43" s="878"/>
      <c r="F43" s="184"/>
      <c r="G43" s="893"/>
      <c r="H43" s="883"/>
      <c r="I43" s="877"/>
      <c r="J43" s="877"/>
      <c r="K43" s="878"/>
      <c r="L43" s="884"/>
      <c r="M43" s="885"/>
      <c r="N43" s="886"/>
      <c r="O43" s="25" t="s">
        <v>18</v>
      </c>
      <c r="P43" s="31"/>
      <c r="Q43" s="31"/>
      <c r="R43" s="19"/>
      <c r="S43" s="76"/>
      <c r="T43" s="187"/>
      <c r="U43" s="188"/>
      <c r="V43" s="188"/>
      <c r="W43" s="188"/>
      <c r="X43" s="188"/>
      <c r="Y43" s="188"/>
      <c r="Z43" s="189"/>
      <c r="AA43" s="187"/>
      <c r="AB43" s="188"/>
      <c r="AC43" s="188"/>
      <c r="AD43" s="188"/>
      <c r="AE43" s="188"/>
      <c r="AF43" s="188"/>
      <c r="AG43" s="189"/>
      <c r="AH43" s="187"/>
      <c r="AI43" s="188"/>
      <c r="AJ43" s="188"/>
      <c r="AK43" s="188"/>
      <c r="AL43" s="188"/>
      <c r="AM43" s="188"/>
      <c r="AN43" s="189"/>
      <c r="AO43" s="187"/>
      <c r="AP43" s="188"/>
      <c r="AQ43" s="188"/>
      <c r="AR43" s="188"/>
      <c r="AS43" s="188"/>
      <c r="AT43" s="188"/>
      <c r="AU43" s="189"/>
      <c r="AV43" s="187"/>
      <c r="AW43" s="188"/>
      <c r="AX43" s="195"/>
      <c r="AY43" s="910"/>
      <c r="AZ43" s="911"/>
      <c r="BA43" s="920"/>
      <c r="BB43" s="921"/>
      <c r="BC43" s="916"/>
      <c r="BD43" s="885"/>
      <c r="BE43" s="885"/>
      <c r="BF43" s="885"/>
      <c r="BG43" s="917"/>
    </row>
    <row r="44" spans="2:59" ht="20.25" customHeight="1">
      <c r="B44" s="69">
        <f>B41+1</f>
        <v>9</v>
      </c>
      <c r="C44" s="876"/>
      <c r="D44" s="877"/>
      <c r="E44" s="878"/>
      <c r="F44" s="184"/>
      <c r="G44" s="894"/>
      <c r="H44" s="883"/>
      <c r="I44" s="877"/>
      <c r="J44" s="877"/>
      <c r="K44" s="878"/>
      <c r="L44" s="887"/>
      <c r="M44" s="888"/>
      <c r="N44" s="889"/>
      <c r="O44" s="27" t="s">
        <v>88</v>
      </c>
      <c r="P44" s="28"/>
      <c r="Q44" s="28"/>
      <c r="R44" s="23"/>
      <c r="S44" s="74"/>
      <c r="T44" s="157" t="str">
        <f>IF(T43="","",VLOOKUP(T43,'シフト記号表（勤務時間帯）'!$C$5:$W$46,21,FALSE))</f>
        <v/>
      </c>
      <c r="U44" s="158" t="str">
        <f>IF(U43="","",VLOOKUP(U43,'シフト記号表（勤務時間帯）'!$C$5:$W$46,21,FALSE))</f>
        <v/>
      </c>
      <c r="V44" s="158" t="str">
        <f>IF(V43="","",VLOOKUP(V43,'シフト記号表（勤務時間帯）'!$C$5:$W$46,21,FALSE))</f>
        <v/>
      </c>
      <c r="W44" s="158" t="str">
        <f>IF(W43="","",VLOOKUP(W43,'シフト記号表（勤務時間帯）'!$C$5:$W$46,21,FALSE))</f>
        <v/>
      </c>
      <c r="X44" s="158" t="str">
        <f>IF(X43="","",VLOOKUP(X43,'シフト記号表（勤務時間帯）'!$C$5:$W$46,21,FALSE))</f>
        <v/>
      </c>
      <c r="Y44" s="158" t="str">
        <f>IF(Y43="","",VLOOKUP(Y43,'シフト記号表（勤務時間帯）'!$C$5:$W$46,21,FALSE))</f>
        <v/>
      </c>
      <c r="Z44" s="159" t="str">
        <f>IF(Z43="","",VLOOKUP(Z43,'シフト記号表（勤務時間帯）'!$C$5:$W$46,21,FALSE))</f>
        <v/>
      </c>
      <c r="AA44" s="157" t="str">
        <f>IF(AA43="","",VLOOKUP(AA43,'シフト記号表（勤務時間帯）'!$C$5:$W$46,21,FALSE))</f>
        <v/>
      </c>
      <c r="AB44" s="158" t="str">
        <f>IF(AB43="","",VLOOKUP(AB43,'シフト記号表（勤務時間帯）'!$C$5:$W$46,21,FALSE))</f>
        <v/>
      </c>
      <c r="AC44" s="158" t="str">
        <f>IF(AC43="","",VLOOKUP(AC43,'シフト記号表（勤務時間帯）'!$C$5:$W$46,21,FALSE))</f>
        <v/>
      </c>
      <c r="AD44" s="158" t="str">
        <f>IF(AD43="","",VLOOKUP(AD43,'シフト記号表（勤務時間帯）'!$C$5:$W$46,21,FALSE))</f>
        <v/>
      </c>
      <c r="AE44" s="158" t="str">
        <f>IF(AE43="","",VLOOKUP(AE43,'シフト記号表（勤務時間帯）'!$C$5:$W$46,21,FALSE))</f>
        <v/>
      </c>
      <c r="AF44" s="158" t="str">
        <f>IF(AF43="","",VLOOKUP(AF43,'シフト記号表（勤務時間帯）'!$C$5:$W$46,21,FALSE))</f>
        <v/>
      </c>
      <c r="AG44" s="159" t="str">
        <f>IF(AG43="","",VLOOKUP(AG43,'シフト記号表（勤務時間帯）'!$C$5:$W$46,21,FALSE))</f>
        <v/>
      </c>
      <c r="AH44" s="157" t="str">
        <f>IF(AH43="","",VLOOKUP(AH43,'シフト記号表（勤務時間帯）'!$C$5:$W$46,21,FALSE))</f>
        <v/>
      </c>
      <c r="AI44" s="158" t="str">
        <f>IF(AI43="","",VLOOKUP(AI43,'シフト記号表（勤務時間帯）'!$C$5:$W$46,21,FALSE))</f>
        <v/>
      </c>
      <c r="AJ44" s="158" t="str">
        <f>IF(AJ43="","",VLOOKUP(AJ43,'シフト記号表（勤務時間帯）'!$C$5:$W$46,21,FALSE))</f>
        <v/>
      </c>
      <c r="AK44" s="158" t="str">
        <f>IF(AK43="","",VLOOKUP(AK43,'シフト記号表（勤務時間帯）'!$C$5:$W$46,21,FALSE))</f>
        <v/>
      </c>
      <c r="AL44" s="158" t="str">
        <f>IF(AL43="","",VLOOKUP(AL43,'シフト記号表（勤務時間帯）'!$C$5:$W$46,21,FALSE))</f>
        <v/>
      </c>
      <c r="AM44" s="158" t="str">
        <f>IF(AM43="","",VLOOKUP(AM43,'シフト記号表（勤務時間帯）'!$C$5:$W$46,21,FALSE))</f>
        <v/>
      </c>
      <c r="AN44" s="159" t="str">
        <f>IF(AN43="","",VLOOKUP(AN43,'シフト記号表（勤務時間帯）'!$C$5:$W$46,21,FALSE))</f>
        <v/>
      </c>
      <c r="AO44" s="157" t="str">
        <f>IF(AO43="","",VLOOKUP(AO43,'シフト記号表（勤務時間帯）'!$C$5:$W$46,21,FALSE))</f>
        <v/>
      </c>
      <c r="AP44" s="158" t="str">
        <f>IF(AP43="","",VLOOKUP(AP43,'シフト記号表（勤務時間帯）'!$C$5:$W$46,21,FALSE))</f>
        <v/>
      </c>
      <c r="AQ44" s="158" t="str">
        <f>IF(AQ43="","",VLOOKUP(AQ43,'シフト記号表（勤務時間帯）'!$C$5:$W$46,21,FALSE))</f>
        <v/>
      </c>
      <c r="AR44" s="158" t="str">
        <f>IF(AR43="","",VLOOKUP(AR43,'シフト記号表（勤務時間帯）'!$C$5:$W$46,21,FALSE))</f>
        <v/>
      </c>
      <c r="AS44" s="158" t="str">
        <f>IF(AS43="","",VLOOKUP(AS43,'シフト記号表（勤務時間帯）'!$C$5:$W$46,21,FALSE))</f>
        <v/>
      </c>
      <c r="AT44" s="158" t="str">
        <f>IF(AT43="","",VLOOKUP(AT43,'シフト記号表（勤務時間帯）'!$C$5:$W$46,21,FALSE))</f>
        <v/>
      </c>
      <c r="AU44" s="159" t="str">
        <f>IF(AU43="","",VLOOKUP(AU43,'シフト記号表（勤務時間帯）'!$C$5:$W$46,21,FALSE))</f>
        <v/>
      </c>
      <c r="AV44" s="157" t="str">
        <f>IF(AV43="","",VLOOKUP(AV43,'シフト記号表（勤務時間帯）'!$C$5:$W$46,21,FALSE))</f>
        <v/>
      </c>
      <c r="AW44" s="158" t="str">
        <f>IF(AW43="","",VLOOKUP(AW43,'シフト記号表（勤務時間帯）'!$C$5:$W$46,21,FALSE))</f>
        <v/>
      </c>
      <c r="AX44" s="160" t="str">
        <f>IF(AX43="","",VLOOKUP(AX43,'シフト記号表（勤務時間帯）'!$C$5:$W$46,21,FALSE))</f>
        <v/>
      </c>
      <c r="AY44" s="914">
        <f>IF($BB$3="計画",SUM(T44:AU44),IF($BB$3="実績",SUM(T44:AX44),""))</f>
        <v>0</v>
      </c>
      <c r="AZ44" s="915"/>
      <c r="BA44" s="924">
        <f>IF($BB$3="計画",AY44/4,IF($BB$3="実績",(AY44/($BB$7/7)),""))</f>
        <v>0</v>
      </c>
      <c r="BB44" s="925"/>
      <c r="BC44" s="918"/>
      <c r="BD44" s="888"/>
      <c r="BE44" s="888"/>
      <c r="BF44" s="888"/>
      <c r="BG44" s="919"/>
    </row>
    <row r="45" spans="2:59" ht="20.25" customHeight="1">
      <c r="B45" s="70"/>
      <c r="C45" s="879"/>
      <c r="D45" s="880"/>
      <c r="E45" s="881"/>
      <c r="F45" s="185">
        <f>C44</f>
        <v>0</v>
      </c>
      <c r="G45" s="895"/>
      <c r="H45" s="882"/>
      <c r="I45" s="880"/>
      <c r="J45" s="880"/>
      <c r="K45" s="881"/>
      <c r="L45" s="890"/>
      <c r="M45" s="891"/>
      <c r="N45" s="892"/>
      <c r="O45" s="29" t="s">
        <v>89</v>
      </c>
      <c r="P45" s="30"/>
      <c r="Q45" s="30"/>
      <c r="R45" s="22"/>
      <c r="S45" s="78"/>
      <c r="T45" s="161" t="str">
        <f>IF(T43="","",VLOOKUP(T43,'シフト記号表（勤務時間帯）'!$C$5:$Y$46,23,FALSE))</f>
        <v/>
      </c>
      <c r="U45" s="162" t="str">
        <f>IF(U43="","",VLOOKUP(U43,'シフト記号表（勤務時間帯）'!$C$5:$Y$46,23,FALSE))</f>
        <v/>
      </c>
      <c r="V45" s="162" t="str">
        <f>IF(V43="","",VLOOKUP(V43,'シフト記号表（勤務時間帯）'!$C$5:$Y$46,23,FALSE))</f>
        <v/>
      </c>
      <c r="W45" s="162" t="str">
        <f>IF(W43="","",VLOOKUP(W43,'シフト記号表（勤務時間帯）'!$C$5:$Y$46,23,FALSE))</f>
        <v/>
      </c>
      <c r="X45" s="162" t="str">
        <f>IF(X43="","",VLOOKUP(X43,'シフト記号表（勤務時間帯）'!$C$5:$Y$46,23,FALSE))</f>
        <v/>
      </c>
      <c r="Y45" s="162" t="str">
        <f>IF(Y43="","",VLOOKUP(Y43,'シフト記号表（勤務時間帯）'!$C$5:$Y$46,23,FALSE))</f>
        <v/>
      </c>
      <c r="Z45" s="163" t="str">
        <f>IF(Z43="","",VLOOKUP(Z43,'シフト記号表（勤務時間帯）'!$C$5:$Y$46,23,FALSE))</f>
        <v/>
      </c>
      <c r="AA45" s="161" t="str">
        <f>IF(AA43="","",VLOOKUP(AA43,'シフト記号表（勤務時間帯）'!$C$5:$Y$46,23,FALSE))</f>
        <v/>
      </c>
      <c r="AB45" s="162" t="str">
        <f>IF(AB43="","",VLOOKUP(AB43,'シフト記号表（勤務時間帯）'!$C$5:$Y$46,23,FALSE))</f>
        <v/>
      </c>
      <c r="AC45" s="162" t="str">
        <f>IF(AC43="","",VLOOKUP(AC43,'シフト記号表（勤務時間帯）'!$C$5:$Y$46,23,FALSE))</f>
        <v/>
      </c>
      <c r="AD45" s="162" t="str">
        <f>IF(AD43="","",VLOOKUP(AD43,'シフト記号表（勤務時間帯）'!$C$5:$Y$46,23,FALSE))</f>
        <v/>
      </c>
      <c r="AE45" s="162" t="str">
        <f>IF(AE43="","",VLOOKUP(AE43,'シフト記号表（勤務時間帯）'!$C$5:$Y$46,23,FALSE))</f>
        <v/>
      </c>
      <c r="AF45" s="162" t="str">
        <f>IF(AF43="","",VLOOKUP(AF43,'シフト記号表（勤務時間帯）'!$C$5:$Y$46,23,FALSE))</f>
        <v/>
      </c>
      <c r="AG45" s="163" t="str">
        <f>IF(AG43="","",VLOOKUP(AG43,'シフト記号表（勤務時間帯）'!$C$5:$Y$46,23,FALSE))</f>
        <v/>
      </c>
      <c r="AH45" s="161" t="str">
        <f>IF(AH43="","",VLOOKUP(AH43,'シフト記号表（勤務時間帯）'!$C$5:$Y$46,23,FALSE))</f>
        <v/>
      </c>
      <c r="AI45" s="162" t="str">
        <f>IF(AI43="","",VLOOKUP(AI43,'シフト記号表（勤務時間帯）'!$C$5:$Y$46,23,FALSE))</f>
        <v/>
      </c>
      <c r="AJ45" s="162" t="str">
        <f>IF(AJ43="","",VLOOKUP(AJ43,'シフト記号表（勤務時間帯）'!$C$5:$Y$46,23,FALSE))</f>
        <v/>
      </c>
      <c r="AK45" s="162" t="str">
        <f>IF(AK43="","",VLOOKUP(AK43,'シフト記号表（勤務時間帯）'!$C$5:$Y$46,23,FALSE))</f>
        <v/>
      </c>
      <c r="AL45" s="162" t="str">
        <f>IF(AL43="","",VLOOKUP(AL43,'シフト記号表（勤務時間帯）'!$C$5:$Y$46,23,FALSE))</f>
        <v/>
      </c>
      <c r="AM45" s="162" t="str">
        <f>IF(AM43="","",VLOOKUP(AM43,'シフト記号表（勤務時間帯）'!$C$5:$Y$46,23,FALSE))</f>
        <v/>
      </c>
      <c r="AN45" s="163" t="str">
        <f>IF(AN43="","",VLOOKUP(AN43,'シフト記号表（勤務時間帯）'!$C$5:$Y$46,23,FALSE))</f>
        <v/>
      </c>
      <c r="AO45" s="161" t="str">
        <f>IF(AO43="","",VLOOKUP(AO43,'シフト記号表（勤務時間帯）'!$C$5:$Y$46,23,FALSE))</f>
        <v/>
      </c>
      <c r="AP45" s="162" t="str">
        <f>IF(AP43="","",VLOOKUP(AP43,'シフト記号表（勤務時間帯）'!$C$5:$Y$46,23,FALSE))</f>
        <v/>
      </c>
      <c r="AQ45" s="162" t="str">
        <f>IF(AQ43="","",VLOOKUP(AQ43,'シフト記号表（勤務時間帯）'!$C$5:$Y$46,23,FALSE))</f>
        <v/>
      </c>
      <c r="AR45" s="162" t="str">
        <f>IF(AR43="","",VLOOKUP(AR43,'シフト記号表（勤務時間帯）'!$C$5:$Y$46,23,FALSE))</f>
        <v/>
      </c>
      <c r="AS45" s="162" t="str">
        <f>IF(AS43="","",VLOOKUP(AS43,'シフト記号表（勤務時間帯）'!$C$5:$Y$46,23,FALSE))</f>
        <v/>
      </c>
      <c r="AT45" s="162" t="str">
        <f>IF(AT43="","",VLOOKUP(AT43,'シフト記号表（勤務時間帯）'!$C$5:$Y$46,23,FALSE))</f>
        <v/>
      </c>
      <c r="AU45" s="163" t="str">
        <f>IF(AU43="","",VLOOKUP(AU43,'シフト記号表（勤務時間帯）'!$C$5:$Y$46,23,FALSE))</f>
        <v/>
      </c>
      <c r="AV45" s="161" t="str">
        <f>IF(AV43="","",VLOOKUP(AV43,'シフト記号表（勤務時間帯）'!$C$5:$Y$46,23,FALSE))</f>
        <v/>
      </c>
      <c r="AW45" s="162" t="str">
        <f>IF(AW43="","",VLOOKUP(AW43,'シフト記号表（勤務時間帯）'!$C$5:$Y$46,23,FALSE))</f>
        <v/>
      </c>
      <c r="AX45" s="164" t="str">
        <f>IF(AX43="","",VLOOKUP(AX43,'シフト記号表（勤務時間帯）'!$C$5:$Y$46,23,FALSE))</f>
        <v/>
      </c>
      <c r="AY45" s="912">
        <f>IF($BB$3="計画",SUM(T45:AU45),IF($BB$3="実績",SUM(T45:AX45),""))</f>
        <v>0</v>
      </c>
      <c r="AZ45" s="913"/>
      <c r="BA45" s="926">
        <f>IF($BB$3="計画",AY45/4,IF($BB$3="実績",(AY45/($BB$7/7)),""))</f>
        <v>0</v>
      </c>
      <c r="BB45" s="927"/>
      <c r="BC45" s="922"/>
      <c r="BD45" s="891"/>
      <c r="BE45" s="891"/>
      <c r="BF45" s="891"/>
      <c r="BG45" s="923"/>
    </row>
    <row r="46" spans="2:59" ht="20.25" customHeight="1">
      <c r="B46" s="71"/>
      <c r="C46" s="876"/>
      <c r="D46" s="877"/>
      <c r="E46" s="878"/>
      <c r="F46" s="184"/>
      <c r="G46" s="893"/>
      <c r="H46" s="883"/>
      <c r="I46" s="877"/>
      <c r="J46" s="877"/>
      <c r="K46" s="878"/>
      <c r="L46" s="884"/>
      <c r="M46" s="885"/>
      <c r="N46" s="886"/>
      <c r="O46" s="25" t="s">
        <v>18</v>
      </c>
      <c r="P46" s="32"/>
      <c r="Q46" s="32"/>
      <c r="R46" s="20"/>
      <c r="S46" s="79"/>
      <c r="T46" s="187"/>
      <c r="U46" s="188"/>
      <c r="V46" s="188"/>
      <c r="W46" s="188"/>
      <c r="X46" s="188"/>
      <c r="Y46" s="188"/>
      <c r="Z46" s="189"/>
      <c r="AA46" s="187"/>
      <c r="AB46" s="188"/>
      <c r="AC46" s="188"/>
      <c r="AD46" s="188"/>
      <c r="AE46" s="188"/>
      <c r="AF46" s="188"/>
      <c r="AG46" s="189"/>
      <c r="AH46" s="187"/>
      <c r="AI46" s="188"/>
      <c r="AJ46" s="188"/>
      <c r="AK46" s="188"/>
      <c r="AL46" s="188"/>
      <c r="AM46" s="188"/>
      <c r="AN46" s="189"/>
      <c r="AO46" s="187"/>
      <c r="AP46" s="188"/>
      <c r="AQ46" s="188"/>
      <c r="AR46" s="188"/>
      <c r="AS46" s="188"/>
      <c r="AT46" s="188"/>
      <c r="AU46" s="189"/>
      <c r="AV46" s="187"/>
      <c r="AW46" s="188"/>
      <c r="AX46" s="195"/>
      <c r="AY46" s="910"/>
      <c r="AZ46" s="911"/>
      <c r="BA46" s="920"/>
      <c r="BB46" s="921"/>
      <c r="BC46" s="916"/>
      <c r="BD46" s="885"/>
      <c r="BE46" s="885"/>
      <c r="BF46" s="885"/>
      <c r="BG46" s="917"/>
    </row>
    <row r="47" spans="2:59" ht="20.25" customHeight="1">
      <c r="B47" s="69">
        <f>B44+1</f>
        <v>10</v>
      </c>
      <c r="C47" s="876"/>
      <c r="D47" s="877"/>
      <c r="E47" s="878"/>
      <c r="F47" s="184"/>
      <c r="G47" s="894"/>
      <c r="H47" s="883"/>
      <c r="I47" s="877"/>
      <c r="J47" s="877"/>
      <c r="K47" s="878"/>
      <c r="L47" s="887"/>
      <c r="M47" s="888"/>
      <c r="N47" s="889"/>
      <c r="O47" s="27" t="s">
        <v>88</v>
      </c>
      <c r="P47" s="28"/>
      <c r="Q47" s="28"/>
      <c r="R47" s="23"/>
      <c r="S47" s="74"/>
      <c r="T47" s="157" t="str">
        <f>IF(T46="","",VLOOKUP(T46,'シフト記号表（勤務時間帯）'!$C$5:$W$46,21,FALSE))</f>
        <v/>
      </c>
      <c r="U47" s="158" t="str">
        <f>IF(U46="","",VLOOKUP(U46,'シフト記号表（勤務時間帯）'!$C$5:$W$46,21,FALSE))</f>
        <v/>
      </c>
      <c r="V47" s="158" t="str">
        <f>IF(V46="","",VLOOKUP(V46,'シフト記号表（勤務時間帯）'!$C$5:$W$46,21,FALSE))</f>
        <v/>
      </c>
      <c r="W47" s="158" t="str">
        <f>IF(W46="","",VLOOKUP(W46,'シフト記号表（勤務時間帯）'!$C$5:$W$46,21,FALSE))</f>
        <v/>
      </c>
      <c r="X47" s="158" t="str">
        <f>IF(X46="","",VLOOKUP(X46,'シフト記号表（勤務時間帯）'!$C$5:$W$46,21,FALSE))</f>
        <v/>
      </c>
      <c r="Y47" s="158" t="str">
        <f>IF(Y46="","",VLOOKUP(Y46,'シフト記号表（勤務時間帯）'!$C$5:$W$46,21,FALSE))</f>
        <v/>
      </c>
      <c r="Z47" s="159" t="str">
        <f>IF(Z46="","",VLOOKUP(Z46,'シフト記号表（勤務時間帯）'!$C$5:$W$46,21,FALSE))</f>
        <v/>
      </c>
      <c r="AA47" s="157" t="str">
        <f>IF(AA46="","",VLOOKUP(AA46,'シフト記号表（勤務時間帯）'!$C$5:$W$46,21,FALSE))</f>
        <v/>
      </c>
      <c r="AB47" s="158" t="str">
        <f>IF(AB46="","",VLOOKUP(AB46,'シフト記号表（勤務時間帯）'!$C$5:$W$46,21,FALSE))</f>
        <v/>
      </c>
      <c r="AC47" s="158" t="str">
        <f>IF(AC46="","",VLOOKUP(AC46,'シフト記号表（勤務時間帯）'!$C$5:$W$46,21,FALSE))</f>
        <v/>
      </c>
      <c r="AD47" s="158" t="str">
        <f>IF(AD46="","",VLOOKUP(AD46,'シフト記号表（勤務時間帯）'!$C$5:$W$46,21,FALSE))</f>
        <v/>
      </c>
      <c r="AE47" s="158" t="str">
        <f>IF(AE46="","",VLOOKUP(AE46,'シフト記号表（勤務時間帯）'!$C$5:$W$46,21,FALSE))</f>
        <v/>
      </c>
      <c r="AF47" s="158" t="str">
        <f>IF(AF46="","",VLOOKUP(AF46,'シフト記号表（勤務時間帯）'!$C$5:$W$46,21,FALSE))</f>
        <v/>
      </c>
      <c r="AG47" s="159" t="str">
        <f>IF(AG46="","",VLOOKUP(AG46,'シフト記号表（勤務時間帯）'!$C$5:$W$46,21,FALSE))</f>
        <v/>
      </c>
      <c r="AH47" s="157" t="str">
        <f>IF(AH46="","",VLOOKUP(AH46,'シフト記号表（勤務時間帯）'!$C$5:$W$46,21,FALSE))</f>
        <v/>
      </c>
      <c r="AI47" s="158" t="str">
        <f>IF(AI46="","",VLOOKUP(AI46,'シフト記号表（勤務時間帯）'!$C$5:$W$46,21,FALSE))</f>
        <v/>
      </c>
      <c r="AJ47" s="158" t="str">
        <f>IF(AJ46="","",VLOOKUP(AJ46,'シフト記号表（勤務時間帯）'!$C$5:$W$46,21,FALSE))</f>
        <v/>
      </c>
      <c r="AK47" s="158" t="str">
        <f>IF(AK46="","",VLOOKUP(AK46,'シフト記号表（勤務時間帯）'!$C$5:$W$46,21,FALSE))</f>
        <v/>
      </c>
      <c r="AL47" s="158" t="str">
        <f>IF(AL46="","",VLOOKUP(AL46,'シフト記号表（勤務時間帯）'!$C$5:$W$46,21,FALSE))</f>
        <v/>
      </c>
      <c r="AM47" s="158" t="str">
        <f>IF(AM46="","",VLOOKUP(AM46,'シフト記号表（勤務時間帯）'!$C$5:$W$46,21,FALSE))</f>
        <v/>
      </c>
      <c r="AN47" s="159" t="str">
        <f>IF(AN46="","",VLOOKUP(AN46,'シフト記号表（勤務時間帯）'!$C$5:$W$46,21,FALSE))</f>
        <v/>
      </c>
      <c r="AO47" s="157" t="str">
        <f>IF(AO46="","",VLOOKUP(AO46,'シフト記号表（勤務時間帯）'!$C$5:$W$46,21,FALSE))</f>
        <v/>
      </c>
      <c r="AP47" s="158" t="str">
        <f>IF(AP46="","",VLOOKUP(AP46,'シフト記号表（勤務時間帯）'!$C$5:$W$46,21,FALSE))</f>
        <v/>
      </c>
      <c r="AQ47" s="158" t="str">
        <f>IF(AQ46="","",VLOOKUP(AQ46,'シフト記号表（勤務時間帯）'!$C$5:$W$46,21,FALSE))</f>
        <v/>
      </c>
      <c r="AR47" s="158" t="str">
        <f>IF(AR46="","",VLOOKUP(AR46,'シフト記号表（勤務時間帯）'!$C$5:$W$46,21,FALSE))</f>
        <v/>
      </c>
      <c r="AS47" s="158" t="str">
        <f>IF(AS46="","",VLOOKUP(AS46,'シフト記号表（勤務時間帯）'!$C$5:$W$46,21,FALSE))</f>
        <v/>
      </c>
      <c r="AT47" s="158" t="str">
        <f>IF(AT46="","",VLOOKUP(AT46,'シフト記号表（勤務時間帯）'!$C$5:$W$46,21,FALSE))</f>
        <v/>
      </c>
      <c r="AU47" s="159" t="str">
        <f>IF(AU46="","",VLOOKUP(AU46,'シフト記号表（勤務時間帯）'!$C$5:$W$46,21,FALSE))</f>
        <v/>
      </c>
      <c r="AV47" s="157" t="str">
        <f>IF(AV46="","",VLOOKUP(AV46,'シフト記号表（勤務時間帯）'!$C$5:$W$46,21,FALSE))</f>
        <v/>
      </c>
      <c r="AW47" s="158" t="str">
        <f>IF(AW46="","",VLOOKUP(AW46,'シフト記号表（勤務時間帯）'!$C$5:$W$46,21,FALSE))</f>
        <v/>
      </c>
      <c r="AX47" s="160" t="str">
        <f>IF(AX46="","",VLOOKUP(AX46,'シフト記号表（勤務時間帯）'!$C$5:$W$46,21,FALSE))</f>
        <v/>
      </c>
      <c r="AY47" s="914">
        <f>IF($BB$3="計画",SUM(T47:AU47),IF($BB$3="実績",SUM(T47:AX47),""))</f>
        <v>0</v>
      </c>
      <c r="AZ47" s="915"/>
      <c r="BA47" s="924">
        <f>IF($BB$3="計画",AY47/4,IF($BB$3="実績",(AY47/($BB$7/7)),""))</f>
        <v>0</v>
      </c>
      <c r="BB47" s="925"/>
      <c r="BC47" s="918"/>
      <c r="BD47" s="888"/>
      <c r="BE47" s="888"/>
      <c r="BF47" s="888"/>
      <c r="BG47" s="919"/>
    </row>
    <row r="48" spans="2:59" ht="20.25" customHeight="1">
      <c r="B48" s="70"/>
      <c r="C48" s="879"/>
      <c r="D48" s="880"/>
      <c r="E48" s="881"/>
      <c r="F48" s="185">
        <f>C47</f>
        <v>0</v>
      </c>
      <c r="G48" s="895"/>
      <c r="H48" s="882"/>
      <c r="I48" s="880"/>
      <c r="J48" s="880"/>
      <c r="K48" s="881"/>
      <c r="L48" s="890"/>
      <c r="M48" s="891"/>
      <c r="N48" s="892"/>
      <c r="O48" s="58" t="s">
        <v>89</v>
      </c>
      <c r="P48" s="59"/>
      <c r="Q48" s="59"/>
      <c r="R48" s="60"/>
      <c r="S48" s="80"/>
      <c r="T48" s="161" t="str">
        <f>IF(T46="","",VLOOKUP(T46,'シフト記号表（勤務時間帯）'!$C$5:$Y$46,23,FALSE))</f>
        <v/>
      </c>
      <c r="U48" s="162" t="str">
        <f>IF(U46="","",VLOOKUP(U46,'シフト記号表（勤務時間帯）'!$C$5:$Y$46,23,FALSE))</f>
        <v/>
      </c>
      <c r="V48" s="162" t="str">
        <f>IF(V46="","",VLOOKUP(V46,'シフト記号表（勤務時間帯）'!$C$5:$Y$46,23,FALSE))</f>
        <v/>
      </c>
      <c r="W48" s="162" t="str">
        <f>IF(W46="","",VLOOKUP(W46,'シフト記号表（勤務時間帯）'!$C$5:$Y$46,23,FALSE))</f>
        <v/>
      </c>
      <c r="X48" s="162" t="str">
        <f>IF(X46="","",VLOOKUP(X46,'シフト記号表（勤務時間帯）'!$C$5:$Y$46,23,FALSE))</f>
        <v/>
      </c>
      <c r="Y48" s="162" t="str">
        <f>IF(Y46="","",VLOOKUP(Y46,'シフト記号表（勤務時間帯）'!$C$5:$Y$46,23,FALSE))</f>
        <v/>
      </c>
      <c r="Z48" s="163" t="str">
        <f>IF(Z46="","",VLOOKUP(Z46,'シフト記号表（勤務時間帯）'!$C$5:$Y$46,23,FALSE))</f>
        <v/>
      </c>
      <c r="AA48" s="161" t="str">
        <f>IF(AA46="","",VLOOKUP(AA46,'シフト記号表（勤務時間帯）'!$C$5:$Y$46,23,FALSE))</f>
        <v/>
      </c>
      <c r="AB48" s="162" t="str">
        <f>IF(AB46="","",VLOOKUP(AB46,'シフト記号表（勤務時間帯）'!$C$5:$Y$46,23,FALSE))</f>
        <v/>
      </c>
      <c r="AC48" s="162" t="str">
        <f>IF(AC46="","",VLOOKUP(AC46,'シフト記号表（勤務時間帯）'!$C$5:$Y$46,23,FALSE))</f>
        <v/>
      </c>
      <c r="AD48" s="162" t="str">
        <f>IF(AD46="","",VLOOKUP(AD46,'シフト記号表（勤務時間帯）'!$C$5:$Y$46,23,FALSE))</f>
        <v/>
      </c>
      <c r="AE48" s="162" t="str">
        <f>IF(AE46="","",VLOOKUP(AE46,'シフト記号表（勤務時間帯）'!$C$5:$Y$46,23,FALSE))</f>
        <v/>
      </c>
      <c r="AF48" s="162" t="str">
        <f>IF(AF46="","",VLOOKUP(AF46,'シフト記号表（勤務時間帯）'!$C$5:$Y$46,23,FALSE))</f>
        <v/>
      </c>
      <c r="AG48" s="163" t="str">
        <f>IF(AG46="","",VLOOKUP(AG46,'シフト記号表（勤務時間帯）'!$C$5:$Y$46,23,FALSE))</f>
        <v/>
      </c>
      <c r="AH48" s="161" t="str">
        <f>IF(AH46="","",VLOOKUP(AH46,'シフト記号表（勤務時間帯）'!$C$5:$Y$46,23,FALSE))</f>
        <v/>
      </c>
      <c r="AI48" s="162" t="str">
        <f>IF(AI46="","",VLOOKUP(AI46,'シフト記号表（勤務時間帯）'!$C$5:$Y$46,23,FALSE))</f>
        <v/>
      </c>
      <c r="AJ48" s="162" t="str">
        <f>IF(AJ46="","",VLOOKUP(AJ46,'シフト記号表（勤務時間帯）'!$C$5:$Y$46,23,FALSE))</f>
        <v/>
      </c>
      <c r="AK48" s="162" t="str">
        <f>IF(AK46="","",VLOOKUP(AK46,'シフト記号表（勤務時間帯）'!$C$5:$Y$46,23,FALSE))</f>
        <v/>
      </c>
      <c r="AL48" s="162" t="str">
        <f>IF(AL46="","",VLOOKUP(AL46,'シフト記号表（勤務時間帯）'!$C$5:$Y$46,23,FALSE))</f>
        <v/>
      </c>
      <c r="AM48" s="162" t="str">
        <f>IF(AM46="","",VLOOKUP(AM46,'シフト記号表（勤務時間帯）'!$C$5:$Y$46,23,FALSE))</f>
        <v/>
      </c>
      <c r="AN48" s="163" t="str">
        <f>IF(AN46="","",VLOOKUP(AN46,'シフト記号表（勤務時間帯）'!$C$5:$Y$46,23,FALSE))</f>
        <v/>
      </c>
      <c r="AO48" s="161" t="str">
        <f>IF(AO46="","",VLOOKUP(AO46,'シフト記号表（勤務時間帯）'!$C$5:$Y$46,23,FALSE))</f>
        <v/>
      </c>
      <c r="AP48" s="162" t="str">
        <f>IF(AP46="","",VLOOKUP(AP46,'シフト記号表（勤務時間帯）'!$C$5:$Y$46,23,FALSE))</f>
        <v/>
      </c>
      <c r="AQ48" s="162" t="str">
        <f>IF(AQ46="","",VLOOKUP(AQ46,'シフト記号表（勤務時間帯）'!$C$5:$Y$46,23,FALSE))</f>
        <v/>
      </c>
      <c r="AR48" s="162" t="str">
        <f>IF(AR46="","",VLOOKUP(AR46,'シフト記号表（勤務時間帯）'!$C$5:$Y$46,23,FALSE))</f>
        <v/>
      </c>
      <c r="AS48" s="162" t="str">
        <f>IF(AS46="","",VLOOKUP(AS46,'シフト記号表（勤務時間帯）'!$C$5:$Y$46,23,FALSE))</f>
        <v/>
      </c>
      <c r="AT48" s="162" t="str">
        <f>IF(AT46="","",VLOOKUP(AT46,'シフト記号表（勤務時間帯）'!$C$5:$Y$46,23,FALSE))</f>
        <v/>
      </c>
      <c r="AU48" s="163" t="str">
        <f>IF(AU46="","",VLOOKUP(AU46,'シフト記号表（勤務時間帯）'!$C$5:$Y$46,23,FALSE))</f>
        <v/>
      </c>
      <c r="AV48" s="161" t="str">
        <f>IF(AV46="","",VLOOKUP(AV46,'シフト記号表（勤務時間帯）'!$C$5:$Y$46,23,FALSE))</f>
        <v/>
      </c>
      <c r="AW48" s="162" t="str">
        <f>IF(AW46="","",VLOOKUP(AW46,'シフト記号表（勤務時間帯）'!$C$5:$Y$46,23,FALSE))</f>
        <v/>
      </c>
      <c r="AX48" s="164" t="str">
        <f>IF(AX46="","",VLOOKUP(AX46,'シフト記号表（勤務時間帯）'!$C$5:$Y$46,23,FALSE))</f>
        <v/>
      </c>
      <c r="AY48" s="912">
        <f>IF($BB$3="計画",SUM(T48:AU48),IF($BB$3="実績",SUM(T48:AX48),""))</f>
        <v>0</v>
      </c>
      <c r="AZ48" s="913"/>
      <c r="BA48" s="926">
        <f>IF($BB$3="計画",AY48/4,IF($BB$3="実績",(AY48/($BB$7/7)),""))</f>
        <v>0</v>
      </c>
      <c r="BB48" s="927"/>
      <c r="BC48" s="922"/>
      <c r="BD48" s="891"/>
      <c r="BE48" s="891"/>
      <c r="BF48" s="891"/>
      <c r="BG48" s="923"/>
    </row>
    <row r="49" spans="2:59" ht="20.25" customHeight="1">
      <c r="B49" s="71"/>
      <c r="C49" s="876"/>
      <c r="D49" s="877"/>
      <c r="E49" s="878"/>
      <c r="F49" s="184"/>
      <c r="G49" s="893"/>
      <c r="H49" s="883"/>
      <c r="I49" s="877"/>
      <c r="J49" s="877"/>
      <c r="K49" s="878"/>
      <c r="L49" s="884"/>
      <c r="M49" s="885"/>
      <c r="N49" s="886"/>
      <c r="O49" s="25" t="s">
        <v>18</v>
      </c>
      <c r="P49" s="32"/>
      <c r="Q49" s="32"/>
      <c r="R49" s="20"/>
      <c r="S49" s="79"/>
      <c r="T49" s="187"/>
      <c r="U49" s="188"/>
      <c r="V49" s="188"/>
      <c r="W49" s="188"/>
      <c r="X49" s="188"/>
      <c r="Y49" s="188"/>
      <c r="Z49" s="189"/>
      <c r="AA49" s="187"/>
      <c r="AB49" s="188"/>
      <c r="AC49" s="188"/>
      <c r="AD49" s="188"/>
      <c r="AE49" s="188"/>
      <c r="AF49" s="188"/>
      <c r="AG49" s="189"/>
      <c r="AH49" s="187"/>
      <c r="AI49" s="188"/>
      <c r="AJ49" s="188"/>
      <c r="AK49" s="188"/>
      <c r="AL49" s="188"/>
      <c r="AM49" s="188"/>
      <c r="AN49" s="189"/>
      <c r="AO49" s="187"/>
      <c r="AP49" s="188"/>
      <c r="AQ49" s="188"/>
      <c r="AR49" s="188"/>
      <c r="AS49" s="188"/>
      <c r="AT49" s="188"/>
      <c r="AU49" s="189"/>
      <c r="AV49" s="187"/>
      <c r="AW49" s="188"/>
      <c r="AX49" s="195"/>
      <c r="AY49" s="910"/>
      <c r="AZ49" s="911"/>
      <c r="BA49" s="920"/>
      <c r="BB49" s="921"/>
      <c r="BC49" s="916"/>
      <c r="BD49" s="885"/>
      <c r="BE49" s="885"/>
      <c r="BF49" s="885"/>
      <c r="BG49" s="917"/>
    </row>
    <row r="50" spans="2:59" ht="20.25" customHeight="1">
      <c r="B50" s="69">
        <f>B47+1</f>
        <v>11</v>
      </c>
      <c r="C50" s="876"/>
      <c r="D50" s="877"/>
      <c r="E50" s="878"/>
      <c r="F50" s="184"/>
      <c r="G50" s="894"/>
      <c r="H50" s="883"/>
      <c r="I50" s="877"/>
      <c r="J50" s="877"/>
      <c r="K50" s="878"/>
      <c r="L50" s="887"/>
      <c r="M50" s="888"/>
      <c r="N50" s="889"/>
      <c r="O50" s="27" t="s">
        <v>88</v>
      </c>
      <c r="P50" s="28"/>
      <c r="Q50" s="28"/>
      <c r="R50" s="23"/>
      <c r="S50" s="74"/>
      <c r="T50" s="157" t="str">
        <f>IF(T49="","",VLOOKUP(T49,'シフト記号表（勤務時間帯）'!$C$5:$W$46,21,FALSE))</f>
        <v/>
      </c>
      <c r="U50" s="158" t="str">
        <f>IF(U49="","",VLOOKUP(U49,'シフト記号表（勤務時間帯）'!$C$5:$W$46,21,FALSE))</f>
        <v/>
      </c>
      <c r="V50" s="158" t="str">
        <f>IF(V49="","",VLOOKUP(V49,'シフト記号表（勤務時間帯）'!$C$5:$W$46,21,FALSE))</f>
        <v/>
      </c>
      <c r="W50" s="158" t="str">
        <f>IF(W49="","",VLOOKUP(W49,'シフト記号表（勤務時間帯）'!$C$5:$W$46,21,FALSE))</f>
        <v/>
      </c>
      <c r="X50" s="158" t="str">
        <f>IF(X49="","",VLOOKUP(X49,'シフト記号表（勤務時間帯）'!$C$5:$W$46,21,FALSE))</f>
        <v/>
      </c>
      <c r="Y50" s="158" t="str">
        <f>IF(Y49="","",VLOOKUP(Y49,'シフト記号表（勤務時間帯）'!$C$5:$W$46,21,FALSE))</f>
        <v/>
      </c>
      <c r="Z50" s="159" t="str">
        <f>IF(Z49="","",VLOOKUP(Z49,'シフト記号表（勤務時間帯）'!$C$5:$W$46,21,FALSE))</f>
        <v/>
      </c>
      <c r="AA50" s="157" t="str">
        <f>IF(AA49="","",VLOOKUP(AA49,'シフト記号表（勤務時間帯）'!$C$5:$W$46,21,FALSE))</f>
        <v/>
      </c>
      <c r="AB50" s="158" t="str">
        <f>IF(AB49="","",VLOOKUP(AB49,'シフト記号表（勤務時間帯）'!$C$5:$W$46,21,FALSE))</f>
        <v/>
      </c>
      <c r="AC50" s="158" t="str">
        <f>IF(AC49="","",VLOOKUP(AC49,'シフト記号表（勤務時間帯）'!$C$5:$W$46,21,FALSE))</f>
        <v/>
      </c>
      <c r="AD50" s="158" t="str">
        <f>IF(AD49="","",VLOOKUP(AD49,'シフト記号表（勤務時間帯）'!$C$5:$W$46,21,FALSE))</f>
        <v/>
      </c>
      <c r="AE50" s="158" t="str">
        <f>IF(AE49="","",VLOOKUP(AE49,'シフト記号表（勤務時間帯）'!$C$5:$W$46,21,FALSE))</f>
        <v/>
      </c>
      <c r="AF50" s="158" t="str">
        <f>IF(AF49="","",VLOOKUP(AF49,'シフト記号表（勤務時間帯）'!$C$5:$W$46,21,FALSE))</f>
        <v/>
      </c>
      <c r="AG50" s="159" t="str">
        <f>IF(AG49="","",VLOOKUP(AG49,'シフト記号表（勤務時間帯）'!$C$5:$W$46,21,FALSE))</f>
        <v/>
      </c>
      <c r="AH50" s="157" t="str">
        <f>IF(AH49="","",VLOOKUP(AH49,'シフト記号表（勤務時間帯）'!$C$5:$W$46,21,FALSE))</f>
        <v/>
      </c>
      <c r="AI50" s="158" t="str">
        <f>IF(AI49="","",VLOOKUP(AI49,'シフト記号表（勤務時間帯）'!$C$5:$W$46,21,FALSE))</f>
        <v/>
      </c>
      <c r="AJ50" s="158" t="str">
        <f>IF(AJ49="","",VLOOKUP(AJ49,'シフト記号表（勤務時間帯）'!$C$5:$W$46,21,FALSE))</f>
        <v/>
      </c>
      <c r="AK50" s="158" t="str">
        <f>IF(AK49="","",VLOOKUP(AK49,'シフト記号表（勤務時間帯）'!$C$5:$W$46,21,FALSE))</f>
        <v/>
      </c>
      <c r="AL50" s="158" t="str">
        <f>IF(AL49="","",VLOOKUP(AL49,'シフト記号表（勤務時間帯）'!$C$5:$W$46,21,FALSE))</f>
        <v/>
      </c>
      <c r="AM50" s="158" t="str">
        <f>IF(AM49="","",VLOOKUP(AM49,'シフト記号表（勤務時間帯）'!$C$5:$W$46,21,FALSE))</f>
        <v/>
      </c>
      <c r="AN50" s="159" t="str">
        <f>IF(AN49="","",VLOOKUP(AN49,'シフト記号表（勤務時間帯）'!$C$5:$W$46,21,FALSE))</f>
        <v/>
      </c>
      <c r="AO50" s="157" t="str">
        <f>IF(AO49="","",VLOOKUP(AO49,'シフト記号表（勤務時間帯）'!$C$5:$W$46,21,FALSE))</f>
        <v/>
      </c>
      <c r="AP50" s="158" t="str">
        <f>IF(AP49="","",VLOOKUP(AP49,'シフト記号表（勤務時間帯）'!$C$5:$W$46,21,FALSE))</f>
        <v/>
      </c>
      <c r="AQ50" s="158" t="str">
        <f>IF(AQ49="","",VLOOKUP(AQ49,'シフト記号表（勤務時間帯）'!$C$5:$W$46,21,FALSE))</f>
        <v/>
      </c>
      <c r="AR50" s="158" t="str">
        <f>IF(AR49="","",VLOOKUP(AR49,'シフト記号表（勤務時間帯）'!$C$5:$W$46,21,FALSE))</f>
        <v/>
      </c>
      <c r="AS50" s="158" t="str">
        <f>IF(AS49="","",VLOOKUP(AS49,'シフト記号表（勤務時間帯）'!$C$5:$W$46,21,FALSE))</f>
        <v/>
      </c>
      <c r="AT50" s="158" t="str">
        <f>IF(AT49="","",VLOOKUP(AT49,'シフト記号表（勤務時間帯）'!$C$5:$W$46,21,FALSE))</f>
        <v/>
      </c>
      <c r="AU50" s="159" t="str">
        <f>IF(AU49="","",VLOOKUP(AU49,'シフト記号表（勤務時間帯）'!$C$5:$W$46,21,FALSE))</f>
        <v/>
      </c>
      <c r="AV50" s="157" t="str">
        <f>IF(AV49="","",VLOOKUP(AV49,'シフト記号表（勤務時間帯）'!$C$5:$W$46,21,FALSE))</f>
        <v/>
      </c>
      <c r="AW50" s="158" t="str">
        <f>IF(AW49="","",VLOOKUP(AW49,'シフト記号表（勤務時間帯）'!$C$5:$W$46,21,FALSE))</f>
        <v/>
      </c>
      <c r="AX50" s="160" t="str">
        <f>IF(AX49="","",VLOOKUP(AX49,'シフト記号表（勤務時間帯）'!$C$5:$W$46,21,FALSE))</f>
        <v/>
      </c>
      <c r="AY50" s="914">
        <f>IF($BB$3="計画",SUM(T50:AU50),IF($BB$3="実績",SUM(T50:AX50),""))</f>
        <v>0</v>
      </c>
      <c r="AZ50" s="915"/>
      <c r="BA50" s="924">
        <f>IF($BB$3="計画",AY50/4,IF($BB$3="実績",(AY50/($BB$7/7)),""))</f>
        <v>0</v>
      </c>
      <c r="BB50" s="925"/>
      <c r="BC50" s="918"/>
      <c r="BD50" s="888"/>
      <c r="BE50" s="888"/>
      <c r="BF50" s="888"/>
      <c r="BG50" s="919"/>
    </row>
    <row r="51" spans="2:59" ht="20.25" customHeight="1">
      <c r="B51" s="70"/>
      <c r="C51" s="879"/>
      <c r="D51" s="880"/>
      <c r="E51" s="881"/>
      <c r="F51" s="185">
        <f>C50</f>
        <v>0</v>
      </c>
      <c r="G51" s="895"/>
      <c r="H51" s="882"/>
      <c r="I51" s="880"/>
      <c r="J51" s="880"/>
      <c r="K51" s="881"/>
      <c r="L51" s="890"/>
      <c r="M51" s="891"/>
      <c r="N51" s="892"/>
      <c r="O51" s="58" t="s">
        <v>89</v>
      </c>
      <c r="P51" s="59"/>
      <c r="Q51" s="59"/>
      <c r="R51" s="60"/>
      <c r="S51" s="80"/>
      <c r="T51" s="161" t="str">
        <f>IF(T49="","",VLOOKUP(T49,'シフト記号表（勤務時間帯）'!$C$5:$Y$46,23,FALSE))</f>
        <v/>
      </c>
      <c r="U51" s="162" t="str">
        <f>IF(U49="","",VLOOKUP(U49,'シフト記号表（勤務時間帯）'!$C$5:$Y$46,23,FALSE))</f>
        <v/>
      </c>
      <c r="V51" s="162" t="str">
        <f>IF(V49="","",VLOOKUP(V49,'シフト記号表（勤務時間帯）'!$C$5:$Y$46,23,FALSE))</f>
        <v/>
      </c>
      <c r="W51" s="162" t="str">
        <f>IF(W49="","",VLOOKUP(W49,'シフト記号表（勤務時間帯）'!$C$5:$Y$46,23,FALSE))</f>
        <v/>
      </c>
      <c r="X51" s="162" t="str">
        <f>IF(X49="","",VLOOKUP(X49,'シフト記号表（勤務時間帯）'!$C$5:$Y$46,23,FALSE))</f>
        <v/>
      </c>
      <c r="Y51" s="162" t="str">
        <f>IF(Y49="","",VLOOKUP(Y49,'シフト記号表（勤務時間帯）'!$C$5:$Y$46,23,FALSE))</f>
        <v/>
      </c>
      <c r="Z51" s="163" t="str">
        <f>IF(Z49="","",VLOOKUP(Z49,'シフト記号表（勤務時間帯）'!$C$5:$Y$46,23,FALSE))</f>
        <v/>
      </c>
      <c r="AA51" s="161" t="str">
        <f>IF(AA49="","",VLOOKUP(AA49,'シフト記号表（勤務時間帯）'!$C$5:$Y$46,23,FALSE))</f>
        <v/>
      </c>
      <c r="AB51" s="162" t="str">
        <f>IF(AB49="","",VLOOKUP(AB49,'シフト記号表（勤務時間帯）'!$C$5:$Y$46,23,FALSE))</f>
        <v/>
      </c>
      <c r="AC51" s="162" t="str">
        <f>IF(AC49="","",VLOOKUP(AC49,'シフト記号表（勤務時間帯）'!$C$5:$Y$46,23,FALSE))</f>
        <v/>
      </c>
      <c r="AD51" s="162" t="str">
        <f>IF(AD49="","",VLOOKUP(AD49,'シフト記号表（勤務時間帯）'!$C$5:$Y$46,23,FALSE))</f>
        <v/>
      </c>
      <c r="AE51" s="162" t="str">
        <f>IF(AE49="","",VLOOKUP(AE49,'シフト記号表（勤務時間帯）'!$C$5:$Y$46,23,FALSE))</f>
        <v/>
      </c>
      <c r="AF51" s="162" t="str">
        <f>IF(AF49="","",VLOOKUP(AF49,'シフト記号表（勤務時間帯）'!$C$5:$Y$46,23,FALSE))</f>
        <v/>
      </c>
      <c r="AG51" s="163" t="str">
        <f>IF(AG49="","",VLOOKUP(AG49,'シフト記号表（勤務時間帯）'!$C$5:$Y$46,23,FALSE))</f>
        <v/>
      </c>
      <c r="AH51" s="161" t="str">
        <f>IF(AH49="","",VLOOKUP(AH49,'シフト記号表（勤務時間帯）'!$C$5:$Y$46,23,FALSE))</f>
        <v/>
      </c>
      <c r="AI51" s="162" t="str">
        <f>IF(AI49="","",VLOOKUP(AI49,'シフト記号表（勤務時間帯）'!$C$5:$Y$46,23,FALSE))</f>
        <v/>
      </c>
      <c r="AJ51" s="162" t="str">
        <f>IF(AJ49="","",VLOOKUP(AJ49,'シフト記号表（勤務時間帯）'!$C$5:$Y$46,23,FALSE))</f>
        <v/>
      </c>
      <c r="AK51" s="162" t="str">
        <f>IF(AK49="","",VLOOKUP(AK49,'シフト記号表（勤務時間帯）'!$C$5:$Y$46,23,FALSE))</f>
        <v/>
      </c>
      <c r="AL51" s="162" t="str">
        <f>IF(AL49="","",VLOOKUP(AL49,'シフト記号表（勤務時間帯）'!$C$5:$Y$46,23,FALSE))</f>
        <v/>
      </c>
      <c r="AM51" s="162" t="str">
        <f>IF(AM49="","",VLOOKUP(AM49,'シフト記号表（勤務時間帯）'!$C$5:$Y$46,23,FALSE))</f>
        <v/>
      </c>
      <c r="AN51" s="163" t="str">
        <f>IF(AN49="","",VLOOKUP(AN49,'シフト記号表（勤務時間帯）'!$C$5:$Y$46,23,FALSE))</f>
        <v/>
      </c>
      <c r="AO51" s="161" t="str">
        <f>IF(AO49="","",VLOOKUP(AO49,'シフト記号表（勤務時間帯）'!$C$5:$Y$46,23,FALSE))</f>
        <v/>
      </c>
      <c r="AP51" s="162" t="str">
        <f>IF(AP49="","",VLOOKUP(AP49,'シフト記号表（勤務時間帯）'!$C$5:$Y$46,23,FALSE))</f>
        <v/>
      </c>
      <c r="AQ51" s="162" t="str">
        <f>IF(AQ49="","",VLOOKUP(AQ49,'シフト記号表（勤務時間帯）'!$C$5:$Y$46,23,FALSE))</f>
        <v/>
      </c>
      <c r="AR51" s="162" t="str">
        <f>IF(AR49="","",VLOOKUP(AR49,'シフト記号表（勤務時間帯）'!$C$5:$Y$46,23,FALSE))</f>
        <v/>
      </c>
      <c r="AS51" s="162" t="str">
        <f>IF(AS49="","",VLOOKUP(AS49,'シフト記号表（勤務時間帯）'!$C$5:$Y$46,23,FALSE))</f>
        <v/>
      </c>
      <c r="AT51" s="162" t="str">
        <f>IF(AT49="","",VLOOKUP(AT49,'シフト記号表（勤務時間帯）'!$C$5:$Y$46,23,FALSE))</f>
        <v/>
      </c>
      <c r="AU51" s="163" t="str">
        <f>IF(AU49="","",VLOOKUP(AU49,'シフト記号表（勤務時間帯）'!$C$5:$Y$46,23,FALSE))</f>
        <v/>
      </c>
      <c r="AV51" s="161" t="str">
        <f>IF(AV49="","",VLOOKUP(AV49,'シフト記号表（勤務時間帯）'!$C$5:$Y$46,23,FALSE))</f>
        <v/>
      </c>
      <c r="AW51" s="162" t="str">
        <f>IF(AW49="","",VLOOKUP(AW49,'シフト記号表（勤務時間帯）'!$C$5:$Y$46,23,FALSE))</f>
        <v/>
      </c>
      <c r="AX51" s="164" t="str">
        <f>IF(AX49="","",VLOOKUP(AX49,'シフト記号表（勤務時間帯）'!$C$5:$Y$46,23,FALSE))</f>
        <v/>
      </c>
      <c r="AY51" s="912">
        <f>IF($BB$3="計画",SUM(T51:AU51),IF($BB$3="実績",SUM(T51:AX51),""))</f>
        <v>0</v>
      </c>
      <c r="AZ51" s="913"/>
      <c r="BA51" s="926">
        <f>IF($BB$3="計画",AY51/4,IF($BB$3="実績",(AY51/($BB$7/7)),""))</f>
        <v>0</v>
      </c>
      <c r="BB51" s="927"/>
      <c r="BC51" s="922"/>
      <c r="BD51" s="891"/>
      <c r="BE51" s="891"/>
      <c r="BF51" s="891"/>
      <c r="BG51" s="923"/>
    </row>
    <row r="52" spans="2:59" ht="20.25" customHeight="1">
      <c r="B52" s="71"/>
      <c r="C52" s="876"/>
      <c r="D52" s="877"/>
      <c r="E52" s="878"/>
      <c r="F52" s="184"/>
      <c r="G52" s="893"/>
      <c r="H52" s="883"/>
      <c r="I52" s="877"/>
      <c r="J52" s="877"/>
      <c r="K52" s="878"/>
      <c r="L52" s="884"/>
      <c r="M52" s="885"/>
      <c r="N52" s="886"/>
      <c r="O52" s="25" t="s">
        <v>18</v>
      </c>
      <c r="P52" s="32"/>
      <c r="Q52" s="32"/>
      <c r="R52" s="20"/>
      <c r="S52" s="79"/>
      <c r="T52" s="187"/>
      <c r="U52" s="188"/>
      <c r="V52" s="188"/>
      <c r="W52" s="188"/>
      <c r="X52" s="188"/>
      <c r="Y52" s="188"/>
      <c r="Z52" s="189"/>
      <c r="AA52" s="187"/>
      <c r="AB52" s="188"/>
      <c r="AC52" s="188"/>
      <c r="AD52" s="188"/>
      <c r="AE52" s="188"/>
      <c r="AF52" s="188"/>
      <c r="AG52" s="189"/>
      <c r="AH52" s="187"/>
      <c r="AI52" s="188"/>
      <c r="AJ52" s="188"/>
      <c r="AK52" s="188"/>
      <c r="AL52" s="188"/>
      <c r="AM52" s="188"/>
      <c r="AN52" s="189"/>
      <c r="AO52" s="187"/>
      <c r="AP52" s="188"/>
      <c r="AQ52" s="188"/>
      <c r="AR52" s="188"/>
      <c r="AS52" s="188"/>
      <c r="AT52" s="188"/>
      <c r="AU52" s="189"/>
      <c r="AV52" s="187"/>
      <c r="AW52" s="188"/>
      <c r="AX52" s="195"/>
      <c r="AY52" s="910"/>
      <c r="AZ52" s="911"/>
      <c r="BA52" s="920"/>
      <c r="BB52" s="921"/>
      <c r="BC52" s="916"/>
      <c r="BD52" s="885"/>
      <c r="BE52" s="885"/>
      <c r="BF52" s="885"/>
      <c r="BG52" s="917"/>
    </row>
    <row r="53" spans="2:59" ht="20.25" customHeight="1">
      <c r="B53" s="69">
        <f>B50+1</f>
        <v>12</v>
      </c>
      <c r="C53" s="876"/>
      <c r="D53" s="877"/>
      <c r="E53" s="878"/>
      <c r="F53" s="184"/>
      <c r="G53" s="894"/>
      <c r="H53" s="883"/>
      <c r="I53" s="877"/>
      <c r="J53" s="877"/>
      <c r="K53" s="878"/>
      <c r="L53" s="887"/>
      <c r="M53" s="888"/>
      <c r="N53" s="889"/>
      <c r="O53" s="27" t="s">
        <v>88</v>
      </c>
      <c r="P53" s="28"/>
      <c r="Q53" s="28"/>
      <c r="R53" s="23"/>
      <c r="S53" s="74"/>
      <c r="T53" s="157" t="str">
        <f>IF(T52="","",VLOOKUP(T52,'シフト記号表（勤務時間帯）'!$C$5:$W$46,21,FALSE))</f>
        <v/>
      </c>
      <c r="U53" s="158" t="str">
        <f>IF(U52="","",VLOOKUP(U52,'シフト記号表（勤務時間帯）'!$C$5:$W$46,21,FALSE))</f>
        <v/>
      </c>
      <c r="V53" s="158" t="str">
        <f>IF(V52="","",VLOOKUP(V52,'シフト記号表（勤務時間帯）'!$C$5:$W$46,21,FALSE))</f>
        <v/>
      </c>
      <c r="W53" s="158" t="str">
        <f>IF(W52="","",VLOOKUP(W52,'シフト記号表（勤務時間帯）'!$C$5:$W$46,21,FALSE))</f>
        <v/>
      </c>
      <c r="X53" s="158" t="str">
        <f>IF(X52="","",VLOOKUP(X52,'シフト記号表（勤務時間帯）'!$C$5:$W$46,21,FALSE))</f>
        <v/>
      </c>
      <c r="Y53" s="158" t="str">
        <f>IF(Y52="","",VLOOKUP(Y52,'シフト記号表（勤務時間帯）'!$C$5:$W$46,21,FALSE))</f>
        <v/>
      </c>
      <c r="Z53" s="159" t="str">
        <f>IF(Z52="","",VLOOKUP(Z52,'シフト記号表（勤務時間帯）'!$C$5:$W$46,21,FALSE))</f>
        <v/>
      </c>
      <c r="AA53" s="157" t="str">
        <f>IF(AA52="","",VLOOKUP(AA52,'シフト記号表（勤務時間帯）'!$C$5:$W$46,21,FALSE))</f>
        <v/>
      </c>
      <c r="AB53" s="158" t="str">
        <f>IF(AB52="","",VLOOKUP(AB52,'シフト記号表（勤務時間帯）'!$C$5:$W$46,21,FALSE))</f>
        <v/>
      </c>
      <c r="AC53" s="158" t="str">
        <f>IF(AC52="","",VLOOKUP(AC52,'シフト記号表（勤務時間帯）'!$C$5:$W$46,21,FALSE))</f>
        <v/>
      </c>
      <c r="AD53" s="158" t="str">
        <f>IF(AD52="","",VLOOKUP(AD52,'シフト記号表（勤務時間帯）'!$C$5:$W$46,21,FALSE))</f>
        <v/>
      </c>
      <c r="AE53" s="158" t="str">
        <f>IF(AE52="","",VLOOKUP(AE52,'シフト記号表（勤務時間帯）'!$C$5:$W$46,21,FALSE))</f>
        <v/>
      </c>
      <c r="AF53" s="158" t="str">
        <f>IF(AF52="","",VLOOKUP(AF52,'シフト記号表（勤務時間帯）'!$C$5:$W$46,21,FALSE))</f>
        <v/>
      </c>
      <c r="AG53" s="159" t="str">
        <f>IF(AG52="","",VLOOKUP(AG52,'シフト記号表（勤務時間帯）'!$C$5:$W$46,21,FALSE))</f>
        <v/>
      </c>
      <c r="AH53" s="157" t="str">
        <f>IF(AH52="","",VLOOKUP(AH52,'シフト記号表（勤務時間帯）'!$C$5:$W$46,21,FALSE))</f>
        <v/>
      </c>
      <c r="AI53" s="158" t="str">
        <f>IF(AI52="","",VLOOKUP(AI52,'シフト記号表（勤務時間帯）'!$C$5:$W$46,21,FALSE))</f>
        <v/>
      </c>
      <c r="AJ53" s="158" t="str">
        <f>IF(AJ52="","",VLOOKUP(AJ52,'シフト記号表（勤務時間帯）'!$C$5:$W$46,21,FALSE))</f>
        <v/>
      </c>
      <c r="AK53" s="158" t="str">
        <f>IF(AK52="","",VLOOKUP(AK52,'シフト記号表（勤務時間帯）'!$C$5:$W$46,21,FALSE))</f>
        <v/>
      </c>
      <c r="AL53" s="158" t="str">
        <f>IF(AL52="","",VLOOKUP(AL52,'シフト記号表（勤務時間帯）'!$C$5:$W$46,21,FALSE))</f>
        <v/>
      </c>
      <c r="AM53" s="158" t="str">
        <f>IF(AM52="","",VLOOKUP(AM52,'シフト記号表（勤務時間帯）'!$C$5:$W$46,21,FALSE))</f>
        <v/>
      </c>
      <c r="AN53" s="159" t="str">
        <f>IF(AN52="","",VLOOKUP(AN52,'シフト記号表（勤務時間帯）'!$C$5:$W$46,21,FALSE))</f>
        <v/>
      </c>
      <c r="AO53" s="157" t="str">
        <f>IF(AO52="","",VLOOKUP(AO52,'シフト記号表（勤務時間帯）'!$C$5:$W$46,21,FALSE))</f>
        <v/>
      </c>
      <c r="AP53" s="158" t="str">
        <f>IF(AP52="","",VLOOKUP(AP52,'シフト記号表（勤務時間帯）'!$C$5:$W$46,21,FALSE))</f>
        <v/>
      </c>
      <c r="AQ53" s="158" t="str">
        <f>IF(AQ52="","",VLOOKUP(AQ52,'シフト記号表（勤務時間帯）'!$C$5:$W$46,21,FALSE))</f>
        <v/>
      </c>
      <c r="AR53" s="158" t="str">
        <f>IF(AR52="","",VLOOKUP(AR52,'シフト記号表（勤務時間帯）'!$C$5:$W$46,21,FALSE))</f>
        <v/>
      </c>
      <c r="AS53" s="158" t="str">
        <f>IF(AS52="","",VLOOKUP(AS52,'シフト記号表（勤務時間帯）'!$C$5:$W$46,21,FALSE))</f>
        <v/>
      </c>
      <c r="AT53" s="158" t="str">
        <f>IF(AT52="","",VLOOKUP(AT52,'シフト記号表（勤務時間帯）'!$C$5:$W$46,21,FALSE))</f>
        <v/>
      </c>
      <c r="AU53" s="159" t="str">
        <f>IF(AU52="","",VLOOKUP(AU52,'シフト記号表（勤務時間帯）'!$C$5:$W$46,21,FALSE))</f>
        <v/>
      </c>
      <c r="AV53" s="157" t="str">
        <f>IF(AV52="","",VLOOKUP(AV52,'シフト記号表（勤務時間帯）'!$C$5:$W$46,21,FALSE))</f>
        <v/>
      </c>
      <c r="AW53" s="158" t="str">
        <f>IF(AW52="","",VLOOKUP(AW52,'シフト記号表（勤務時間帯）'!$C$5:$W$46,21,FALSE))</f>
        <v/>
      </c>
      <c r="AX53" s="160" t="str">
        <f>IF(AX52="","",VLOOKUP(AX52,'シフト記号表（勤務時間帯）'!$C$5:$W$46,21,FALSE))</f>
        <v/>
      </c>
      <c r="AY53" s="914">
        <f>IF($BB$3="計画",SUM(T53:AU53),IF($BB$3="実績",SUM(T53:AX53),""))</f>
        <v>0</v>
      </c>
      <c r="AZ53" s="915"/>
      <c r="BA53" s="924">
        <f>IF($BB$3="計画",AY53/4,IF($BB$3="実績",(AY53/($BB$7/7)),""))</f>
        <v>0</v>
      </c>
      <c r="BB53" s="925"/>
      <c r="BC53" s="918"/>
      <c r="BD53" s="888"/>
      <c r="BE53" s="888"/>
      <c r="BF53" s="888"/>
      <c r="BG53" s="919"/>
    </row>
    <row r="54" spans="2:59" ht="20.25" customHeight="1">
      <c r="B54" s="70"/>
      <c r="C54" s="879"/>
      <c r="D54" s="880"/>
      <c r="E54" s="881"/>
      <c r="F54" s="185">
        <f>C53</f>
        <v>0</v>
      </c>
      <c r="G54" s="895"/>
      <c r="H54" s="882"/>
      <c r="I54" s="880"/>
      <c r="J54" s="880"/>
      <c r="K54" s="881"/>
      <c r="L54" s="890"/>
      <c r="M54" s="891"/>
      <c r="N54" s="892"/>
      <c r="O54" s="58" t="s">
        <v>89</v>
      </c>
      <c r="P54" s="59"/>
      <c r="Q54" s="59"/>
      <c r="R54" s="60"/>
      <c r="S54" s="80"/>
      <c r="T54" s="161" t="str">
        <f>IF(T52="","",VLOOKUP(T52,'シフト記号表（勤務時間帯）'!$C$5:$Y$46,23,FALSE))</f>
        <v/>
      </c>
      <c r="U54" s="162" t="str">
        <f>IF(U52="","",VLOOKUP(U52,'シフト記号表（勤務時間帯）'!$C$5:$Y$46,23,FALSE))</f>
        <v/>
      </c>
      <c r="V54" s="162" t="str">
        <f>IF(V52="","",VLOOKUP(V52,'シフト記号表（勤務時間帯）'!$C$5:$Y$46,23,FALSE))</f>
        <v/>
      </c>
      <c r="W54" s="162" t="str">
        <f>IF(W52="","",VLOOKUP(W52,'シフト記号表（勤務時間帯）'!$C$5:$Y$46,23,FALSE))</f>
        <v/>
      </c>
      <c r="X54" s="162" t="str">
        <f>IF(X52="","",VLOOKUP(X52,'シフト記号表（勤務時間帯）'!$C$5:$Y$46,23,FALSE))</f>
        <v/>
      </c>
      <c r="Y54" s="162" t="str">
        <f>IF(Y52="","",VLOOKUP(Y52,'シフト記号表（勤務時間帯）'!$C$5:$Y$46,23,FALSE))</f>
        <v/>
      </c>
      <c r="Z54" s="163" t="str">
        <f>IF(Z52="","",VLOOKUP(Z52,'シフト記号表（勤務時間帯）'!$C$5:$Y$46,23,FALSE))</f>
        <v/>
      </c>
      <c r="AA54" s="161" t="str">
        <f>IF(AA52="","",VLOOKUP(AA52,'シフト記号表（勤務時間帯）'!$C$5:$Y$46,23,FALSE))</f>
        <v/>
      </c>
      <c r="AB54" s="162" t="str">
        <f>IF(AB52="","",VLOOKUP(AB52,'シフト記号表（勤務時間帯）'!$C$5:$Y$46,23,FALSE))</f>
        <v/>
      </c>
      <c r="AC54" s="162" t="str">
        <f>IF(AC52="","",VLOOKUP(AC52,'シフト記号表（勤務時間帯）'!$C$5:$Y$46,23,FALSE))</f>
        <v/>
      </c>
      <c r="AD54" s="162" t="str">
        <f>IF(AD52="","",VLOOKUP(AD52,'シフト記号表（勤務時間帯）'!$C$5:$Y$46,23,FALSE))</f>
        <v/>
      </c>
      <c r="AE54" s="162" t="str">
        <f>IF(AE52="","",VLOOKUP(AE52,'シフト記号表（勤務時間帯）'!$C$5:$Y$46,23,FALSE))</f>
        <v/>
      </c>
      <c r="AF54" s="162" t="str">
        <f>IF(AF52="","",VLOOKUP(AF52,'シフト記号表（勤務時間帯）'!$C$5:$Y$46,23,FALSE))</f>
        <v/>
      </c>
      <c r="AG54" s="163" t="str">
        <f>IF(AG52="","",VLOOKUP(AG52,'シフト記号表（勤務時間帯）'!$C$5:$Y$46,23,FALSE))</f>
        <v/>
      </c>
      <c r="AH54" s="161" t="str">
        <f>IF(AH52="","",VLOOKUP(AH52,'シフト記号表（勤務時間帯）'!$C$5:$Y$46,23,FALSE))</f>
        <v/>
      </c>
      <c r="AI54" s="162" t="str">
        <f>IF(AI52="","",VLOOKUP(AI52,'シフト記号表（勤務時間帯）'!$C$5:$Y$46,23,FALSE))</f>
        <v/>
      </c>
      <c r="AJ54" s="162" t="str">
        <f>IF(AJ52="","",VLOOKUP(AJ52,'シフト記号表（勤務時間帯）'!$C$5:$Y$46,23,FALSE))</f>
        <v/>
      </c>
      <c r="AK54" s="162" t="str">
        <f>IF(AK52="","",VLOOKUP(AK52,'シフト記号表（勤務時間帯）'!$C$5:$Y$46,23,FALSE))</f>
        <v/>
      </c>
      <c r="AL54" s="162" t="str">
        <f>IF(AL52="","",VLOOKUP(AL52,'シフト記号表（勤務時間帯）'!$C$5:$Y$46,23,FALSE))</f>
        <v/>
      </c>
      <c r="AM54" s="162" t="str">
        <f>IF(AM52="","",VLOOKUP(AM52,'シフト記号表（勤務時間帯）'!$C$5:$Y$46,23,FALSE))</f>
        <v/>
      </c>
      <c r="AN54" s="163" t="str">
        <f>IF(AN52="","",VLOOKUP(AN52,'シフト記号表（勤務時間帯）'!$C$5:$Y$46,23,FALSE))</f>
        <v/>
      </c>
      <c r="AO54" s="161" t="str">
        <f>IF(AO52="","",VLOOKUP(AO52,'シフト記号表（勤務時間帯）'!$C$5:$Y$46,23,FALSE))</f>
        <v/>
      </c>
      <c r="AP54" s="162" t="str">
        <f>IF(AP52="","",VLOOKUP(AP52,'シフト記号表（勤務時間帯）'!$C$5:$Y$46,23,FALSE))</f>
        <v/>
      </c>
      <c r="AQ54" s="162" t="str">
        <f>IF(AQ52="","",VLOOKUP(AQ52,'シフト記号表（勤務時間帯）'!$C$5:$Y$46,23,FALSE))</f>
        <v/>
      </c>
      <c r="AR54" s="162" t="str">
        <f>IF(AR52="","",VLOOKUP(AR52,'シフト記号表（勤務時間帯）'!$C$5:$Y$46,23,FALSE))</f>
        <v/>
      </c>
      <c r="AS54" s="162" t="str">
        <f>IF(AS52="","",VLOOKUP(AS52,'シフト記号表（勤務時間帯）'!$C$5:$Y$46,23,FALSE))</f>
        <v/>
      </c>
      <c r="AT54" s="162" t="str">
        <f>IF(AT52="","",VLOOKUP(AT52,'シフト記号表（勤務時間帯）'!$C$5:$Y$46,23,FALSE))</f>
        <v/>
      </c>
      <c r="AU54" s="163" t="str">
        <f>IF(AU52="","",VLOOKUP(AU52,'シフト記号表（勤務時間帯）'!$C$5:$Y$46,23,FALSE))</f>
        <v/>
      </c>
      <c r="AV54" s="161" t="str">
        <f>IF(AV52="","",VLOOKUP(AV52,'シフト記号表（勤務時間帯）'!$C$5:$Y$46,23,FALSE))</f>
        <v/>
      </c>
      <c r="AW54" s="162" t="str">
        <f>IF(AW52="","",VLOOKUP(AW52,'シフト記号表（勤務時間帯）'!$C$5:$Y$46,23,FALSE))</f>
        <v/>
      </c>
      <c r="AX54" s="164" t="str">
        <f>IF(AX52="","",VLOOKUP(AX52,'シフト記号表（勤務時間帯）'!$C$5:$Y$46,23,FALSE))</f>
        <v/>
      </c>
      <c r="AY54" s="912">
        <f>IF($BB$3="計画",SUM(T54:AU54),IF($BB$3="実績",SUM(T54:AX54),""))</f>
        <v>0</v>
      </c>
      <c r="AZ54" s="913"/>
      <c r="BA54" s="926">
        <f>IF($BB$3="計画",AY54/4,IF($BB$3="実績",(AY54/($BB$7/7)),""))</f>
        <v>0</v>
      </c>
      <c r="BB54" s="927"/>
      <c r="BC54" s="922"/>
      <c r="BD54" s="891"/>
      <c r="BE54" s="891"/>
      <c r="BF54" s="891"/>
      <c r="BG54" s="923"/>
    </row>
    <row r="55" spans="2:59" ht="20.25" customHeight="1">
      <c r="B55" s="71"/>
      <c r="C55" s="876"/>
      <c r="D55" s="877"/>
      <c r="E55" s="878"/>
      <c r="F55" s="184"/>
      <c r="G55" s="893"/>
      <c r="H55" s="883"/>
      <c r="I55" s="877"/>
      <c r="J55" s="877"/>
      <c r="K55" s="878"/>
      <c r="L55" s="884"/>
      <c r="M55" s="885"/>
      <c r="N55" s="886"/>
      <c r="O55" s="25" t="s">
        <v>18</v>
      </c>
      <c r="P55" s="32"/>
      <c r="Q55" s="32"/>
      <c r="R55" s="20"/>
      <c r="S55" s="79"/>
      <c r="T55" s="187"/>
      <c r="U55" s="188"/>
      <c r="V55" s="188"/>
      <c r="W55" s="188"/>
      <c r="X55" s="188"/>
      <c r="Y55" s="188"/>
      <c r="Z55" s="189"/>
      <c r="AA55" s="187"/>
      <c r="AB55" s="188"/>
      <c r="AC55" s="188"/>
      <c r="AD55" s="188"/>
      <c r="AE55" s="188"/>
      <c r="AF55" s="188"/>
      <c r="AG55" s="189"/>
      <c r="AH55" s="187"/>
      <c r="AI55" s="188"/>
      <c r="AJ55" s="188"/>
      <c r="AK55" s="188"/>
      <c r="AL55" s="188"/>
      <c r="AM55" s="188"/>
      <c r="AN55" s="189"/>
      <c r="AO55" s="187"/>
      <c r="AP55" s="188"/>
      <c r="AQ55" s="188"/>
      <c r="AR55" s="188"/>
      <c r="AS55" s="188"/>
      <c r="AT55" s="188"/>
      <c r="AU55" s="189"/>
      <c r="AV55" s="187"/>
      <c r="AW55" s="188"/>
      <c r="AX55" s="195"/>
      <c r="AY55" s="910"/>
      <c r="AZ55" s="911"/>
      <c r="BA55" s="920"/>
      <c r="BB55" s="921"/>
      <c r="BC55" s="916"/>
      <c r="BD55" s="885"/>
      <c r="BE55" s="885"/>
      <c r="BF55" s="885"/>
      <c r="BG55" s="917"/>
    </row>
    <row r="56" spans="2:59" ht="20.25" customHeight="1">
      <c r="B56" s="69">
        <f>B53+1</f>
        <v>13</v>
      </c>
      <c r="C56" s="876"/>
      <c r="D56" s="877"/>
      <c r="E56" s="878"/>
      <c r="F56" s="184"/>
      <c r="G56" s="894"/>
      <c r="H56" s="883"/>
      <c r="I56" s="877"/>
      <c r="J56" s="877"/>
      <c r="K56" s="878"/>
      <c r="L56" s="887"/>
      <c r="M56" s="888"/>
      <c r="N56" s="889"/>
      <c r="O56" s="27" t="s">
        <v>88</v>
      </c>
      <c r="P56" s="28"/>
      <c r="Q56" s="28"/>
      <c r="R56" s="23"/>
      <c r="S56" s="74"/>
      <c r="T56" s="157" t="str">
        <f>IF(T55="","",VLOOKUP(T55,'シフト記号表（勤務時間帯）'!$C$5:$W$46,21,FALSE))</f>
        <v/>
      </c>
      <c r="U56" s="158" t="str">
        <f>IF(U55="","",VLOOKUP(U55,'シフト記号表（勤務時間帯）'!$C$5:$W$46,21,FALSE))</f>
        <v/>
      </c>
      <c r="V56" s="158" t="str">
        <f>IF(V55="","",VLOOKUP(V55,'シフト記号表（勤務時間帯）'!$C$5:$W$46,21,FALSE))</f>
        <v/>
      </c>
      <c r="W56" s="158" t="str">
        <f>IF(W55="","",VLOOKUP(W55,'シフト記号表（勤務時間帯）'!$C$5:$W$46,21,FALSE))</f>
        <v/>
      </c>
      <c r="X56" s="158" t="str">
        <f>IF(X55="","",VLOOKUP(X55,'シフト記号表（勤務時間帯）'!$C$5:$W$46,21,FALSE))</f>
        <v/>
      </c>
      <c r="Y56" s="158" t="str">
        <f>IF(Y55="","",VLOOKUP(Y55,'シフト記号表（勤務時間帯）'!$C$5:$W$46,21,FALSE))</f>
        <v/>
      </c>
      <c r="Z56" s="159" t="str">
        <f>IF(Z55="","",VLOOKUP(Z55,'シフト記号表（勤務時間帯）'!$C$5:$W$46,21,FALSE))</f>
        <v/>
      </c>
      <c r="AA56" s="157" t="str">
        <f>IF(AA55="","",VLOOKUP(AA55,'シフト記号表（勤務時間帯）'!$C$5:$W$46,21,FALSE))</f>
        <v/>
      </c>
      <c r="AB56" s="158" t="str">
        <f>IF(AB55="","",VLOOKUP(AB55,'シフト記号表（勤務時間帯）'!$C$5:$W$46,21,FALSE))</f>
        <v/>
      </c>
      <c r="AC56" s="158" t="str">
        <f>IF(AC55="","",VLOOKUP(AC55,'シフト記号表（勤務時間帯）'!$C$5:$W$46,21,FALSE))</f>
        <v/>
      </c>
      <c r="AD56" s="158" t="str">
        <f>IF(AD55="","",VLOOKUP(AD55,'シフト記号表（勤務時間帯）'!$C$5:$W$46,21,FALSE))</f>
        <v/>
      </c>
      <c r="AE56" s="158" t="str">
        <f>IF(AE55="","",VLOOKUP(AE55,'シフト記号表（勤務時間帯）'!$C$5:$W$46,21,FALSE))</f>
        <v/>
      </c>
      <c r="AF56" s="158" t="str">
        <f>IF(AF55="","",VLOOKUP(AF55,'シフト記号表（勤務時間帯）'!$C$5:$W$46,21,FALSE))</f>
        <v/>
      </c>
      <c r="AG56" s="159" t="str">
        <f>IF(AG55="","",VLOOKUP(AG55,'シフト記号表（勤務時間帯）'!$C$5:$W$46,21,FALSE))</f>
        <v/>
      </c>
      <c r="AH56" s="157" t="str">
        <f>IF(AH55="","",VLOOKUP(AH55,'シフト記号表（勤務時間帯）'!$C$5:$W$46,21,FALSE))</f>
        <v/>
      </c>
      <c r="AI56" s="158" t="str">
        <f>IF(AI55="","",VLOOKUP(AI55,'シフト記号表（勤務時間帯）'!$C$5:$W$46,21,FALSE))</f>
        <v/>
      </c>
      <c r="AJ56" s="158" t="str">
        <f>IF(AJ55="","",VLOOKUP(AJ55,'シフト記号表（勤務時間帯）'!$C$5:$W$46,21,FALSE))</f>
        <v/>
      </c>
      <c r="AK56" s="158" t="str">
        <f>IF(AK55="","",VLOOKUP(AK55,'シフト記号表（勤務時間帯）'!$C$5:$W$46,21,FALSE))</f>
        <v/>
      </c>
      <c r="AL56" s="158" t="str">
        <f>IF(AL55="","",VLOOKUP(AL55,'シフト記号表（勤務時間帯）'!$C$5:$W$46,21,FALSE))</f>
        <v/>
      </c>
      <c r="AM56" s="158" t="str">
        <f>IF(AM55="","",VLOOKUP(AM55,'シフト記号表（勤務時間帯）'!$C$5:$W$46,21,FALSE))</f>
        <v/>
      </c>
      <c r="AN56" s="159" t="str">
        <f>IF(AN55="","",VLOOKUP(AN55,'シフト記号表（勤務時間帯）'!$C$5:$W$46,21,FALSE))</f>
        <v/>
      </c>
      <c r="AO56" s="157" t="str">
        <f>IF(AO55="","",VLOOKUP(AO55,'シフト記号表（勤務時間帯）'!$C$5:$W$46,21,FALSE))</f>
        <v/>
      </c>
      <c r="AP56" s="158" t="str">
        <f>IF(AP55="","",VLOOKUP(AP55,'シフト記号表（勤務時間帯）'!$C$5:$W$46,21,FALSE))</f>
        <v/>
      </c>
      <c r="AQ56" s="158" t="str">
        <f>IF(AQ55="","",VLOOKUP(AQ55,'シフト記号表（勤務時間帯）'!$C$5:$W$46,21,FALSE))</f>
        <v/>
      </c>
      <c r="AR56" s="158" t="str">
        <f>IF(AR55="","",VLOOKUP(AR55,'シフト記号表（勤務時間帯）'!$C$5:$W$46,21,FALSE))</f>
        <v/>
      </c>
      <c r="AS56" s="158" t="str">
        <f>IF(AS55="","",VLOOKUP(AS55,'シフト記号表（勤務時間帯）'!$C$5:$W$46,21,FALSE))</f>
        <v/>
      </c>
      <c r="AT56" s="158" t="str">
        <f>IF(AT55="","",VLOOKUP(AT55,'シフト記号表（勤務時間帯）'!$C$5:$W$46,21,FALSE))</f>
        <v/>
      </c>
      <c r="AU56" s="159" t="str">
        <f>IF(AU55="","",VLOOKUP(AU55,'シフト記号表（勤務時間帯）'!$C$5:$W$46,21,FALSE))</f>
        <v/>
      </c>
      <c r="AV56" s="157" t="str">
        <f>IF(AV55="","",VLOOKUP(AV55,'シフト記号表（勤務時間帯）'!$C$5:$W$46,21,FALSE))</f>
        <v/>
      </c>
      <c r="AW56" s="158" t="str">
        <f>IF(AW55="","",VLOOKUP(AW55,'シフト記号表（勤務時間帯）'!$C$5:$W$46,21,FALSE))</f>
        <v/>
      </c>
      <c r="AX56" s="160" t="str">
        <f>IF(AX55="","",VLOOKUP(AX55,'シフト記号表（勤務時間帯）'!$C$5:$W$46,21,FALSE))</f>
        <v/>
      </c>
      <c r="AY56" s="914">
        <f>IF($BB$3="計画",SUM(T56:AU56),IF($BB$3="実績",SUM(T56:AX56),""))</f>
        <v>0</v>
      </c>
      <c r="AZ56" s="915"/>
      <c r="BA56" s="924">
        <f>IF($BB$3="計画",AY56/4,IF($BB$3="実績",(AY56/($BB$7/7)),""))</f>
        <v>0</v>
      </c>
      <c r="BB56" s="925"/>
      <c r="BC56" s="918"/>
      <c r="BD56" s="888"/>
      <c r="BE56" s="888"/>
      <c r="BF56" s="888"/>
      <c r="BG56" s="919"/>
    </row>
    <row r="57" spans="2:59" ht="20.25" customHeight="1">
      <c r="B57" s="70"/>
      <c r="C57" s="879"/>
      <c r="D57" s="880"/>
      <c r="E57" s="881"/>
      <c r="F57" s="185">
        <f>C56</f>
        <v>0</v>
      </c>
      <c r="G57" s="895"/>
      <c r="H57" s="882"/>
      <c r="I57" s="880"/>
      <c r="J57" s="880"/>
      <c r="K57" s="881"/>
      <c r="L57" s="890"/>
      <c r="M57" s="891"/>
      <c r="N57" s="892"/>
      <c r="O57" s="58" t="s">
        <v>89</v>
      </c>
      <c r="P57" s="59"/>
      <c r="Q57" s="59"/>
      <c r="R57" s="60"/>
      <c r="S57" s="80"/>
      <c r="T57" s="161" t="str">
        <f>IF(T55="","",VLOOKUP(T55,'シフト記号表（勤務時間帯）'!$C$5:$Y$46,23,FALSE))</f>
        <v/>
      </c>
      <c r="U57" s="162" t="str">
        <f>IF(U55="","",VLOOKUP(U55,'シフト記号表（勤務時間帯）'!$C$5:$Y$46,23,FALSE))</f>
        <v/>
      </c>
      <c r="V57" s="162" t="str">
        <f>IF(V55="","",VLOOKUP(V55,'シフト記号表（勤務時間帯）'!$C$5:$Y$46,23,FALSE))</f>
        <v/>
      </c>
      <c r="W57" s="162" t="str">
        <f>IF(W55="","",VLOOKUP(W55,'シフト記号表（勤務時間帯）'!$C$5:$Y$46,23,FALSE))</f>
        <v/>
      </c>
      <c r="X57" s="162" t="str">
        <f>IF(X55="","",VLOOKUP(X55,'シフト記号表（勤務時間帯）'!$C$5:$Y$46,23,FALSE))</f>
        <v/>
      </c>
      <c r="Y57" s="162" t="str">
        <f>IF(Y55="","",VLOOKUP(Y55,'シフト記号表（勤務時間帯）'!$C$5:$Y$46,23,FALSE))</f>
        <v/>
      </c>
      <c r="Z57" s="163" t="str">
        <f>IF(Z55="","",VLOOKUP(Z55,'シフト記号表（勤務時間帯）'!$C$5:$Y$46,23,FALSE))</f>
        <v/>
      </c>
      <c r="AA57" s="161" t="str">
        <f>IF(AA55="","",VLOOKUP(AA55,'シフト記号表（勤務時間帯）'!$C$5:$Y$46,23,FALSE))</f>
        <v/>
      </c>
      <c r="AB57" s="162" t="str">
        <f>IF(AB55="","",VLOOKUP(AB55,'シフト記号表（勤務時間帯）'!$C$5:$Y$46,23,FALSE))</f>
        <v/>
      </c>
      <c r="AC57" s="162" t="str">
        <f>IF(AC55="","",VLOOKUP(AC55,'シフト記号表（勤務時間帯）'!$C$5:$Y$46,23,FALSE))</f>
        <v/>
      </c>
      <c r="AD57" s="162" t="str">
        <f>IF(AD55="","",VLOOKUP(AD55,'シフト記号表（勤務時間帯）'!$C$5:$Y$46,23,FALSE))</f>
        <v/>
      </c>
      <c r="AE57" s="162" t="str">
        <f>IF(AE55="","",VLOOKUP(AE55,'シフト記号表（勤務時間帯）'!$C$5:$Y$46,23,FALSE))</f>
        <v/>
      </c>
      <c r="AF57" s="162" t="str">
        <f>IF(AF55="","",VLOOKUP(AF55,'シフト記号表（勤務時間帯）'!$C$5:$Y$46,23,FALSE))</f>
        <v/>
      </c>
      <c r="AG57" s="163" t="str">
        <f>IF(AG55="","",VLOOKUP(AG55,'シフト記号表（勤務時間帯）'!$C$5:$Y$46,23,FALSE))</f>
        <v/>
      </c>
      <c r="AH57" s="161" t="str">
        <f>IF(AH55="","",VLOOKUP(AH55,'シフト記号表（勤務時間帯）'!$C$5:$Y$46,23,FALSE))</f>
        <v/>
      </c>
      <c r="AI57" s="162" t="str">
        <f>IF(AI55="","",VLOOKUP(AI55,'シフト記号表（勤務時間帯）'!$C$5:$Y$46,23,FALSE))</f>
        <v/>
      </c>
      <c r="AJ57" s="162" t="str">
        <f>IF(AJ55="","",VLOOKUP(AJ55,'シフト記号表（勤務時間帯）'!$C$5:$Y$46,23,FALSE))</f>
        <v/>
      </c>
      <c r="AK57" s="162" t="str">
        <f>IF(AK55="","",VLOOKUP(AK55,'シフト記号表（勤務時間帯）'!$C$5:$Y$46,23,FALSE))</f>
        <v/>
      </c>
      <c r="AL57" s="162" t="str">
        <f>IF(AL55="","",VLOOKUP(AL55,'シフト記号表（勤務時間帯）'!$C$5:$Y$46,23,FALSE))</f>
        <v/>
      </c>
      <c r="AM57" s="162" t="str">
        <f>IF(AM55="","",VLOOKUP(AM55,'シフト記号表（勤務時間帯）'!$C$5:$Y$46,23,FALSE))</f>
        <v/>
      </c>
      <c r="AN57" s="163" t="str">
        <f>IF(AN55="","",VLOOKUP(AN55,'シフト記号表（勤務時間帯）'!$C$5:$Y$46,23,FALSE))</f>
        <v/>
      </c>
      <c r="AO57" s="161" t="str">
        <f>IF(AO55="","",VLOOKUP(AO55,'シフト記号表（勤務時間帯）'!$C$5:$Y$46,23,FALSE))</f>
        <v/>
      </c>
      <c r="AP57" s="162" t="str">
        <f>IF(AP55="","",VLOOKUP(AP55,'シフト記号表（勤務時間帯）'!$C$5:$Y$46,23,FALSE))</f>
        <v/>
      </c>
      <c r="AQ57" s="162" t="str">
        <f>IF(AQ55="","",VLOOKUP(AQ55,'シフト記号表（勤務時間帯）'!$C$5:$Y$46,23,FALSE))</f>
        <v/>
      </c>
      <c r="AR57" s="162" t="str">
        <f>IF(AR55="","",VLOOKUP(AR55,'シフト記号表（勤務時間帯）'!$C$5:$Y$46,23,FALSE))</f>
        <v/>
      </c>
      <c r="AS57" s="162" t="str">
        <f>IF(AS55="","",VLOOKUP(AS55,'シフト記号表（勤務時間帯）'!$C$5:$Y$46,23,FALSE))</f>
        <v/>
      </c>
      <c r="AT57" s="162" t="str">
        <f>IF(AT55="","",VLOOKUP(AT55,'シフト記号表（勤務時間帯）'!$C$5:$Y$46,23,FALSE))</f>
        <v/>
      </c>
      <c r="AU57" s="163" t="str">
        <f>IF(AU55="","",VLOOKUP(AU55,'シフト記号表（勤務時間帯）'!$C$5:$Y$46,23,FALSE))</f>
        <v/>
      </c>
      <c r="AV57" s="161" t="str">
        <f>IF(AV55="","",VLOOKUP(AV55,'シフト記号表（勤務時間帯）'!$C$5:$Y$46,23,FALSE))</f>
        <v/>
      </c>
      <c r="AW57" s="162" t="str">
        <f>IF(AW55="","",VLOOKUP(AW55,'シフト記号表（勤務時間帯）'!$C$5:$Y$46,23,FALSE))</f>
        <v/>
      </c>
      <c r="AX57" s="164" t="str">
        <f>IF(AX55="","",VLOOKUP(AX55,'シフト記号表（勤務時間帯）'!$C$5:$Y$46,23,FALSE))</f>
        <v/>
      </c>
      <c r="AY57" s="912">
        <f>IF($BB$3="計画",SUM(T57:AU57),IF($BB$3="実績",SUM(T57:AX57),""))</f>
        <v>0</v>
      </c>
      <c r="AZ57" s="913"/>
      <c r="BA57" s="926">
        <f>IF($BB$3="計画",AY57/4,IF($BB$3="実績",(AY57/($BB$7/7)),""))</f>
        <v>0</v>
      </c>
      <c r="BB57" s="927"/>
      <c r="BC57" s="922"/>
      <c r="BD57" s="891"/>
      <c r="BE57" s="891"/>
      <c r="BF57" s="891"/>
      <c r="BG57" s="923"/>
    </row>
    <row r="58" spans="2:59" ht="20.25" customHeight="1">
      <c r="B58" s="71"/>
      <c r="C58" s="876"/>
      <c r="D58" s="877"/>
      <c r="E58" s="878"/>
      <c r="F58" s="184"/>
      <c r="G58" s="893"/>
      <c r="H58" s="883"/>
      <c r="I58" s="877"/>
      <c r="J58" s="877"/>
      <c r="K58" s="878"/>
      <c r="L58" s="884"/>
      <c r="M58" s="885"/>
      <c r="N58" s="886"/>
      <c r="O58" s="25" t="s">
        <v>18</v>
      </c>
      <c r="P58" s="32"/>
      <c r="Q58" s="32"/>
      <c r="R58" s="20"/>
      <c r="S58" s="79"/>
      <c r="T58" s="187"/>
      <c r="U58" s="188"/>
      <c r="V58" s="188"/>
      <c r="W58" s="188"/>
      <c r="X58" s="188"/>
      <c r="Y58" s="188"/>
      <c r="Z58" s="189"/>
      <c r="AA58" s="187"/>
      <c r="AB58" s="188"/>
      <c r="AC58" s="188"/>
      <c r="AD58" s="188"/>
      <c r="AE58" s="188"/>
      <c r="AF58" s="188"/>
      <c r="AG58" s="189"/>
      <c r="AH58" s="187"/>
      <c r="AI58" s="188"/>
      <c r="AJ58" s="188"/>
      <c r="AK58" s="188"/>
      <c r="AL58" s="188"/>
      <c r="AM58" s="188"/>
      <c r="AN58" s="189"/>
      <c r="AO58" s="187"/>
      <c r="AP58" s="188"/>
      <c r="AQ58" s="188"/>
      <c r="AR58" s="188"/>
      <c r="AS58" s="188"/>
      <c r="AT58" s="188"/>
      <c r="AU58" s="189"/>
      <c r="AV58" s="187"/>
      <c r="AW58" s="188"/>
      <c r="AX58" s="195"/>
      <c r="AY58" s="910"/>
      <c r="AZ58" s="911"/>
      <c r="BA58" s="920"/>
      <c r="BB58" s="921"/>
      <c r="BC58" s="916"/>
      <c r="BD58" s="885"/>
      <c r="BE58" s="885"/>
      <c r="BF58" s="885"/>
      <c r="BG58" s="917"/>
    </row>
    <row r="59" spans="2:59" ht="20.25" customHeight="1">
      <c r="B59" s="69">
        <f>B56+1</f>
        <v>14</v>
      </c>
      <c r="C59" s="876"/>
      <c r="D59" s="877"/>
      <c r="E59" s="878"/>
      <c r="F59" s="184"/>
      <c r="G59" s="894"/>
      <c r="H59" s="883"/>
      <c r="I59" s="877"/>
      <c r="J59" s="877"/>
      <c r="K59" s="878"/>
      <c r="L59" s="887"/>
      <c r="M59" s="888"/>
      <c r="N59" s="889"/>
      <c r="O59" s="27" t="s">
        <v>88</v>
      </c>
      <c r="P59" s="28"/>
      <c r="Q59" s="28"/>
      <c r="R59" s="23"/>
      <c r="S59" s="74"/>
      <c r="T59" s="157" t="str">
        <f>IF(T58="","",VLOOKUP(T58,'シフト記号表（勤務時間帯）'!$C$5:$W$46,21,FALSE))</f>
        <v/>
      </c>
      <c r="U59" s="158" t="str">
        <f>IF(U58="","",VLOOKUP(U58,'シフト記号表（勤務時間帯）'!$C$5:$W$46,21,FALSE))</f>
        <v/>
      </c>
      <c r="V59" s="158" t="str">
        <f>IF(V58="","",VLOOKUP(V58,'シフト記号表（勤務時間帯）'!$C$5:$W$46,21,FALSE))</f>
        <v/>
      </c>
      <c r="W59" s="158" t="str">
        <f>IF(W58="","",VLOOKUP(W58,'シフト記号表（勤務時間帯）'!$C$5:$W$46,21,FALSE))</f>
        <v/>
      </c>
      <c r="X59" s="158" t="str">
        <f>IF(X58="","",VLOOKUP(X58,'シフト記号表（勤務時間帯）'!$C$5:$W$46,21,FALSE))</f>
        <v/>
      </c>
      <c r="Y59" s="158" t="str">
        <f>IF(Y58="","",VLOOKUP(Y58,'シフト記号表（勤務時間帯）'!$C$5:$W$46,21,FALSE))</f>
        <v/>
      </c>
      <c r="Z59" s="159" t="str">
        <f>IF(Z58="","",VLOOKUP(Z58,'シフト記号表（勤務時間帯）'!$C$5:$W$46,21,FALSE))</f>
        <v/>
      </c>
      <c r="AA59" s="157" t="str">
        <f>IF(AA58="","",VLOOKUP(AA58,'シフト記号表（勤務時間帯）'!$C$5:$W$46,21,FALSE))</f>
        <v/>
      </c>
      <c r="AB59" s="158" t="str">
        <f>IF(AB58="","",VLOOKUP(AB58,'シフト記号表（勤務時間帯）'!$C$5:$W$46,21,FALSE))</f>
        <v/>
      </c>
      <c r="AC59" s="158" t="str">
        <f>IF(AC58="","",VLOOKUP(AC58,'シフト記号表（勤務時間帯）'!$C$5:$W$46,21,FALSE))</f>
        <v/>
      </c>
      <c r="AD59" s="158" t="str">
        <f>IF(AD58="","",VLOOKUP(AD58,'シフト記号表（勤務時間帯）'!$C$5:$W$46,21,FALSE))</f>
        <v/>
      </c>
      <c r="AE59" s="158" t="str">
        <f>IF(AE58="","",VLOOKUP(AE58,'シフト記号表（勤務時間帯）'!$C$5:$W$46,21,FALSE))</f>
        <v/>
      </c>
      <c r="AF59" s="158" t="str">
        <f>IF(AF58="","",VLOOKUP(AF58,'シフト記号表（勤務時間帯）'!$C$5:$W$46,21,FALSE))</f>
        <v/>
      </c>
      <c r="AG59" s="159" t="str">
        <f>IF(AG58="","",VLOOKUP(AG58,'シフト記号表（勤務時間帯）'!$C$5:$W$46,21,FALSE))</f>
        <v/>
      </c>
      <c r="AH59" s="157" t="str">
        <f>IF(AH58="","",VLOOKUP(AH58,'シフト記号表（勤務時間帯）'!$C$5:$W$46,21,FALSE))</f>
        <v/>
      </c>
      <c r="AI59" s="158" t="str">
        <f>IF(AI58="","",VLOOKUP(AI58,'シフト記号表（勤務時間帯）'!$C$5:$W$46,21,FALSE))</f>
        <v/>
      </c>
      <c r="AJ59" s="158" t="str">
        <f>IF(AJ58="","",VLOOKUP(AJ58,'シフト記号表（勤務時間帯）'!$C$5:$W$46,21,FALSE))</f>
        <v/>
      </c>
      <c r="AK59" s="158" t="str">
        <f>IF(AK58="","",VLOOKUP(AK58,'シフト記号表（勤務時間帯）'!$C$5:$W$46,21,FALSE))</f>
        <v/>
      </c>
      <c r="AL59" s="158" t="str">
        <f>IF(AL58="","",VLOOKUP(AL58,'シフト記号表（勤務時間帯）'!$C$5:$W$46,21,FALSE))</f>
        <v/>
      </c>
      <c r="AM59" s="158" t="str">
        <f>IF(AM58="","",VLOOKUP(AM58,'シフト記号表（勤務時間帯）'!$C$5:$W$46,21,FALSE))</f>
        <v/>
      </c>
      <c r="AN59" s="159" t="str">
        <f>IF(AN58="","",VLOOKUP(AN58,'シフト記号表（勤務時間帯）'!$C$5:$W$46,21,FALSE))</f>
        <v/>
      </c>
      <c r="AO59" s="157" t="str">
        <f>IF(AO58="","",VLOOKUP(AO58,'シフト記号表（勤務時間帯）'!$C$5:$W$46,21,FALSE))</f>
        <v/>
      </c>
      <c r="AP59" s="158" t="str">
        <f>IF(AP58="","",VLOOKUP(AP58,'シフト記号表（勤務時間帯）'!$C$5:$W$46,21,FALSE))</f>
        <v/>
      </c>
      <c r="AQ59" s="158" t="str">
        <f>IF(AQ58="","",VLOOKUP(AQ58,'シフト記号表（勤務時間帯）'!$C$5:$W$46,21,FALSE))</f>
        <v/>
      </c>
      <c r="AR59" s="158" t="str">
        <f>IF(AR58="","",VLOOKUP(AR58,'シフト記号表（勤務時間帯）'!$C$5:$W$46,21,FALSE))</f>
        <v/>
      </c>
      <c r="AS59" s="158" t="str">
        <f>IF(AS58="","",VLOOKUP(AS58,'シフト記号表（勤務時間帯）'!$C$5:$W$46,21,FALSE))</f>
        <v/>
      </c>
      <c r="AT59" s="158" t="str">
        <f>IF(AT58="","",VLOOKUP(AT58,'シフト記号表（勤務時間帯）'!$C$5:$W$46,21,FALSE))</f>
        <v/>
      </c>
      <c r="AU59" s="159" t="str">
        <f>IF(AU58="","",VLOOKUP(AU58,'シフト記号表（勤務時間帯）'!$C$5:$W$46,21,FALSE))</f>
        <v/>
      </c>
      <c r="AV59" s="157" t="str">
        <f>IF(AV58="","",VLOOKUP(AV58,'シフト記号表（勤務時間帯）'!$C$5:$W$46,21,FALSE))</f>
        <v/>
      </c>
      <c r="AW59" s="158" t="str">
        <f>IF(AW58="","",VLOOKUP(AW58,'シフト記号表（勤務時間帯）'!$C$5:$W$46,21,FALSE))</f>
        <v/>
      </c>
      <c r="AX59" s="160" t="str">
        <f>IF(AX58="","",VLOOKUP(AX58,'シフト記号表（勤務時間帯）'!$C$5:$W$46,21,FALSE))</f>
        <v/>
      </c>
      <c r="AY59" s="914">
        <f>IF($BB$3="計画",SUM(T59:AU59),IF($BB$3="実績",SUM(T59:AX59),""))</f>
        <v>0</v>
      </c>
      <c r="AZ59" s="915"/>
      <c r="BA59" s="924">
        <f>IF($BB$3="計画",AY59/4,IF($BB$3="実績",(AY59/($BB$7/7)),""))</f>
        <v>0</v>
      </c>
      <c r="BB59" s="925"/>
      <c r="BC59" s="918"/>
      <c r="BD59" s="888"/>
      <c r="BE59" s="888"/>
      <c r="BF59" s="888"/>
      <c r="BG59" s="919"/>
    </row>
    <row r="60" spans="2:59" ht="20.25" customHeight="1">
      <c r="B60" s="70"/>
      <c r="C60" s="879"/>
      <c r="D60" s="880"/>
      <c r="E60" s="881"/>
      <c r="F60" s="185">
        <f>C59</f>
        <v>0</v>
      </c>
      <c r="G60" s="895"/>
      <c r="H60" s="882"/>
      <c r="I60" s="880"/>
      <c r="J60" s="880"/>
      <c r="K60" s="881"/>
      <c r="L60" s="890"/>
      <c r="M60" s="891"/>
      <c r="N60" s="892"/>
      <c r="O60" s="58" t="s">
        <v>89</v>
      </c>
      <c r="P60" s="59"/>
      <c r="Q60" s="59"/>
      <c r="R60" s="60"/>
      <c r="S60" s="80"/>
      <c r="T60" s="161" t="str">
        <f>IF(T58="","",VLOOKUP(T58,'シフト記号表（勤務時間帯）'!$C$5:$Y$46,23,FALSE))</f>
        <v/>
      </c>
      <c r="U60" s="162" t="str">
        <f>IF(U58="","",VLOOKUP(U58,'シフト記号表（勤務時間帯）'!$C$5:$Y$46,23,FALSE))</f>
        <v/>
      </c>
      <c r="V60" s="162" t="str">
        <f>IF(V58="","",VLOOKUP(V58,'シフト記号表（勤務時間帯）'!$C$5:$Y$46,23,FALSE))</f>
        <v/>
      </c>
      <c r="W60" s="162" t="str">
        <f>IF(W58="","",VLOOKUP(W58,'シフト記号表（勤務時間帯）'!$C$5:$Y$46,23,FALSE))</f>
        <v/>
      </c>
      <c r="X60" s="162" t="str">
        <f>IF(X58="","",VLOOKUP(X58,'シフト記号表（勤務時間帯）'!$C$5:$Y$46,23,FALSE))</f>
        <v/>
      </c>
      <c r="Y60" s="162" t="str">
        <f>IF(Y58="","",VLOOKUP(Y58,'シフト記号表（勤務時間帯）'!$C$5:$Y$46,23,FALSE))</f>
        <v/>
      </c>
      <c r="Z60" s="163" t="str">
        <f>IF(Z58="","",VLOOKUP(Z58,'シフト記号表（勤務時間帯）'!$C$5:$Y$46,23,FALSE))</f>
        <v/>
      </c>
      <c r="AA60" s="161" t="str">
        <f>IF(AA58="","",VLOOKUP(AA58,'シフト記号表（勤務時間帯）'!$C$5:$Y$46,23,FALSE))</f>
        <v/>
      </c>
      <c r="AB60" s="162" t="str">
        <f>IF(AB58="","",VLOOKUP(AB58,'シフト記号表（勤務時間帯）'!$C$5:$Y$46,23,FALSE))</f>
        <v/>
      </c>
      <c r="AC60" s="162" t="str">
        <f>IF(AC58="","",VLOOKUP(AC58,'シフト記号表（勤務時間帯）'!$C$5:$Y$46,23,FALSE))</f>
        <v/>
      </c>
      <c r="AD60" s="162" t="str">
        <f>IF(AD58="","",VLOOKUP(AD58,'シフト記号表（勤務時間帯）'!$C$5:$Y$46,23,FALSE))</f>
        <v/>
      </c>
      <c r="AE60" s="162" t="str">
        <f>IF(AE58="","",VLOOKUP(AE58,'シフト記号表（勤務時間帯）'!$C$5:$Y$46,23,FALSE))</f>
        <v/>
      </c>
      <c r="AF60" s="162" t="str">
        <f>IF(AF58="","",VLOOKUP(AF58,'シフト記号表（勤務時間帯）'!$C$5:$Y$46,23,FALSE))</f>
        <v/>
      </c>
      <c r="AG60" s="163" t="str">
        <f>IF(AG58="","",VLOOKUP(AG58,'シフト記号表（勤務時間帯）'!$C$5:$Y$46,23,FALSE))</f>
        <v/>
      </c>
      <c r="AH60" s="161" t="str">
        <f>IF(AH58="","",VLOOKUP(AH58,'シフト記号表（勤務時間帯）'!$C$5:$Y$46,23,FALSE))</f>
        <v/>
      </c>
      <c r="AI60" s="162" t="str">
        <f>IF(AI58="","",VLOOKUP(AI58,'シフト記号表（勤務時間帯）'!$C$5:$Y$46,23,FALSE))</f>
        <v/>
      </c>
      <c r="AJ60" s="162" t="str">
        <f>IF(AJ58="","",VLOOKUP(AJ58,'シフト記号表（勤務時間帯）'!$C$5:$Y$46,23,FALSE))</f>
        <v/>
      </c>
      <c r="AK60" s="162" t="str">
        <f>IF(AK58="","",VLOOKUP(AK58,'シフト記号表（勤務時間帯）'!$C$5:$Y$46,23,FALSE))</f>
        <v/>
      </c>
      <c r="AL60" s="162" t="str">
        <f>IF(AL58="","",VLOOKUP(AL58,'シフト記号表（勤務時間帯）'!$C$5:$Y$46,23,FALSE))</f>
        <v/>
      </c>
      <c r="AM60" s="162" t="str">
        <f>IF(AM58="","",VLOOKUP(AM58,'シフト記号表（勤務時間帯）'!$C$5:$Y$46,23,FALSE))</f>
        <v/>
      </c>
      <c r="AN60" s="163" t="str">
        <f>IF(AN58="","",VLOOKUP(AN58,'シフト記号表（勤務時間帯）'!$C$5:$Y$46,23,FALSE))</f>
        <v/>
      </c>
      <c r="AO60" s="161" t="str">
        <f>IF(AO58="","",VLOOKUP(AO58,'シフト記号表（勤務時間帯）'!$C$5:$Y$46,23,FALSE))</f>
        <v/>
      </c>
      <c r="AP60" s="162" t="str">
        <f>IF(AP58="","",VLOOKUP(AP58,'シフト記号表（勤務時間帯）'!$C$5:$Y$46,23,FALSE))</f>
        <v/>
      </c>
      <c r="AQ60" s="162" t="str">
        <f>IF(AQ58="","",VLOOKUP(AQ58,'シフト記号表（勤務時間帯）'!$C$5:$Y$46,23,FALSE))</f>
        <v/>
      </c>
      <c r="AR60" s="162" t="str">
        <f>IF(AR58="","",VLOOKUP(AR58,'シフト記号表（勤務時間帯）'!$C$5:$Y$46,23,FALSE))</f>
        <v/>
      </c>
      <c r="AS60" s="162" t="str">
        <f>IF(AS58="","",VLOOKUP(AS58,'シフト記号表（勤務時間帯）'!$C$5:$Y$46,23,FALSE))</f>
        <v/>
      </c>
      <c r="AT60" s="162" t="str">
        <f>IF(AT58="","",VLOOKUP(AT58,'シフト記号表（勤務時間帯）'!$C$5:$Y$46,23,FALSE))</f>
        <v/>
      </c>
      <c r="AU60" s="163" t="str">
        <f>IF(AU58="","",VLOOKUP(AU58,'シフト記号表（勤務時間帯）'!$C$5:$Y$46,23,FALSE))</f>
        <v/>
      </c>
      <c r="AV60" s="161" t="str">
        <f>IF(AV58="","",VLOOKUP(AV58,'シフト記号表（勤務時間帯）'!$C$5:$Y$46,23,FALSE))</f>
        <v/>
      </c>
      <c r="AW60" s="162" t="str">
        <f>IF(AW58="","",VLOOKUP(AW58,'シフト記号表（勤務時間帯）'!$C$5:$Y$46,23,FALSE))</f>
        <v/>
      </c>
      <c r="AX60" s="164" t="str">
        <f>IF(AX58="","",VLOOKUP(AX58,'シフト記号表（勤務時間帯）'!$C$5:$Y$46,23,FALSE))</f>
        <v/>
      </c>
      <c r="AY60" s="912">
        <f>IF($BB$3="計画",SUM(T60:AU60),IF($BB$3="実績",SUM(T60:AX60),""))</f>
        <v>0</v>
      </c>
      <c r="AZ60" s="913"/>
      <c r="BA60" s="926">
        <f>IF($BB$3="計画",AY60/4,IF($BB$3="実績",(AY60/($BB$7/7)),""))</f>
        <v>0</v>
      </c>
      <c r="BB60" s="927"/>
      <c r="BC60" s="922"/>
      <c r="BD60" s="891"/>
      <c r="BE60" s="891"/>
      <c r="BF60" s="891"/>
      <c r="BG60" s="923"/>
    </row>
    <row r="61" spans="2:59" ht="20.25" customHeight="1">
      <c r="B61" s="71"/>
      <c r="C61" s="876"/>
      <c r="D61" s="877"/>
      <c r="E61" s="878"/>
      <c r="F61" s="184"/>
      <c r="G61" s="893"/>
      <c r="H61" s="883"/>
      <c r="I61" s="877"/>
      <c r="J61" s="877"/>
      <c r="K61" s="878"/>
      <c r="L61" s="884"/>
      <c r="M61" s="885"/>
      <c r="N61" s="886"/>
      <c r="O61" s="61" t="s">
        <v>18</v>
      </c>
      <c r="P61" s="62"/>
      <c r="Q61" s="62"/>
      <c r="R61" s="63"/>
      <c r="S61" s="81"/>
      <c r="T61" s="187"/>
      <c r="U61" s="188"/>
      <c r="V61" s="188"/>
      <c r="W61" s="188"/>
      <c r="X61" s="188"/>
      <c r="Y61" s="188"/>
      <c r="Z61" s="189"/>
      <c r="AA61" s="187"/>
      <c r="AB61" s="188"/>
      <c r="AC61" s="188"/>
      <c r="AD61" s="188"/>
      <c r="AE61" s="188"/>
      <c r="AF61" s="188"/>
      <c r="AG61" s="189"/>
      <c r="AH61" s="187"/>
      <c r="AI61" s="188"/>
      <c r="AJ61" s="188"/>
      <c r="AK61" s="188"/>
      <c r="AL61" s="188"/>
      <c r="AM61" s="188"/>
      <c r="AN61" s="189"/>
      <c r="AO61" s="187"/>
      <c r="AP61" s="188"/>
      <c r="AQ61" s="188"/>
      <c r="AR61" s="188"/>
      <c r="AS61" s="188"/>
      <c r="AT61" s="188"/>
      <c r="AU61" s="189"/>
      <c r="AV61" s="187"/>
      <c r="AW61" s="188"/>
      <c r="AX61" s="195"/>
      <c r="AY61" s="910"/>
      <c r="AZ61" s="911"/>
      <c r="BA61" s="920"/>
      <c r="BB61" s="921"/>
      <c r="BC61" s="916"/>
      <c r="BD61" s="885"/>
      <c r="BE61" s="885"/>
      <c r="BF61" s="885"/>
      <c r="BG61" s="917"/>
    </row>
    <row r="62" spans="2:59" ht="20.25" customHeight="1">
      <c r="B62" s="69">
        <f>B59+1</f>
        <v>15</v>
      </c>
      <c r="C62" s="876"/>
      <c r="D62" s="877"/>
      <c r="E62" s="878"/>
      <c r="F62" s="184"/>
      <c r="G62" s="894"/>
      <c r="H62" s="883"/>
      <c r="I62" s="877"/>
      <c r="J62" s="877"/>
      <c r="K62" s="878"/>
      <c r="L62" s="887"/>
      <c r="M62" s="888"/>
      <c r="N62" s="889"/>
      <c r="O62" s="27" t="s">
        <v>88</v>
      </c>
      <c r="P62" s="28"/>
      <c r="Q62" s="28"/>
      <c r="R62" s="23"/>
      <c r="S62" s="74"/>
      <c r="T62" s="157" t="str">
        <f>IF(T61="","",VLOOKUP(T61,'シフト記号表（勤務時間帯）'!$C$5:$W$46,21,FALSE))</f>
        <v/>
      </c>
      <c r="U62" s="158" t="str">
        <f>IF(U61="","",VLOOKUP(U61,'シフト記号表（勤務時間帯）'!$C$5:$W$46,21,FALSE))</f>
        <v/>
      </c>
      <c r="V62" s="158" t="str">
        <f>IF(V61="","",VLOOKUP(V61,'シフト記号表（勤務時間帯）'!$C$5:$W$46,21,FALSE))</f>
        <v/>
      </c>
      <c r="W62" s="158" t="str">
        <f>IF(W61="","",VLOOKUP(W61,'シフト記号表（勤務時間帯）'!$C$5:$W$46,21,FALSE))</f>
        <v/>
      </c>
      <c r="X62" s="158" t="str">
        <f>IF(X61="","",VLOOKUP(X61,'シフト記号表（勤務時間帯）'!$C$5:$W$46,21,FALSE))</f>
        <v/>
      </c>
      <c r="Y62" s="158" t="str">
        <f>IF(Y61="","",VLOOKUP(Y61,'シフト記号表（勤務時間帯）'!$C$5:$W$46,21,FALSE))</f>
        <v/>
      </c>
      <c r="Z62" s="159" t="str">
        <f>IF(Z61="","",VLOOKUP(Z61,'シフト記号表（勤務時間帯）'!$C$5:$W$46,21,FALSE))</f>
        <v/>
      </c>
      <c r="AA62" s="157" t="str">
        <f>IF(AA61="","",VLOOKUP(AA61,'シフト記号表（勤務時間帯）'!$C$5:$W$46,21,FALSE))</f>
        <v/>
      </c>
      <c r="AB62" s="158" t="str">
        <f>IF(AB61="","",VLOOKUP(AB61,'シフト記号表（勤務時間帯）'!$C$5:$W$46,21,FALSE))</f>
        <v/>
      </c>
      <c r="AC62" s="158" t="str">
        <f>IF(AC61="","",VLOOKUP(AC61,'シフト記号表（勤務時間帯）'!$C$5:$W$46,21,FALSE))</f>
        <v/>
      </c>
      <c r="AD62" s="158" t="str">
        <f>IF(AD61="","",VLOOKUP(AD61,'シフト記号表（勤務時間帯）'!$C$5:$W$46,21,FALSE))</f>
        <v/>
      </c>
      <c r="AE62" s="158" t="str">
        <f>IF(AE61="","",VLOOKUP(AE61,'シフト記号表（勤務時間帯）'!$C$5:$W$46,21,FALSE))</f>
        <v/>
      </c>
      <c r="AF62" s="158" t="str">
        <f>IF(AF61="","",VLOOKUP(AF61,'シフト記号表（勤務時間帯）'!$C$5:$W$46,21,FALSE))</f>
        <v/>
      </c>
      <c r="AG62" s="159" t="str">
        <f>IF(AG61="","",VLOOKUP(AG61,'シフト記号表（勤務時間帯）'!$C$5:$W$46,21,FALSE))</f>
        <v/>
      </c>
      <c r="AH62" s="157" t="str">
        <f>IF(AH61="","",VLOOKUP(AH61,'シフト記号表（勤務時間帯）'!$C$5:$W$46,21,FALSE))</f>
        <v/>
      </c>
      <c r="AI62" s="158" t="str">
        <f>IF(AI61="","",VLOOKUP(AI61,'シフト記号表（勤務時間帯）'!$C$5:$W$46,21,FALSE))</f>
        <v/>
      </c>
      <c r="AJ62" s="158" t="str">
        <f>IF(AJ61="","",VLOOKUP(AJ61,'シフト記号表（勤務時間帯）'!$C$5:$W$46,21,FALSE))</f>
        <v/>
      </c>
      <c r="AK62" s="158" t="str">
        <f>IF(AK61="","",VLOOKUP(AK61,'シフト記号表（勤務時間帯）'!$C$5:$W$46,21,FALSE))</f>
        <v/>
      </c>
      <c r="AL62" s="158" t="str">
        <f>IF(AL61="","",VLOOKUP(AL61,'シフト記号表（勤務時間帯）'!$C$5:$W$46,21,FALSE))</f>
        <v/>
      </c>
      <c r="AM62" s="158" t="str">
        <f>IF(AM61="","",VLOOKUP(AM61,'シフト記号表（勤務時間帯）'!$C$5:$W$46,21,FALSE))</f>
        <v/>
      </c>
      <c r="AN62" s="159" t="str">
        <f>IF(AN61="","",VLOOKUP(AN61,'シフト記号表（勤務時間帯）'!$C$5:$W$46,21,FALSE))</f>
        <v/>
      </c>
      <c r="AO62" s="157" t="str">
        <f>IF(AO61="","",VLOOKUP(AO61,'シフト記号表（勤務時間帯）'!$C$5:$W$46,21,FALSE))</f>
        <v/>
      </c>
      <c r="AP62" s="158" t="str">
        <f>IF(AP61="","",VLOOKUP(AP61,'シフト記号表（勤務時間帯）'!$C$5:$W$46,21,FALSE))</f>
        <v/>
      </c>
      <c r="AQ62" s="158" t="str">
        <f>IF(AQ61="","",VLOOKUP(AQ61,'シフト記号表（勤務時間帯）'!$C$5:$W$46,21,FALSE))</f>
        <v/>
      </c>
      <c r="AR62" s="158" t="str">
        <f>IF(AR61="","",VLOOKUP(AR61,'シフト記号表（勤務時間帯）'!$C$5:$W$46,21,FALSE))</f>
        <v/>
      </c>
      <c r="AS62" s="158" t="str">
        <f>IF(AS61="","",VLOOKUP(AS61,'シフト記号表（勤務時間帯）'!$C$5:$W$46,21,FALSE))</f>
        <v/>
      </c>
      <c r="AT62" s="158" t="str">
        <f>IF(AT61="","",VLOOKUP(AT61,'シフト記号表（勤務時間帯）'!$C$5:$W$46,21,FALSE))</f>
        <v/>
      </c>
      <c r="AU62" s="159" t="str">
        <f>IF(AU61="","",VLOOKUP(AU61,'シフト記号表（勤務時間帯）'!$C$5:$W$46,21,FALSE))</f>
        <v/>
      </c>
      <c r="AV62" s="157" t="str">
        <f>IF(AV61="","",VLOOKUP(AV61,'シフト記号表（勤務時間帯）'!$C$5:$W$46,21,FALSE))</f>
        <v/>
      </c>
      <c r="AW62" s="158" t="str">
        <f>IF(AW61="","",VLOOKUP(AW61,'シフト記号表（勤務時間帯）'!$C$5:$W$46,21,FALSE))</f>
        <v/>
      </c>
      <c r="AX62" s="160" t="str">
        <f>IF(AX61="","",VLOOKUP(AX61,'シフト記号表（勤務時間帯）'!$C$5:$W$46,21,FALSE))</f>
        <v/>
      </c>
      <c r="AY62" s="914">
        <f>IF($BB$3="計画",SUM(T62:AU62),IF($BB$3="実績",SUM(T62:AX62),""))</f>
        <v>0</v>
      </c>
      <c r="AZ62" s="915"/>
      <c r="BA62" s="924">
        <f>IF($BB$3="計画",AY62/4,IF($BB$3="実績",(AY62/($BB$7/7)),""))</f>
        <v>0</v>
      </c>
      <c r="BB62" s="925"/>
      <c r="BC62" s="918"/>
      <c r="BD62" s="888"/>
      <c r="BE62" s="888"/>
      <c r="BF62" s="888"/>
      <c r="BG62" s="919"/>
    </row>
    <row r="63" spans="2:59" ht="20.25" customHeight="1" thickBot="1">
      <c r="B63" s="69"/>
      <c r="C63" s="906"/>
      <c r="D63" s="907"/>
      <c r="E63" s="908"/>
      <c r="F63" s="192">
        <f>C62</f>
        <v>0</v>
      </c>
      <c r="G63" s="905"/>
      <c r="H63" s="909"/>
      <c r="I63" s="907"/>
      <c r="J63" s="907"/>
      <c r="K63" s="908"/>
      <c r="L63" s="928"/>
      <c r="M63" s="929"/>
      <c r="N63" s="930"/>
      <c r="O63" s="82" t="s">
        <v>89</v>
      </c>
      <c r="P63" s="34"/>
      <c r="Q63" s="34"/>
      <c r="R63" s="83"/>
      <c r="S63" s="84"/>
      <c r="T63" s="161" t="str">
        <f>IF(T61="","",VLOOKUP(T61,'シフト記号表（勤務時間帯）'!$C$5:$Y$46,23,FALSE))</f>
        <v/>
      </c>
      <c r="U63" s="162" t="str">
        <f>IF(U61="","",VLOOKUP(U61,'シフト記号表（勤務時間帯）'!$C$5:$Y$46,23,FALSE))</f>
        <v/>
      </c>
      <c r="V63" s="162" t="str">
        <f>IF(V61="","",VLOOKUP(V61,'シフト記号表（勤務時間帯）'!$C$5:$Y$46,23,FALSE))</f>
        <v/>
      </c>
      <c r="W63" s="162" t="str">
        <f>IF(W61="","",VLOOKUP(W61,'シフト記号表（勤務時間帯）'!$C$5:$Y$46,23,FALSE))</f>
        <v/>
      </c>
      <c r="X63" s="162" t="str">
        <f>IF(X61="","",VLOOKUP(X61,'シフト記号表（勤務時間帯）'!$C$5:$Y$46,23,FALSE))</f>
        <v/>
      </c>
      <c r="Y63" s="162" t="str">
        <f>IF(Y61="","",VLOOKUP(Y61,'シフト記号表（勤務時間帯）'!$C$5:$Y$46,23,FALSE))</f>
        <v/>
      </c>
      <c r="Z63" s="163" t="str">
        <f>IF(Z61="","",VLOOKUP(Z61,'シフト記号表（勤務時間帯）'!$C$5:$Y$46,23,FALSE))</f>
        <v/>
      </c>
      <c r="AA63" s="161" t="str">
        <f>IF(AA61="","",VLOOKUP(AA61,'シフト記号表（勤務時間帯）'!$C$5:$Y$46,23,FALSE))</f>
        <v/>
      </c>
      <c r="AB63" s="162" t="str">
        <f>IF(AB61="","",VLOOKUP(AB61,'シフト記号表（勤務時間帯）'!$C$5:$Y$46,23,FALSE))</f>
        <v/>
      </c>
      <c r="AC63" s="162" t="str">
        <f>IF(AC61="","",VLOOKUP(AC61,'シフト記号表（勤務時間帯）'!$C$5:$Y$46,23,FALSE))</f>
        <v/>
      </c>
      <c r="AD63" s="162" t="str">
        <f>IF(AD61="","",VLOOKUP(AD61,'シフト記号表（勤務時間帯）'!$C$5:$Y$46,23,FALSE))</f>
        <v/>
      </c>
      <c r="AE63" s="162" t="str">
        <f>IF(AE61="","",VLOOKUP(AE61,'シフト記号表（勤務時間帯）'!$C$5:$Y$46,23,FALSE))</f>
        <v/>
      </c>
      <c r="AF63" s="162" t="str">
        <f>IF(AF61="","",VLOOKUP(AF61,'シフト記号表（勤務時間帯）'!$C$5:$Y$46,23,FALSE))</f>
        <v/>
      </c>
      <c r="AG63" s="163" t="str">
        <f>IF(AG61="","",VLOOKUP(AG61,'シフト記号表（勤務時間帯）'!$C$5:$Y$46,23,FALSE))</f>
        <v/>
      </c>
      <c r="AH63" s="161" t="str">
        <f>IF(AH61="","",VLOOKUP(AH61,'シフト記号表（勤務時間帯）'!$C$5:$Y$46,23,FALSE))</f>
        <v/>
      </c>
      <c r="AI63" s="162" t="str">
        <f>IF(AI61="","",VLOOKUP(AI61,'シフト記号表（勤務時間帯）'!$C$5:$Y$46,23,FALSE))</f>
        <v/>
      </c>
      <c r="AJ63" s="162" t="str">
        <f>IF(AJ61="","",VLOOKUP(AJ61,'シフト記号表（勤務時間帯）'!$C$5:$Y$46,23,FALSE))</f>
        <v/>
      </c>
      <c r="AK63" s="162" t="str">
        <f>IF(AK61="","",VLOOKUP(AK61,'シフト記号表（勤務時間帯）'!$C$5:$Y$46,23,FALSE))</f>
        <v/>
      </c>
      <c r="AL63" s="162" t="str">
        <f>IF(AL61="","",VLOOKUP(AL61,'シフト記号表（勤務時間帯）'!$C$5:$Y$46,23,FALSE))</f>
        <v/>
      </c>
      <c r="AM63" s="162" t="str">
        <f>IF(AM61="","",VLOOKUP(AM61,'シフト記号表（勤務時間帯）'!$C$5:$Y$46,23,FALSE))</f>
        <v/>
      </c>
      <c r="AN63" s="163" t="str">
        <f>IF(AN61="","",VLOOKUP(AN61,'シフト記号表（勤務時間帯）'!$C$5:$Y$46,23,FALSE))</f>
        <v/>
      </c>
      <c r="AO63" s="161" t="str">
        <f>IF(AO61="","",VLOOKUP(AO61,'シフト記号表（勤務時間帯）'!$C$5:$Y$46,23,FALSE))</f>
        <v/>
      </c>
      <c r="AP63" s="162" t="str">
        <f>IF(AP61="","",VLOOKUP(AP61,'シフト記号表（勤務時間帯）'!$C$5:$Y$46,23,FALSE))</f>
        <v/>
      </c>
      <c r="AQ63" s="162" t="str">
        <f>IF(AQ61="","",VLOOKUP(AQ61,'シフト記号表（勤務時間帯）'!$C$5:$Y$46,23,FALSE))</f>
        <v/>
      </c>
      <c r="AR63" s="162" t="str">
        <f>IF(AR61="","",VLOOKUP(AR61,'シフト記号表（勤務時間帯）'!$C$5:$Y$46,23,FALSE))</f>
        <v/>
      </c>
      <c r="AS63" s="162" t="str">
        <f>IF(AS61="","",VLOOKUP(AS61,'シフト記号表（勤務時間帯）'!$C$5:$Y$46,23,FALSE))</f>
        <v/>
      </c>
      <c r="AT63" s="162" t="str">
        <f>IF(AT61="","",VLOOKUP(AT61,'シフト記号表（勤務時間帯）'!$C$5:$Y$46,23,FALSE))</f>
        <v/>
      </c>
      <c r="AU63" s="163" t="str">
        <f>IF(AU61="","",VLOOKUP(AU61,'シフト記号表（勤務時間帯）'!$C$5:$Y$46,23,FALSE))</f>
        <v/>
      </c>
      <c r="AV63" s="161" t="str">
        <f>IF(AV61="","",VLOOKUP(AV61,'シフト記号表（勤務時間帯）'!$C$5:$Y$46,23,FALSE))</f>
        <v/>
      </c>
      <c r="AW63" s="162" t="str">
        <f>IF(AW61="","",VLOOKUP(AW61,'シフト記号表（勤務時間帯）'!$C$5:$Y$46,23,FALSE))</f>
        <v/>
      </c>
      <c r="AX63" s="164" t="str">
        <f>IF(AX61="","",VLOOKUP(AX61,'シフト記号表（勤務時間帯）'!$C$5:$Y$46,23,FALSE))</f>
        <v/>
      </c>
      <c r="AY63" s="912">
        <f>IF($BB$3="計画",SUM(T63:AU63),IF($BB$3="実績",SUM(T63:AX63),""))</f>
        <v>0</v>
      </c>
      <c r="AZ63" s="913"/>
      <c r="BA63" s="926">
        <f>IF($BB$3="計画",AY63/4,IF($BB$3="実績",(AY63/($BB$7/7)),""))</f>
        <v>0</v>
      </c>
      <c r="BB63" s="927"/>
      <c r="BC63" s="918"/>
      <c r="BD63" s="888"/>
      <c r="BE63" s="888"/>
      <c r="BF63" s="888"/>
      <c r="BG63" s="919"/>
    </row>
    <row r="64" spans="2:59" ht="20.25" customHeight="1">
      <c r="B64" s="899" t="s">
        <v>221</v>
      </c>
      <c r="C64" s="900"/>
      <c r="D64" s="900"/>
      <c r="E64" s="900"/>
      <c r="F64" s="900"/>
      <c r="G64" s="900"/>
      <c r="H64" s="900"/>
      <c r="I64" s="900"/>
      <c r="J64" s="900"/>
      <c r="K64" s="900"/>
      <c r="L64" s="900"/>
      <c r="M64" s="900"/>
      <c r="N64" s="900"/>
      <c r="O64" s="900"/>
      <c r="P64" s="900"/>
      <c r="Q64" s="900"/>
      <c r="R64" s="900"/>
      <c r="S64" s="901"/>
      <c r="T64" s="205"/>
      <c r="U64" s="206"/>
      <c r="V64" s="206"/>
      <c r="W64" s="206"/>
      <c r="X64" s="206"/>
      <c r="Y64" s="206"/>
      <c r="Z64" s="207"/>
      <c r="AA64" s="208"/>
      <c r="AB64" s="206"/>
      <c r="AC64" s="206"/>
      <c r="AD64" s="206"/>
      <c r="AE64" s="206"/>
      <c r="AF64" s="206"/>
      <c r="AG64" s="207"/>
      <c r="AH64" s="208"/>
      <c r="AI64" s="206"/>
      <c r="AJ64" s="206"/>
      <c r="AK64" s="206"/>
      <c r="AL64" s="206"/>
      <c r="AM64" s="206"/>
      <c r="AN64" s="207"/>
      <c r="AO64" s="208"/>
      <c r="AP64" s="206"/>
      <c r="AQ64" s="206"/>
      <c r="AR64" s="206"/>
      <c r="AS64" s="206"/>
      <c r="AT64" s="206"/>
      <c r="AU64" s="207"/>
      <c r="AV64" s="208"/>
      <c r="AW64" s="206"/>
      <c r="AX64" s="209"/>
      <c r="AY64" s="999"/>
      <c r="AZ64" s="1000"/>
      <c r="BA64" s="1005"/>
      <c r="BB64" s="1006"/>
      <c r="BC64" s="1006"/>
      <c r="BD64" s="1006"/>
      <c r="BE64" s="1006"/>
      <c r="BF64" s="1006"/>
      <c r="BG64" s="1000"/>
    </row>
    <row r="65" spans="2:59" ht="20.25" customHeight="1">
      <c r="B65" s="902" t="s">
        <v>222</v>
      </c>
      <c r="C65" s="903"/>
      <c r="D65" s="903"/>
      <c r="E65" s="903"/>
      <c r="F65" s="903"/>
      <c r="G65" s="903"/>
      <c r="H65" s="903"/>
      <c r="I65" s="903"/>
      <c r="J65" s="903"/>
      <c r="K65" s="903"/>
      <c r="L65" s="903"/>
      <c r="M65" s="903"/>
      <c r="N65" s="903"/>
      <c r="O65" s="903"/>
      <c r="P65" s="903"/>
      <c r="Q65" s="903"/>
      <c r="R65" s="903"/>
      <c r="S65" s="904"/>
      <c r="T65" s="210"/>
      <c r="U65" s="211"/>
      <c r="V65" s="211"/>
      <c r="W65" s="211"/>
      <c r="X65" s="211"/>
      <c r="Y65" s="211"/>
      <c r="Z65" s="212"/>
      <c r="AA65" s="213"/>
      <c r="AB65" s="211"/>
      <c r="AC65" s="211"/>
      <c r="AD65" s="211"/>
      <c r="AE65" s="211"/>
      <c r="AF65" s="211"/>
      <c r="AG65" s="212"/>
      <c r="AH65" s="213"/>
      <c r="AI65" s="211"/>
      <c r="AJ65" s="211"/>
      <c r="AK65" s="211"/>
      <c r="AL65" s="211"/>
      <c r="AM65" s="211"/>
      <c r="AN65" s="212"/>
      <c r="AO65" s="213"/>
      <c r="AP65" s="211"/>
      <c r="AQ65" s="211"/>
      <c r="AR65" s="211"/>
      <c r="AS65" s="211"/>
      <c r="AT65" s="211"/>
      <c r="AU65" s="212"/>
      <c r="AV65" s="213"/>
      <c r="AW65" s="211"/>
      <c r="AX65" s="214"/>
      <c r="AY65" s="1001"/>
      <c r="AZ65" s="1002"/>
      <c r="BA65" s="1007"/>
      <c r="BB65" s="1008"/>
      <c r="BC65" s="1008"/>
      <c r="BD65" s="1008"/>
      <c r="BE65" s="1008"/>
      <c r="BF65" s="1008"/>
      <c r="BG65" s="1002"/>
    </row>
    <row r="66" spans="2:59" ht="20.25" customHeight="1">
      <c r="B66" s="902" t="s">
        <v>223</v>
      </c>
      <c r="C66" s="903"/>
      <c r="D66" s="903"/>
      <c r="E66" s="903"/>
      <c r="F66" s="903"/>
      <c r="G66" s="903"/>
      <c r="H66" s="903"/>
      <c r="I66" s="903"/>
      <c r="J66" s="903"/>
      <c r="K66" s="903"/>
      <c r="L66" s="903"/>
      <c r="M66" s="903"/>
      <c r="N66" s="903"/>
      <c r="O66" s="903"/>
      <c r="P66" s="903"/>
      <c r="Q66" s="903"/>
      <c r="R66" s="903"/>
      <c r="S66" s="904"/>
      <c r="T66" s="210"/>
      <c r="U66" s="211"/>
      <c r="V66" s="211"/>
      <c r="W66" s="211"/>
      <c r="X66" s="211"/>
      <c r="Y66" s="211"/>
      <c r="Z66" s="215"/>
      <c r="AA66" s="216"/>
      <c r="AB66" s="211"/>
      <c r="AC66" s="211"/>
      <c r="AD66" s="211"/>
      <c r="AE66" s="211"/>
      <c r="AF66" s="211"/>
      <c r="AG66" s="215"/>
      <c r="AH66" s="216"/>
      <c r="AI66" s="211"/>
      <c r="AJ66" s="211"/>
      <c r="AK66" s="211"/>
      <c r="AL66" s="211"/>
      <c r="AM66" s="211"/>
      <c r="AN66" s="215"/>
      <c r="AO66" s="216"/>
      <c r="AP66" s="211"/>
      <c r="AQ66" s="211"/>
      <c r="AR66" s="211"/>
      <c r="AS66" s="211"/>
      <c r="AT66" s="211"/>
      <c r="AU66" s="215"/>
      <c r="AV66" s="216"/>
      <c r="AW66" s="211"/>
      <c r="AX66" s="214"/>
      <c r="AY66" s="1001"/>
      <c r="AZ66" s="1002"/>
      <c r="BA66" s="1007"/>
      <c r="BB66" s="1008"/>
      <c r="BC66" s="1008"/>
      <c r="BD66" s="1008"/>
      <c r="BE66" s="1008"/>
      <c r="BF66" s="1008"/>
      <c r="BG66" s="1002"/>
    </row>
    <row r="67" spans="2:59" ht="20.25" customHeight="1">
      <c r="B67" s="902" t="s">
        <v>224</v>
      </c>
      <c r="C67" s="903"/>
      <c r="D67" s="903"/>
      <c r="E67" s="903"/>
      <c r="F67" s="903"/>
      <c r="G67" s="903"/>
      <c r="H67" s="903"/>
      <c r="I67" s="903"/>
      <c r="J67" s="903"/>
      <c r="K67" s="903"/>
      <c r="L67" s="903"/>
      <c r="M67" s="903"/>
      <c r="N67" s="903"/>
      <c r="O67" s="903"/>
      <c r="P67" s="903"/>
      <c r="Q67" s="903"/>
      <c r="R67" s="903"/>
      <c r="S67" s="904"/>
      <c r="T67" s="210"/>
      <c r="U67" s="211"/>
      <c r="V67" s="211"/>
      <c r="W67" s="211"/>
      <c r="X67" s="211"/>
      <c r="Y67" s="211"/>
      <c r="Z67" s="215"/>
      <c r="AA67" s="216"/>
      <c r="AB67" s="211"/>
      <c r="AC67" s="211"/>
      <c r="AD67" s="211"/>
      <c r="AE67" s="211"/>
      <c r="AF67" s="211"/>
      <c r="AG67" s="215"/>
      <c r="AH67" s="216"/>
      <c r="AI67" s="211"/>
      <c r="AJ67" s="211"/>
      <c r="AK67" s="211"/>
      <c r="AL67" s="211"/>
      <c r="AM67" s="211"/>
      <c r="AN67" s="215"/>
      <c r="AO67" s="216"/>
      <c r="AP67" s="211"/>
      <c r="AQ67" s="211"/>
      <c r="AR67" s="211"/>
      <c r="AS67" s="211"/>
      <c r="AT67" s="211"/>
      <c r="AU67" s="215"/>
      <c r="AV67" s="216"/>
      <c r="AW67" s="211"/>
      <c r="AX67" s="214"/>
      <c r="AY67" s="1003"/>
      <c r="AZ67" s="1004"/>
      <c r="BA67" s="1007"/>
      <c r="BB67" s="1008"/>
      <c r="BC67" s="1008"/>
      <c r="BD67" s="1008"/>
      <c r="BE67" s="1008"/>
      <c r="BF67" s="1008"/>
      <c r="BG67" s="1002"/>
    </row>
    <row r="68" spans="2:59" ht="20.25" customHeight="1">
      <c r="B68" s="902" t="s">
        <v>225</v>
      </c>
      <c r="C68" s="903"/>
      <c r="D68" s="903"/>
      <c r="E68" s="903"/>
      <c r="F68" s="903"/>
      <c r="G68" s="903"/>
      <c r="H68" s="903"/>
      <c r="I68" s="903"/>
      <c r="J68" s="903"/>
      <c r="K68" s="903"/>
      <c r="L68" s="903"/>
      <c r="M68" s="903"/>
      <c r="N68" s="903"/>
      <c r="O68" s="903"/>
      <c r="P68" s="903"/>
      <c r="Q68" s="903"/>
      <c r="R68" s="903"/>
      <c r="S68" s="904"/>
      <c r="T68" s="165" t="str">
        <f t="shared" ref="T68:AX68" ca="1" si="1">IF((SUMIF($C$19:$E$63,"介護従業者",T19:T63)+SUMIF($C$19:$E$63,"看護職員",T19:T63))=0,"",SUMIF($C$19:$E$63,"介護従業者",T19:T63)+SUMIF($C$19:$E$63,"看護職員",T19:T63))</f>
        <v/>
      </c>
      <c r="U68" s="165" t="str">
        <f t="shared" ca="1" si="1"/>
        <v/>
      </c>
      <c r="V68" s="165" t="str">
        <f t="shared" ca="1" si="1"/>
        <v/>
      </c>
      <c r="W68" s="165" t="str">
        <f t="shared" ca="1" si="1"/>
        <v/>
      </c>
      <c r="X68" s="165" t="str">
        <f t="shared" ca="1" si="1"/>
        <v/>
      </c>
      <c r="Y68" s="165" t="str">
        <f t="shared" ca="1" si="1"/>
        <v/>
      </c>
      <c r="Z68" s="166" t="str">
        <f t="shared" ca="1" si="1"/>
        <v/>
      </c>
      <c r="AA68" s="167" t="str">
        <f t="shared" ca="1" si="1"/>
        <v/>
      </c>
      <c r="AB68" s="165" t="str">
        <f t="shared" ca="1" si="1"/>
        <v/>
      </c>
      <c r="AC68" s="165" t="str">
        <f t="shared" ca="1" si="1"/>
        <v/>
      </c>
      <c r="AD68" s="165" t="str">
        <f t="shared" ca="1" si="1"/>
        <v/>
      </c>
      <c r="AE68" s="165" t="str">
        <f t="shared" ca="1" si="1"/>
        <v/>
      </c>
      <c r="AF68" s="165" t="str">
        <f t="shared" ca="1" si="1"/>
        <v/>
      </c>
      <c r="AG68" s="166" t="str">
        <f t="shared" ca="1" si="1"/>
        <v/>
      </c>
      <c r="AH68" s="167" t="str">
        <f t="shared" ca="1" si="1"/>
        <v/>
      </c>
      <c r="AI68" s="165" t="str">
        <f t="shared" ca="1" si="1"/>
        <v/>
      </c>
      <c r="AJ68" s="165" t="str">
        <f t="shared" ca="1" si="1"/>
        <v/>
      </c>
      <c r="AK68" s="165" t="str">
        <f t="shared" ca="1" si="1"/>
        <v/>
      </c>
      <c r="AL68" s="165" t="str">
        <f t="shared" ca="1" si="1"/>
        <v/>
      </c>
      <c r="AM68" s="165" t="str">
        <f t="shared" ca="1" si="1"/>
        <v/>
      </c>
      <c r="AN68" s="166" t="str">
        <f t="shared" ca="1" si="1"/>
        <v/>
      </c>
      <c r="AO68" s="167" t="str">
        <f t="shared" ca="1" si="1"/>
        <v/>
      </c>
      <c r="AP68" s="165" t="str">
        <f t="shared" ca="1" si="1"/>
        <v/>
      </c>
      <c r="AQ68" s="165" t="str">
        <f t="shared" ca="1" si="1"/>
        <v/>
      </c>
      <c r="AR68" s="165" t="str">
        <f t="shared" ca="1" si="1"/>
        <v/>
      </c>
      <c r="AS68" s="165" t="str">
        <f t="shared" ca="1" si="1"/>
        <v/>
      </c>
      <c r="AT68" s="165" t="str">
        <f t="shared" ca="1" si="1"/>
        <v/>
      </c>
      <c r="AU68" s="166" t="str">
        <f t="shared" ca="1" si="1"/>
        <v/>
      </c>
      <c r="AV68" s="167" t="str">
        <f t="shared" ca="1" si="1"/>
        <v/>
      </c>
      <c r="AW68" s="165" t="str">
        <f t="shared" ca="1" si="1"/>
        <v/>
      </c>
      <c r="AX68" s="165" t="str">
        <f t="shared" ca="1" si="1"/>
        <v/>
      </c>
      <c r="AY68" s="997">
        <f ca="1">IF($BB$3="計画",SUM(T68:AU68),IF($BB$3="実績",SUM(T68:AX68),""))</f>
        <v>0</v>
      </c>
      <c r="AZ68" s="998"/>
      <c r="BA68" s="1007"/>
      <c r="BB68" s="1008"/>
      <c r="BC68" s="1008"/>
      <c r="BD68" s="1008"/>
      <c r="BE68" s="1008"/>
      <c r="BF68" s="1008"/>
      <c r="BG68" s="1002"/>
    </row>
    <row r="69" spans="2:59" ht="20.25" customHeight="1">
      <c r="B69" s="902" t="s">
        <v>226</v>
      </c>
      <c r="C69" s="903"/>
      <c r="D69" s="903"/>
      <c r="E69" s="903"/>
      <c r="F69" s="903"/>
      <c r="G69" s="903"/>
      <c r="H69" s="903"/>
      <c r="I69" s="903"/>
      <c r="J69" s="903"/>
      <c r="K69" s="903"/>
      <c r="L69" s="903"/>
      <c r="M69" s="903"/>
      <c r="N69" s="903"/>
      <c r="O69" s="903"/>
      <c r="P69" s="903"/>
      <c r="Q69" s="903"/>
      <c r="R69" s="903"/>
      <c r="S69" s="904"/>
      <c r="T69" s="165" t="str">
        <f t="shared" ref="T69:AX69" ca="1" si="2">IF(SUMIF($C$19:$E$63,"看護職員",T19:T63)=0,"",SUMIF($C$19:$E$63,"看護職員",T19:T63))</f>
        <v/>
      </c>
      <c r="U69" s="165" t="str">
        <f t="shared" ca="1" si="2"/>
        <v/>
      </c>
      <c r="V69" s="165" t="str">
        <f t="shared" ca="1" si="2"/>
        <v/>
      </c>
      <c r="W69" s="165" t="str">
        <f t="shared" ca="1" si="2"/>
        <v/>
      </c>
      <c r="X69" s="165" t="str">
        <f t="shared" ca="1" si="2"/>
        <v/>
      </c>
      <c r="Y69" s="165" t="str">
        <f t="shared" ca="1" si="2"/>
        <v/>
      </c>
      <c r="Z69" s="163" t="str">
        <f t="shared" ca="1" si="2"/>
        <v/>
      </c>
      <c r="AA69" s="161" t="str">
        <f t="shared" ca="1" si="2"/>
        <v/>
      </c>
      <c r="AB69" s="165" t="str">
        <f t="shared" ca="1" si="2"/>
        <v/>
      </c>
      <c r="AC69" s="165" t="str">
        <f t="shared" ca="1" si="2"/>
        <v/>
      </c>
      <c r="AD69" s="165" t="str">
        <f t="shared" ca="1" si="2"/>
        <v/>
      </c>
      <c r="AE69" s="165" t="str">
        <f t="shared" ca="1" si="2"/>
        <v/>
      </c>
      <c r="AF69" s="165" t="str">
        <f t="shared" ca="1" si="2"/>
        <v/>
      </c>
      <c r="AG69" s="163" t="str">
        <f t="shared" ca="1" si="2"/>
        <v/>
      </c>
      <c r="AH69" s="161" t="str">
        <f t="shared" ca="1" si="2"/>
        <v/>
      </c>
      <c r="AI69" s="165" t="str">
        <f t="shared" ca="1" si="2"/>
        <v/>
      </c>
      <c r="AJ69" s="165" t="str">
        <f t="shared" ca="1" si="2"/>
        <v/>
      </c>
      <c r="AK69" s="165" t="str">
        <f t="shared" ca="1" si="2"/>
        <v/>
      </c>
      <c r="AL69" s="165" t="str">
        <f t="shared" ca="1" si="2"/>
        <v/>
      </c>
      <c r="AM69" s="165" t="str">
        <f t="shared" ca="1" si="2"/>
        <v/>
      </c>
      <c r="AN69" s="163" t="str">
        <f t="shared" ca="1" si="2"/>
        <v/>
      </c>
      <c r="AO69" s="161" t="str">
        <f t="shared" ca="1" si="2"/>
        <v/>
      </c>
      <c r="AP69" s="165" t="str">
        <f t="shared" ca="1" si="2"/>
        <v/>
      </c>
      <c r="AQ69" s="165" t="str">
        <f t="shared" ca="1" si="2"/>
        <v/>
      </c>
      <c r="AR69" s="165" t="str">
        <f t="shared" ca="1" si="2"/>
        <v/>
      </c>
      <c r="AS69" s="165" t="str">
        <f t="shared" ca="1" si="2"/>
        <v/>
      </c>
      <c r="AT69" s="165" t="str">
        <f t="shared" ca="1" si="2"/>
        <v/>
      </c>
      <c r="AU69" s="163" t="str">
        <f t="shared" ca="1" si="2"/>
        <v/>
      </c>
      <c r="AV69" s="161" t="str">
        <f t="shared" ca="1" si="2"/>
        <v/>
      </c>
      <c r="AW69" s="165" t="str">
        <f t="shared" ca="1" si="2"/>
        <v/>
      </c>
      <c r="AX69" s="165" t="str">
        <f t="shared" ca="1" si="2"/>
        <v/>
      </c>
      <c r="AY69" s="997">
        <f ca="1">IF($BB$3="計画",SUM(T69:AU69),IF($BB$3="実績",SUM(T69:AX69),""))</f>
        <v>0</v>
      </c>
      <c r="AZ69" s="998"/>
      <c r="BA69" s="1007"/>
      <c r="BB69" s="1008"/>
      <c r="BC69" s="1008"/>
      <c r="BD69" s="1008"/>
      <c r="BE69" s="1008"/>
      <c r="BF69" s="1008"/>
      <c r="BG69" s="1002"/>
    </row>
    <row r="70" spans="2:59" ht="20.25" customHeight="1" thickBot="1">
      <c r="B70" s="896" t="s">
        <v>227</v>
      </c>
      <c r="C70" s="897"/>
      <c r="D70" s="897"/>
      <c r="E70" s="897"/>
      <c r="F70" s="897"/>
      <c r="G70" s="897"/>
      <c r="H70" s="897"/>
      <c r="I70" s="897"/>
      <c r="J70" s="897"/>
      <c r="K70" s="897"/>
      <c r="L70" s="897"/>
      <c r="M70" s="897"/>
      <c r="N70" s="897"/>
      <c r="O70" s="897"/>
      <c r="P70" s="897"/>
      <c r="Q70" s="897"/>
      <c r="R70" s="897"/>
      <c r="S70" s="898"/>
      <c r="T70" s="168" t="str">
        <f>IF((SUMIF($F$19:$F$63,"介護従業者",T19:T63)+SUMIF($F$19:$F$63,"看護職員",T19:T63))=0,"",(SUMIF($F$19:$F$63,"介護従業者",T19:T63)+SUMIF($F$19:$F$63,"看護職員",T19:T63)))</f>
        <v/>
      </c>
      <c r="U70" s="168" t="str">
        <f t="shared" ref="U70:AX70" si="3">IF((SUMIF($F$19:$F$63,"介護従業者",U19:U63)+SUMIF($F$19:$F$63,"看護職員",U19:U63))=0,"",(SUMIF($F$19:$F$63,"介護従業者",U19:U63)+SUMIF($F$19:$F$63,"看護職員",U19:U63)))</f>
        <v/>
      </c>
      <c r="V70" s="168" t="str">
        <f t="shared" si="3"/>
        <v/>
      </c>
      <c r="W70" s="168" t="str">
        <f t="shared" si="3"/>
        <v/>
      </c>
      <c r="X70" s="168" t="str">
        <f t="shared" si="3"/>
        <v/>
      </c>
      <c r="Y70" s="168" t="str">
        <f t="shared" si="3"/>
        <v/>
      </c>
      <c r="Z70" s="169" t="str">
        <f t="shared" si="3"/>
        <v/>
      </c>
      <c r="AA70" s="170" t="str">
        <f t="shared" si="3"/>
        <v/>
      </c>
      <c r="AB70" s="168" t="str">
        <f t="shared" si="3"/>
        <v/>
      </c>
      <c r="AC70" s="168" t="str">
        <f t="shared" si="3"/>
        <v/>
      </c>
      <c r="AD70" s="168" t="str">
        <f t="shared" si="3"/>
        <v/>
      </c>
      <c r="AE70" s="168" t="str">
        <f t="shared" si="3"/>
        <v/>
      </c>
      <c r="AF70" s="168" t="str">
        <f t="shared" si="3"/>
        <v/>
      </c>
      <c r="AG70" s="169" t="str">
        <f t="shared" si="3"/>
        <v/>
      </c>
      <c r="AH70" s="170" t="str">
        <f t="shared" si="3"/>
        <v/>
      </c>
      <c r="AI70" s="168" t="str">
        <f t="shared" si="3"/>
        <v/>
      </c>
      <c r="AJ70" s="168" t="str">
        <f t="shared" si="3"/>
        <v/>
      </c>
      <c r="AK70" s="168" t="str">
        <f t="shared" si="3"/>
        <v/>
      </c>
      <c r="AL70" s="168" t="str">
        <f t="shared" si="3"/>
        <v/>
      </c>
      <c r="AM70" s="168" t="str">
        <f t="shared" si="3"/>
        <v/>
      </c>
      <c r="AN70" s="169" t="str">
        <f t="shared" si="3"/>
        <v/>
      </c>
      <c r="AO70" s="170" t="str">
        <f t="shared" si="3"/>
        <v/>
      </c>
      <c r="AP70" s="168" t="str">
        <f t="shared" si="3"/>
        <v/>
      </c>
      <c r="AQ70" s="168" t="str">
        <f t="shared" si="3"/>
        <v/>
      </c>
      <c r="AR70" s="168" t="str">
        <f t="shared" si="3"/>
        <v/>
      </c>
      <c r="AS70" s="168" t="str">
        <f t="shared" si="3"/>
        <v/>
      </c>
      <c r="AT70" s="168" t="str">
        <f t="shared" si="3"/>
        <v/>
      </c>
      <c r="AU70" s="169" t="str">
        <f t="shared" si="3"/>
        <v/>
      </c>
      <c r="AV70" s="170" t="str">
        <f t="shared" si="3"/>
        <v/>
      </c>
      <c r="AW70" s="168" t="str">
        <f t="shared" si="3"/>
        <v/>
      </c>
      <c r="AX70" s="168" t="str">
        <f t="shared" si="3"/>
        <v/>
      </c>
      <c r="AY70" s="1012">
        <f>IF($BB$3="計画",SUM(T70:AU70),IF($BB$3="実績",SUM(T70:AX70),""))</f>
        <v>0</v>
      </c>
      <c r="AZ70" s="1013"/>
      <c r="BA70" s="1009"/>
      <c r="BB70" s="1010"/>
      <c r="BC70" s="1010"/>
      <c r="BD70" s="1010"/>
      <c r="BE70" s="1010"/>
      <c r="BF70" s="1010"/>
      <c r="BG70" s="1011"/>
    </row>
    <row r="71" spans="2:59" s="64" customFormat="1" ht="20.25" customHeight="1">
      <c r="C71" s="65"/>
      <c r="D71" s="65"/>
      <c r="E71" s="65"/>
      <c r="F71" s="65"/>
      <c r="Q71" s="67"/>
      <c r="BG71" s="66"/>
    </row>
    <row r="72" spans="2:59" ht="20.25" customHeight="1"/>
    <row r="73" spans="2:59" ht="20.25" customHeight="1"/>
    <row r="74" spans="2:59" ht="20.25" customHeight="1"/>
    <row r="75" spans="2:59" ht="20.25" customHeight="1"/>
    <row r="76" spans="2:59" ht="20.25" customHeight="1"/>
    <row r="77" spans="2:59" ht="20.25" customHeight="1"/>
    <row r="78" spans="2:59" ht="20.25" customHeight="1"/>
    <row r="79" spans="2:59" ht="20.25" customHeight="1"/>
    <row r="80" spans="2:59"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125" spans="1:56">
      <c r="A125" s="15"/>
      <c r="B125" s="15"/>
      <c r="C125" s="16"/>
      <c r="D125" s="16"/>
      <c r="E125" s="16"/>
      <c r="F125" s="16"/>
      <c r="G125" s="16"/>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4"/>
      <c r="AX125" s="14"/>
      <c r="AY125" s="14"/>
      <c r="AZ125" s="14"/>
      <c r="BA125" s="14"/>
      <c r="BB125" s="14"/>
      <c r="BC125" s="14"/>
      <c r="BD125" s="14"/>
    </row>
    <row r="126" spans="1:56">
      <c r="A126" s="15"/>
      <c r="B126" s="15"/>
      <c r="C126" s="16"/>
      <c r="D126" s="16"/>
      <c r="E126" s="16"/>
      <c r="F126" s="16"/>
      <c r="G126" s="16"/>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4"/>
      <c r="AX126" s="14"/>
      <c r="AY126" s="14"/>
      <c r="AZ126" s="14"/>
      <c r="BA126" s="14"/>
      <c r="BB126" s="14"/>
      <c r="BC126" s="14"/>
      <c r="BD126" s="14"/>
    </row>
    <row r="127" spans="1:56">
      <c r="A127" s="15"/>
      <c r="B127" s="15"/>
      <c r="C127" s="18"/>
      <c r="D127" s="18"/>
      <c r="E127" s="18"/>
      <c r="F127" s="18"/>
      <c r="G127" s="18"/>
      <c r="H127" s="16"/>
      <c r="I127" s="16"/>
      <c r="J127" s="15"/>
      <c r="K127" s="15"/>
      <c r="L127" s="15"/>
      <c r="M127" s="15"/>
      <c r="N127" s="15"/>
      <c r="O127" s="15"/>
    </row>
    <row r="128" spans="1:56">
      <c r="A128" s="15"/>
      <c r="B128" s="15"/>
      <c r="C128" s="18"/>
      <c r="D128" s="18"/>
      <c r="E128" s="18"/>
      <c r="F128" s="18"/>
      <c r="G128" s="18"/>
      <c r="H128" s="16"/>
      <c r="I128" s="16"/>
      <c r="J128" s="15"/>
      <c r="K128" s="15"/>
      <c r="L128" s="15"/>
      <c r="M128" s="15"/>
      <c r="N128" s="15"/>
      <c r="O128" s="15"/>
    </row>
    <row r="129" spans="3:7">
      <c r="C129" s="3"/>
      <c r="D129" s="3"/>
      <c r="E129" s="3"/>
      <c r="F129" s="3"/>
      <c r="G129" s="3"/>
    </row>
    <row r="130" spans="3:7">
      <c r="C130" s="3"/>
      <c r="D130" s="3"/>
      <c r="E130" s="3"/>
      <c r="F130" s="3"/>
      <c r="G130" s="3"/>
    </row>
    <row r="131" spans="3:7">
      <c r="C131" s="3"/>
      <c r="D131" s="3"/>
      <c r="E131" s="3"/>
      <c r="F131" s="3"/>
      <c r="G131" s="3"/>
    </row>
    <row r="132" spans="3:7">
      <c r="C132" s="3"/>
      <c r="D132" s="3"/>
      <c r="E132" s="3"/>
      <c r="F132" s="3"/>
      <c r="G132" s="3"/>
    </row>
  </sheetData>
  <sheetProtection sheet="1" insertRows="0" deleteRows="0"/>
  <mergeCells count="271">
    <mergeCell ref="B68:S68"/>
    <mergeCell ref="C58:E58"/>
    <mergeCell ref="G58:G60"/>
    <mergeCell ref="H58:K58"/>
    <mergeCell ref="L58:N60"/>
    <mergeCell ref="C49:E49"/>
    <mergeCell ref="H50:K50"/>
    <mergeCell ref="AY50:AZ50"/>
    <mergeCell ref="BA50:BB50"/>
    <mergeCell ref="C51:E51"/>
    <mergeCell ref="H51:K51"/>
    <mergeCell ref="AY51:AZ51"/>
    <mergeCell ref="BA51:BB51"/>
    <mergeCell ref="B66:S66"/>
    <mergeCell ref="B67:S67"/>
    <mergeCell ref="C56:E56"/>
    <mergeCell ref="C57:E57"/>
    <mergeCell ref="C55:E55"/>
    <mergeCell ref="C52:E52"/>
    <mergeCell ref="H52:K52"/>
    <mergeCell ref="C53:E53"/>
    <mergeCell ref="BA62:BB62"/>
    <mergeCell ref="AY58:AZ58"/>
    <mergeCell ref="BA58:BB58"/>
    <mergeCell ref="BA46:BB46"/>
    <mergeCell ref="BA47:BB47"/>
    <mergeCell ref="AY48:AZ48"/>
    <mergeCell ref="BA48:BB48"/>
    <mergeCell ref="AY68:AZ68"/>
    <mergeCell ref="AY64:AZ67"/>
    <mergeCell ref="BA64:BG70"/>
    <mergeCell ref="BA59:BB59"/>
    <mergeCell ref="AY60:AZ60"/>
    <mergeCell ref="BA60:BB60"/>
    <mergeCell ref="AY49:AZ49"/>
    <mergeCell ref="BA49:BB49"/>
    <mergeCell ref="AY56:AZ56"/>
    <mergeCell ref="BA56:BB56"/>
    <mergeCell ref="AY57:AZ57"/>
    <mergeCell ref="BA57:BB57"/>
    <mergeCell ref="AY69:AZ69"/>
    <mergeCell ref="AY70:AZ70"/>
    <mergeCell ref="BA52:BB52"/>
    <mergeCell ref="AY59:AZ59"/>
    <mergeCell ref="BC49:BG51"/>
    <mergeCell ref="AY47:AZ47"/>
    <mergeCell ref="BA61:BB61"/>
    <mergeCell ref="AY62:AZ62"/>
    <mergeCell ref="C44:E44"/>
    <mergeCell ref="G55:G57"/>
    <mergeCell ref="H60:K60"/>
    <mergeCell ref="H49:K49"/>
    <mergeCell ref="C54:E54"/>
    <mergeCell ref="H54:K54"/>
    <mergeCell ref="L49:N51"/>
    <mergeCell ref="H56:K56"/>
    <mergeCell ref="H57:K57"/>
    <mergeCell ref="H61:K61"/>
    <mergeCell ref="C62:E62"/>
    <mergeCell ref="H62:K62"/>
    <mergeCell ref="G52:G54"/>
    <mergeCell ref="BA44:BB44"/>
    <mergeCell ref="AY45:AZ45"/>
    <mergeCell ref="BA45:BB45"/>
    <mergeCell ref="AY46:AZ46"/>
    <mergeCell ref="BA38:BB38"/>
    <mergeCell ref="AY39:AZ39"/>
    <mergeCell ref="BA39:BB39"/>
    <mergeCell ref="AY40:AZ40"/>
    <mergeCell ref="BA40:BB40"/>
    <mergeCell ref="BA41:BB41"/>
    <mergeCell ref="BA42:BB42"/>
    <mergeCell ref="AY43:AZ43"/>
    <mergeCell ref="BA43:BB43"/>
    <mergeCell ref="H47:K47"/>
    <mergeCell ref="H48:K48"/>
    <mergeCell ref="C47:E47"/>
    <mergeCell ref="C48:E48"/>
    <mergeCell ref="H53:K53"/>
    <mergeCell ref="G49:G51"/>
    <mergeCell ref="C43:E43"/>
    <mergeCell ref="C36:E36"/>
    <mergeCell ref="C32:E32"/>
    <mergeCell ref="H32:K32"/>
    <mergeCell ref="C37:E37"/>
    <mergeCell ref="C38:E38"/>
    <mergeCell ref="C39:E39"/>
    <mergeCell ref="H36:K36"/>
    <mergeCell ref="H37:K37"/>
    <mergeCell ref="H38:K38"/>
    <mergeCell ref="H39:K39"/>
    <mergeCell ref="BA24:BB24"/>
    <mergeCell ref="AY26:AZ26"/>
    <mergeCell ref="BA26:BB26"/>
    <mergeCell ref="C28:E28"/>
    <mergeCell ref="H28:K28"/>
    <mergeCell ref="AG2:AH2"/>
    <mergeCell ref="AT10:AU10"/>
    <mergeCell ref="AT11:AU11"/>
    <mergeCell ref="AT12:AU12"/>
    <mergeCell ref="C24:E24"/>
    <mergeCell ref="H24:K24"/>
    <mergeCell ref="G22:G24"/>
    <mergeCell ref="L22:N24"/>
    <mergeCell ref="N12:P12"/>
    <mergeCell ref="H14:K18"/>
    <mergeCell ref="C26:E26"/>
    <mergeCell ref="C22:E22"/>
    <mergeCell ref="H22:K22"/>
    <mergeCell ref="C23:E23"/>
    <mergeCell ref="H23:K23"/>
    <mergeCell ref="H26:K26"/>
    <mergeCell ref="C27:E27"/>
    <mergeCell ref="H27:K27"/>
    <mergeCell ref="AT5:AU5"/>
    <mergeCell ref="BA32:BB32"/>
    <mergeCell ref="AY32:AZ32"/>
    <mergeCell ref="BA27:BB27"/>
    <mergeCell ref="AY28:AZ28"/>
    <mergeCell ref="BA28:BB28"/>
    <mergeCell ref="AY29:AZ29"/>
    <mergeCell ref="BA29:BB29"/>
    <mergeCell ref="AY30:AZ30"/>
    <mergeCell ref="BA30:BB30"/>
    <mergeCell ref="AY31:AZ31"/>
    <mergeCell ref="BA31:BB31"/>
    <mergeCell ref="AQ1:BF1"/>
    <mergeCell ref="AQ2:BF2"/>
    <mergeCell ref="C14:E18"/>
    <mergeCell ref="C20:E20"/>
    <mergeCell ref="C19:E19"/>
    <mergeCell ref="C21:E21"/>
    <mergeCell ref="H20:K20"/>
    <mergeCell ref="H19:K19"/>
    <mergeCell ref="H21:K21"/>
    <mergeCell ref="BB3:BE3"/>
    <mergeCell ref="T9:U9"/>
    <mergeCell ref="Z2:AA2"/>
    <mergeCell ref="AC2:AD2"/>
    <mergeCell ref="L14:N18"/>
    <mergeCell ref="L19:N21"/>
    <mergeCell ref="T15:Z15"/>
    <mergeCell ref="J11:L11"/>
    <mergeCell ref="N11:P11"/>
    <mergeCell ref="J12:L12"/>
    <mergeCell ref="BB5:BC5"/>
    <mergeCell ref="BB7:BC7"/>
    <mergeCell ref="AY14:AZ18"/>
    <mergeCell ref="BA14:BB18"/>
    <mergeCell ref="BC14:BG18"/>
    <mergeCell ref="AX5:AY5"/>
    <mergeCell ref="BC19:BG21"/>
    <mergeCell ref="B14:B18"/>
    <mergeCell ref="G14:G18"/>
    <mergeCell ref="G19:G21"/>
    <mergeCell ref="AA15:AG15"/>
    <mergeCell ref="AH15:AN15"/>
    <mergeCell ref="AO15:AU15"/>
    <mergeCell ref="AV15:AX15"/>
    <mergeCell ref="BA20:BB20"/>
    <mergeCell ref="BA21:BB21"/>
    <mergeCell ref="BA19:BB19"/>
    <mergeCell ref="BC10:BD10"/>
    <mergeCell ref="BC12:BD12"/>
    <mergeCell ref="AY21:AZ21"/>
    <mergeCell ref="AY20:AZ20"/>
    <mergeCell ref="AY19:AZ19"/>
    <mergeCell ref="O14:S18"/>
    <mergeCell ref="AY22:AZ22"/>
    <mergeCell ref="AY27:AZ27"/>
    <mergeCell ref="BA22:BB22"/>
    <mergeCell ref="AY23:AZ23"/>
    <mergeCell ref="BA23:BB23"/>
    <mergeCell ref="AY24:AZ24"/>
    <mergeCell ref="BA37:BB37"/>
    <mergeCell ref="H31:K31"/>
    <mergeCell ref="H55:K55"/>
    <mergeCell ref="H44:K44"/>
    <mergeCell ref="H45:K45"/>
    <mergeCell ref="H46:K46"/>
    <mergeCell ref="BA35:BB35"/>
    <mergeCell ref="AY36:AZ36"/>
    <mergeCell ref="BA36:BB36"/>
    <mergeCell ref="BA25:BB25"/>
    <mergeCell ref="AY33:AZ33"/>
    <mergeCell ref="BA33:BB33"/>
    <mergeCell ref="AY34:AZ34"/>
    <mergeCell ref="BA34:BB34"/>
    <mergeCell ref="AY35:AZ35"/>
    <mergeCell ref="H29:K29"/>
    <mergeCell ref="H30:K30"/>
    <mergeCell ref="H25:K25"/>
    <mergeCell ref="BC22:BG24"/>
    <mergeCell ref="BC25:BG27"/>
    <mergeCell ref="BC28:BG30"/>
    <mergeCell ref="BC31:BG33"/>
    <mergeCell ref="BC34:BG36"/>
    <mergeCell ref="BC37:BG39"/>
    <mergeCell ref="BC40:BG42"/>
    <mergeCell ref="BC43:BG45"/>
    <mergeCell ref="BC46:BG48"/>
    <mergeCell ref="AY25:AZ25"/>
    <mergeCell ref="AY37:AZ37"/>
    <mergeCell ref="AY42:AZ42"/>
    <mergeCell ref="AY41:AZ41"/>
    <mergeCell ref="H43:K43"/>
    <mergeCell ref="AY38:AZ38"/>
    <mergeCell ref="AY44:AZ44"/>
    <mergeCell ref="BC61:BG63"/>
    <mergeCell ref="L55:N57"/>
    <mergeCell ref="AY55:AZ55"/>
    <mergeCell ref="BA55:BB55"/>
    <mergeCell ref="BC52:BG54"/>
    <mergeCell ref="AY53:AZ53"/>
    <mergeCell ref="BA53:BB53"/>
    <mergeCell ref="AY54:AZ54"/>
    <mergeCell ref="BA54:BB54"/>
    <mergeCell ref="L52:N54"/>
    <mergeCell ref="AY52:AZ52"/>
    <mergeCell ref="BC58:BG60"/>
    <mergeCell ref="BC55:BG57"/>
    <mergeCell ref="L61:N63"/>
    <mergeCell ref="AY63:AZ63"/>
    <mergeCell ref="BA63:BB63"/>
    <mergeCell ref="AY61:AZ61"/>
    <mergeCell ref="B70:S70"/>
    <mergeCell ref="H40:K40"/>
    <mergeCell ref="B64:S64"/>
    <mergeCell ref="B65:S65"/>
    <mergeCell ref="G61:G63"/>
    <mergeCell ref="C45:E45"/>
    <mergeCell ref="C46:E46"/>
    <mergeCell ref="C61:E61"/>
    <mergeCell ref="L43:N45"/>
    <mergeCell ref="C41:E41"/>
    <mergeCell ref="G43:G45"/>
    <mergeCell ref="G46:G48"/>
    <mergeCell ref="C42:E42"/>
    <mergeCell ref="H41:K41"/>
    <mergeCell ref="H42:K42"/>
    <mergeCell ref="C40:E40"/>
    <mergeCell ref="G40:G42"/>
    <mergeCell ref="C63:E63"/>
    <mergeCell ref="H63:K63"/>
    <mergeCell ref="C59:E59"/>
    <mergeCell ref="H59:K59"/>
    <mergeCell ref="C60:E60"/>
    <mergeCell ref="B69:S69"/>
    <mergeCell ref="C50:E50"/>
    <mergeCell ref="L25:N27"/>
    <mergeCell ref="L28:N30"/>
    <mergeCell ref="L31:N33"/>
    <mergeCell ref="L34:N36"/>
    <mergeCell ref="L37:N39"/>
    <mergeCell ref="L40:N42"/>
    <mergeCell ref="L46:N48"/>
    <mergeCell ref="G25:G27"/>
    <mergeCell ref="G28:G30"/>
    <mergeCell ref="G31:G33"/>
    <mergeCell ref="G34:G36"/>
    <mergeCell ref="G37:G39"/>
    <mergeCell ref="C29:E29"/>
    <mergeCell ref="C30:E30"/>
    <mergeCell ref="C25:E25"/>
    <mergeCell ref="C33:E33"/>
    <mergeCell ref="H33:K33"/>
    <mergeCell ref="C34:E34"/>
    <mergeCell ref="H34:K34"/>
    <mergeCell ref="C35:E35"/>
    <mergeCell ref="H35:K35"/>
    <mergeCell ref="C31:E31"/>
  </mergeCells>
  <phoneticPr fontId="2"/>
  <conditionalFormatting sqref="T54:AX54 T21:AX21 T24:AX24 T27:AX27 T30:AX30 T33:AX33 T36:AX36 T39:AX39 T42:AX42 T45:AX45 T48:AX48 T51:AX51">
    <cfRule type="expression" dxfId="7" priority="4">
      <formula>OR(T$64=$B20,T$65=$B20)</formula>
    </cfRule>
  </conditionalFormatting>
  <conditionalFormatting sqref="T57:AX57">
    <cfRule type="expression" dxfId="6" priority="3">
      <formula>OR(T$64=$B56,T$65=$B56)</formula>
    </cfRule>
  </conditionalFormatting>
  <conditionalFormatting sqref="T60:AX60">
    <cfRule type="expression" dxfId="5" priority="2">
      <formula>OR(T$64=$B59,T$65=$B59)</formula>
    </cfRule>
  </conditionalFormatting>
  <conditionalFormatting sqref="T63:AX63">
    <cfRule type="expression" dxfId="4" priority="1">
      <formula>OR(T$64=$B62,T$65=$B62)</formula>
    </cfRule>
  </conditionalFormatting>
  <dataValidations count="6">
    <dataValidation type="list" allowBlank="1" showInputMessage="1" showErrorMessage="1" sqref="G22 G25 G28 G31 G34 G37 G40 G43 G46 G19 G61 G58 G49 G55 G52" xr:uid="{00000000-0002-0000-0200-000000000000}">
      <formula1>"A, B, C, D"</formula1>
    </dataValidation>
    <dataValidation type="list" allowBlank="1" showInputMessage="1" showErrorMessage="1" sqref="C20 C62 C23 C26 C29 C32 C35 C38 C41 C44 C47 C59 C50 C56 C53" xr:uid="{00000000-0002-0000-0200-000001000000}">
      <formula1>職種</formula1>
    </dataValidation>
    <dataValidation type="list" allowBlank="1" showInputMessage="1" showErrorMessage="1" sqref="AC3" xr:uid="{00000000-0002-0000-0200-000002000000}">
      <formula1>#REF!</formula1>
    </dataValidation>
    <dataValidation type="decimal" allowBlank="1" showInputMessage="1" showErrorMessage="1" error="入力可能範囲　32～40" sqref="AX5:AY5" xr:uid="{00000000-0002-0000-0200-000003000000}">
      <formula1>32</formula1>
      <formula2>40</formula2>
    </dataValidation>
    <dataValidation type="list" allowBlank="1" showInputMessage="1" showErrorMessage="1" sqref="BB3:BE3" xr:uid="{00000000-0002-0000-0200-000004000000}">
      <formula1>"計画,実績"</formula1>
    </dataValidation>
    <dataValidation type="list" errorStyle="warning" allowBlank="1" showInputMessage="1" showErrorMessage="1" error="リストにない場合のみ、入力してください。" sqref="H20:K20 H23:K23 H26:K26 H29:K29 H32:K32 H35:K35 H38:K38 H41:K41 H44:K44 H47:K47 H50:K50 H53:K53 H56:K56 H59:K59 H62:K62" xr:uid="{00000000-0002-0000-0200-000005000000}">
      <formula1>INDIRECT(C20)</formula1>
    </dataValidation>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2" max="16383" man="1"/>
  </rowBreaks>
  <ignoredErrors>
    <ignoredError sqref="BA3"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28" r:id="rId4" name="Button 4">
              <controlPr defaultSize="0" print="0" autoFill="0" autoPict="0" macro="[0]!行の削除">
                <anchor moveWithCells="1" sizeWithCells="1">
                  <from>
                    <xdr:col>23</xdr:col>
                    <xdr:colOff>95250</xdr:colOff>
                    <xdr:row>8</xdr:row>
                    <xdr:rowOff>76200</xdr:rowOff>
                  </from>
                  <to>
                    <xdr:col>26</xdr:col>
                    <xdr:colOff>390525</xdr:colOff>
                    <xdr:row>11</xdr:row>
                    <xdr:rowOff>238125</xdr:rowOff>
                  </to>
                </anchor>
              </controlPr>
            </control>
          </mc:Choice>
        </mc:AlternateContent>
        <mc:AlternateContent xmlns:mc="http://schemas.openxmlformats.org/markup-compatibility/2006">
          <mc:Choice Requires="x14">
            <control shapeId="1029" r:id="rId5" name="Button 5">
              <controlPr defaultSize="0" print="0" autoFill="0" autoPict="0" macro="[0]!行の追加">
                <anchor moveWithCells="1" sizeWithCells="1">
                  <from>
                    <xdr:col>19</xdr:col>
                    <xdr:colOff>28575</xdr:colOff>
                    <xdr:row>8</xdr:row>
                    <xdr:rowOff>95250</xdr:rowOff>
                  </from>
                  <to>
                    <xdr:col>22</xdr:col>
                    <xdr:colOff>314325</xdr:colOff>
                    <xdr:row>11</xdr:row>
                    <xdr:rowOff>238125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6000000}">
          <x14:formula1>
            <xm:f>プルダウン・リスト!$C$4:$C$10</xm:f>
          </x14:formula1>
          <xm:sqref>AQ1:BF1</xm:sqref>
        </x14:dataValidation>
        <x14:dataValidation type="list" allowBlank="1" showInputMessage="1" showErrorMessage="1" xr:uid="{00000000-0002-0000-0200-000007000000}">
          <x14:formula1>
            <xm:f>'シフト記号表（勤務時間帯）'!$C$5:$C$46</xm:f>
          </x14:formula1>
          <xm:sqref>T19:AX19 T22:AX22 T58:AX58 T25:AX25 T28:AX28 T31:AX31 T34:AX34 T37:AX37 T40:AX40 T43:AX43 T46:AX46 T49:AX49 T52:AX52 T55:AX55 T61:AX61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1:AA47"/>
  <sheetViews>
    <sheetView workbookViewId="0">
      <selection activeCell="G28" sqref="G28"/>
    </sheetView>
  </sheetViews>
  <sheetFormatPr defaultColWidth="9" defaultRowHeight="18.75"/>
  <cols>
    <col min="1" max="1" width="1.625" style="132" customWidth="1"/>
    <col min="2" max="2" width="15.125" style="131" bestFit="1" customWidth="1"/>
    <col min="3" max="3" width="10.625" style="131" customWidth="1"/>
    <col min="4" max="4" width="3.375" style="131" bestFit="1" customWidth="1"/>
    <col min="5" max="5" width="15.625" style="132" customWidth="1"/>
    <col min="6" max="6" width="3.375" style="132" bestFit="1" customWidth="1"/>
    <col min="7" max="7" width="15.625" style="132" customWidth="1"/>
    <col min="8" max="8" width="3.375" style="132" bestFit="1" customWidth="1"/>
    <col min="9" max="9" width="15.625" style="131" customWidth="1"/>
    <col min="10" max="10" width="3.375" style="132" bestFit="1" customWidth="1"/>
    <col min="11" max="11" width="15.625" style="132" customWidth="1"/>
    <col min="12" max="12" width="5" style="132" customWidth="1"/>
    <col min="13" max="13" width="15.625" style="132" customWidth="1"/>
    <col min="14" max="14" width="3.375" style="132" customWidth="1"/>
    <col min="15" max="15" width="15.625" style="132" customWidth="1"/>
    <col min="16" max="16" width="3.375" style="132" customWidth="1"/>
    <col min="17" max="17" width="15.625" style="132" customWidth="1"/>
    <col min="18" max="18" width="3.375" style="132" customWidth="1"/>
    <col min="19" max="19" width="15.625" style="132" customWidth="1"/>
    <col min="20" max="20" width="3.375" style="132" customWidth="1"/>
    <col min="21" max="21" width="15.625" style="132" customWidth="1"/>
    <col min="22" max="22" width="3.375" style="132" customWidth="1"/>
    <col min="23" max="23" width="15.625" style="132" customWidth="1"/>
    <col min="24" max="24" width="3.375" style="132" customWidth="1"/>
    <col min="25" max="25" width="15.625" style="132" customWidth="1"/>
    <col min="26" max="16384" width="9" style="132"/>
  </cols>
  <sheetData>
    <row r="1" spans="2:25">
      <c r="B1" s="130" t="s">
        <v>35</v>
      </c>
    </row>
    <row r="2" spans="2:25">
      <c r="B2" s="133" t="s">
        <v>36</v>
      </c>
      <c r="E2" s="177" t="s">
        <v>199</v>
      </c>
      <c r="F2" s="55"/>
      <c r="G2" s="55"/>
      <c r="H2" s="55"/>
      <c r="I2" s="178" t="s">
        <v>200</v>
      </c>
      <c r="J2" s="55"/>
      <c r="K2" s="55"/>
    </row>
    <row r="3" spans="2:25">
      <c r="B3" s="133"/>
      <c r="E3" s="1014" t="s">
        <v>37</v>
      </c>
      <c r="F3" s="1014"/>
      <c r="G3" s="1014"/>
      <c r="H3" s="1014"/>
      <c r="I3" s="1014"/>
      <c r="J3" s="1014"/>
      <c r="K3" s="1014"/>
      <c r="M3" s="1014" t="s">
        <v>81</v>
      </c>
      <c r="N3" s="1014"/>
      <c r="O3" s="1014"/>
      <c r="Q3" s="1014" t="s">
        <v>80</v>
      </c>
      <c r="R3" s="1014"/>
      <c r="S3" s="1014"/>
      <c r="T3" s="1014"/>
      <c r="U3" s="1014"/>
      <c r="V3" s="1014"/>
      <c r="W3" s="1014"/>
      <c r="Y3" s="134" t="s">
        <v>91</v>
      </c>
    </row>
    <row r="4" spans="2:25">
      <c r="B4" s="131" t="s">
        <v>38</v>
      </c>
      <c r="C4" s="131" t="s">
        <v>4</v>
      </c>
      <c r="E4" s="131" t="s">
        <v>39</v>
      </c>
      <c r="F4" s="131"/>
      <c r="G4" s="131" t="s">
        <v>40</v>
      </c>
      <c r="I4" s="131" t="s">
        <v>41</v>
      </c>
      <c r="K4" s="131" t="s">
        <v>37</v>
      </c>
      <c r="M4" s="131" t="s">
        <v>42</v>
      </c>
      <c r="O4" s="131" t="s">
        <v>43</v>
      </c>
      <c r="Q4" s="131" t="s">
        <v>42</v>
      </c>
      <c r="S4" s="131" t="s">
        <v>43</v>
      </c>
      <c r="U4" s="131" t="s">
        <v>41</v>
      </c>
      <c r="W4" s="131" t="s">
        <v>37</v>
      </c>
      <c r="Y4" s="135" t="s">
        <v>92</v>
      </c>
    </row>
    <row r="5" spans="2:25">
      <c r="B5" s="56" t="s">
        <v>44</v>
      </c>
      <c r="C5" s="199" t="s">
        <v>45</v>
      </c>
      <c r="D5" s="56" t="s">
        <v>16</v>
      </c>
      <c r="E5" s="200" t="s">
        <v>46</v>
      </c>
      <c r="F5" s="56" t="s">
        <v>17</v>
      </c>
      <c r="G5" s="200" t="s">
        <v>46</v>
      </c>
      <c r="H5" s="219" t="s">
        <v>47</v>
      </c>
      <c r="I5" s="200" t="s">
        <v>46</v>
      </c>
      <c r="J5" s="220" t="s">
        <v>2</v>
      </c>
      <c r="K5" s="179" t="s">
        <v>46</v>
      </c>
      <c r="M5" s="196" t="s">
        <v>46</v>
      </c>
      <c r="N5" s="131" t="s">
        <v>17</v>
      </c>
      <c r="O5" s="196" t="s">
        <v>46</v>
      </c>
      <c r="Q5" s="179" t="s">
        <v>46</v>
      </c>
      <c r="R5" s="131" t="s">
        <v>17</v>
      </c>
      <c r="S5" s="179" t="s">
        <v>46</v>
      </c>
      <c r="T5" s="136" t="s">
        <v>47</v>
      </c>
      <c r="U5" s="200" t="s">
        <v>46</v>
      </c>
      <c r="V5" s="132" t="s">
        <v>2</v>
      </c>
      <c r="W5" s="197" t="s">
        <v>46</v>
      </c>
      <c r="Y5" s="197" t="s">
        <v>46</v>
      </c>
    </row>
    <row r="6" spans="2:25">
      <c r="B6" s="56" t="s">
        <v>48</v>
      </c>
      <c r="C6" s="199" t="s">
        <v>49</v>
      </c>
      <c r="D6" s="56" t="s">
        <v>16</v>
      </c>
      <c r="E6" s="200" t="s">
        <v>46</v>
      </c>
      <c r="F6" s="56" t="s">
        <v>17</v>
      </c>
      <c r="G6" s="200" t="s">
        <v>46</v>
      </c>
      <c r="H6" s="219" t="s">
        <v>47</v>
      </c>
      <c r="I6" s="200" t="s">
        <v>46</v>
      </c>
      <c r="J6" s="220" t="s">
        <v>2</v>
      </c>
      <c r="K6" s="179" t="s">
        <v>46</v>
      </c>
      <c r="M6" s="196" t="s">
        <v>46</v>
      </c>
      <c r="N6" s="131" t="s">
        <v>17</v>
      </c>
      <c r="O6" s="196" t="s">
        <v>46</v>
      </c>
      <c r="Q6" s="179" t="s">
        <v>46</v>
      </c>
      <c r="R6" s="131" t="s">
        <v>17</v>
      </c>
      <c r="S6" s="179" t="s">
        <v>46</v>
      </c>
      <c r="T6" s="136" t="s">
        <v>47</v>
      </c>
      <c r="U6" s="200" t="s">
        <v>46</v>
      </c>
      <c r="V6" s="132" t="s">
        <v>2</v>
      </c>
      <c r="W6" s="197" t="s">
        <v>46</v>
      </c>
      <c r="Y6" s="197" t="s">
        <v>46</v>
      </c>
    </row>
    <row r="7" spans="2:25">
      <c r="B7" s="56" t="s">
        <v>50</v>
      </c>
      <c r="C7" s="199" t="s">
        <v>51</v>
      </c>
      <c r="D7" s="56" t="s">
        <v>16</v>
      </c>
      <c r="E7" s="200" t="s">
        <v>46</v>
      </c>
      <c r="F7" s="56" t="s">
        <v>17</v>
      </c>
      <c r="G7" s="200" t="s">
        <v>46</v>
      </c>
      <c r="H7" s="219" t="s">
        <v>47</v>
      </c>
      <c r="I7" s="200" t="s">
        <v>46</v>
      </c>
      <c r="J7" s="220" t="s">
        <v>2</v>
      </c>
      <c r="K7" s="179" t="s">
        <v>46</v>
      </c>
      <c r="M7" s="196" t="s">
        <v>46</v>
      </c>
      <c r="N7" s="131" t="s">
        <v>17</v>
      </c>
      <c r="O7" s="196" t="s">
        <v>46</v>
      </c>
      <c r="Q7" s="179" t="s">
        <v>46</v>
      </c>
      <c r="R7" s="131" t="s">
        <v>17</v>
      </c>
      <c r="S7" s="179" t="s">
        <v>46</v>
      </c>
      <c r="T7" s="136" t="s">
        <v>47</v>
      </c>
      <c r="U7" s="200" t="s">
        <v>46</v>
      </c>
      <c r="V7" s="132" t="s">
        <v>2</v>
      </c>
      <c r="W7" s="197" t="s">
        <v>46</v>
      </c>
      <c r="Y7" s="197" t="s">
        <v>46</v>
      </c>
    </row>
    <row r="8" spans="2:25">
      <c r="B8" s="56"/>
      <c r="C8" s="199" t="s">
        <v>52</v>
      </c>
      <c r="D8" s="56" t="s">
        <v>16</v>
      </c>
      <c r="E8" s="200">
        <v>0.5</v>
      </c>
      <c r="F8" s="56" t="s">
        <v>17</v>
      </c>
      <c r="G8" s="200">
        <v>0.66666666666666663</v>
      </c>
      <c r="H8" s="219" t="s">
        <v>47</v>
      </c>
      <c r="I8" s="200">
        <v>4.1666666666666664E-2</v>
      </c>
      <c r="J8" s="220" t="s">
        <v>2</v>
      </c>
      <c r="K8" s="197">
        <f>IF(OR(E8="",G8=""),"",(G8+IF(E8&gt;G8,1,0)-E8-I8)*24)</f>
        <v>2.9999999999999991</v>
      </c>
      <c r="M8" s="196">
        <f>看多機!$J$11</f>
        <v>0.29166666666666669</v>
      </c>
      <c r="N8" s="131" t="s">
        <v>17</v>
      </c>
      <c r="O8" s="196">
        <f>看多機!$N$11</f>
        <v>0.83333333333333337</v>
      </c>
      <c r="Q8" s="198">
        <f t="shared" ref="Q8:Q21" si="0">IF(E8="","",IF(E8&lt;M8,M8,IF(E8&gt;=O8,"",E8)))</f>
        <v>0.5</v>
      </c>
      <c r="R8" s="131" t="s">
        <v>17</v>
      </c>
      <c r="S8" s="198">
        <f t="shared" ref="S8:S21" si="1">IF(G8="","",IF(G8&gt;E8,IF(G8&lt;O8,G8,O8),O8))</f>
        <v>0.66666666666666663</v>
      </c>
      <c r="T8" s="136" t="s">
        <v>47</v>
      </c>
      <c r="U8" s="200">
        <f>I8</f>
        <v>4.1666666666666664E-2</v>
      </c>
      <c r="V8" s="132" t="s">
        <v>2</v>
      </c>
      <c r="W8" s="197">
        <f>IF(Q8="","",IF((S8+IF(Q8&gt;S8,1,0)-Q8-U8)*24=0,"",(S8+IF(Q8&gt;S8,1,0)-Q8-U8)*24))</f>
        <v>2.9999999999999991</v>
      </c>
      <c r="Y8" s="197" t="str">
        <f>IF(W8="",K8,IF(OR(K8-W8=0,K8-W8&lt;0),"-",K8-W8))</f>
        <v>-</v>
      </c>
    </row>
    <row r="9" spans="2:25">
      <c r="B9" s="56"/>
      <c r="C9" s="199" t="s">
        <v>53</v>
      </c>
      <c r="D9" s="56" t="s">
        <v>16</v>
      </c>
      <c r="E9" s="200">
        <v>0.45833333333333331</v>
      </c>
      <c r="F9" s="56" t="s">
        <v>17</v>
      </c>
      <c r="G9" s="200">
        <v>0.83333333333333337</v>
      </c>
      <c r="H9" s="219" t="s">
        <v>47</v>
      </c>
      <c r="I9" s="200">
        <v>4.1666666666666664E-2</v>
      </c>
      <c r="J9" s="220" t="s">
        <v>2</v>
      </c>
      <c r="K9" s="197">
        <f t="shared" ref="K9:K21" si="2">IF(OR(E9="",G9=""),"",(G9+IF(E9&gt;G9,1,0)-E9-I9)*24)</f>
        <v>8</v>
      </c>
      <c r="M9" s="196">
        <f>看多機!$J$11</f>
        <v>0.29166666666666669</v>
      </c>
      <c r="N9" s="131" t="s">
        <v>17</v>
      </c>
      <c r="O9" s="196">
        <f>看多機!$N$11</f>
        <v>0.83333333333333337</v>
      </c>
      <c r="Q9" s="198">
        <f t="shared" si="0"/>
        <v>0.45833333333333331</v>
      </c>
      <c r="R9" s="131" t="s">
        <v>17</v>
      </c>
      <c r="S9" s="198">
        <f t="shared" si="1"/>
        <v>0.83333333333333337</v>
      </c>
      <c r="T9" s="136" t="s">
        <v>47</v>
      </c>
      <c r="U9" s="200">
        <f t="shared" ref="U9:U21" si="3">I9</f>
        <v>4.1666666666666664E-2</v>
      </c>
      <c r="V9" s="132" t="s">
        <v>2</v>
      </c>
      <c r="W9" s="197">
        <f t="shared" ref="W9:W21" si="4">IF(Q9="","",IF((S9+IF(Q9&gt;S9,1,0)-Q9-U9)*24=0,"",(S9+IF(Q9&gt;S9,1,0)-Q9-U9)*24))</f>
        <v>8</v>
      </c>
      <c r="Y9" s="197" t="str">
        <f t="shared" ref="Y9:Y21" si="5">IF(W9="",K9,IF(OR(K9-W9=0,K9-W9&lt;0),"-",K9-W9))</f>
        <v>-</v>
      </c>
    </row>
    <row r="10" spans="2:25">
      <c r="B10" s="56"/>
      <c r="C10" s="199" t="s">
        <v>54</v>
      </c>
      <c r="D10" s="56" t="s">
        <v>16</v>
      </c>
      <c r="E10" s="200">
        <v>0.375</v>
      </c>
      <c r="F10" s="56" t="s">
        <v>17</v>
      </c>
      <c r="G10" s="200">
        <v>0.75</v>
      </c>
      <c r="H10" s="219" t="s">
        <v>47</v>
      </c>
      <c r="I10" s="200">
        <v>4.1666666666666699E-2</v>
      </c>
      <c r="J10" s="220" t="s">
        <v>2</v>
      </c>
      <c r="K10" s="197">
        <f t="shared" si="2"/>
        <v>8</v>
      </c>
      <c r="M10" s="196">
        <f>看多機!$J$11</f>
        <v>0.29166666666666669</v>
      </c>
      <c r="N10" s="131" t="s">
        <v>17</v>
      </c>
      <c r="O10" s="196">
        <f>看多機!$N$11</f>
        <v>0.83333333333333337</v>
      </c>
      <c r="Q10" s="198">
        <f t="shared" si="0"/>
        <v>0.375</v>
      </c>
      <c r="R10" s="131" t="s">
        <v>17</v>
      </c>
      <c r="S10" s="198">
        <f t="shared" si="1"/>
        <v>0.75</v>
      </c>
      <c r="T10" s="136" t="s">
        <v>47</v>
      </c>
      <c r="U10" s="200">
        <f t="shared" si="3"/>
        <v>4.1666666666666699E-2</v>
      </c>
      <c r="V10" s="132" t="s">
        <v>2</v>
      </c>
      <c r="W10" s="197">
        <f t="shared" si="4"/>
        <v>8</v>
      </c>
      <c r="Y10" s="197" t="str">
        <f t="shared" si="5"/>
        <v>-</v>
      </c>
    </row>
    <row r="11" spans="2:25">
      <c r="B11" s="56"/>
      <c r="C11" s="199" t="s">
        <v>55</v>
      </c>
      <c r="D11" s="56" t="s">
        <v>16</v>
      </c>
      <c r="E11" s="200">
        <v>0.35416666666666669</v>
      </c>
      <c r="F11" s="56" t="s">
        <v>17</v>
      </c>
      <c r="G11" s="200">
        <v>0.72916666666666663</v>
      </c>
      <c r="H11" s="219" t="s">
        <v>47</v>
      </c>
      <c r="I11" s="200">
        <v>4.1666666666666664E-2</v>
      </c>
      <c r="J11" s="220" t="s">
        <v>2</v>
      </c>
      <c r="K11" s="197">
        <f t="shared" si="2"/>
        <v>7.9999999999999982</v>
      </c>
      <c r="M11" s="196">
        <f>看多機!$J$11</f>
        <v>0.29166666666666669</v>
      </c>
      <c r="N11" s="131" t="s">
        <v>17</v>
      </c>
      <c r="O11" s="196">
        <f>看多機!$N$11</f>
        <v>0.83333333333333337</v>
      </c>
      <c r="Q11" s="198">
        <f t="shared" si="0"/>
        <v>0.35416666666666669</v>
      </c>
      <c r="R11" s="131" t="s">
        <v>17</v>
      </c>
      <c r="S11" s="198">
        <f t="shared" si="1"/>
        <v>0.72916666666666663</v>
      </c>
      <c r="T11" s="136" t="s">
        <v>47</v>
      </c>
      <c r="U11" s="200">
        <f t="shared" si="3"/>
        <v>4.1666666666666664E-2</v>
      </c>
      <c r="V11" s="132" t="s">
        <v>2</v>
      </c>
      <c r="W11" s="197">
        <f t="shared" si="4"/>
        <v>7.9999999999999982</v>
      </c>
      <c r="Y11" s="197" t="str">
        <f t="shared" si="5"/>
        <v>-</v>
      </c>
    </row>
    <row r="12" spans="2:25">
      <c r="B12" s="56"/>
      <c r="C12" s="199" t="s">
        <v>56</v>
      </c>
      <c r="D12" s="56" t="s">
        <v>16</v>
      </c>
      <c r="E12" s="200">
        <v>0.375</v>
      </c>
      <c r="F12" s="56" t="s">
        <v>17</v>
      </c>
      <c r="G12" s="200">
        <v>0.60416666666666663</v>
      </c>
      <c r="H12" s="219" t="s">
        <v>47</v>
      </c>
      <c r="I12" s="200">
        <v>0</v>
      </c>
      <c r="J12" s="220" t="s">
        <v>2</v>
      </c>
      <c r="K12" s="197">
        <f t="shared" si="2"/>
        <v>5.4999999999999991</v>
      </c>
      <c r="M12" s="196">
        <f>看多機!$J$11</f>
        <v>0.29166666666666669</v>
      </c>
      <c r="N12" s="131" t="s">
        <v>17</v>
      </c>
      <c r="O12" s="196">
        <f>看多機!$N$11</f>
        <v>0.83333333333333337</v>
      </c>
      <c r="Q12" s="198">
        <f t="shared" si="0"/>
        <v>0.375</v>
      </c>
      <c r="R12" s="131" t="s">
        <v>17</v>
      </c>
      <c r="S12" s="198">
        <f t="shared" si="1"/>
        <v>0.60416666666666663</v>
      </c>
      <c r="T12" s="136" t="s">
        <v>47</v>
      </c>
      <c r="U12" s="200">
        <f t="shared" si="3"/>
        <v>0</v>
      </c>
      <c r="V12" s="132" t="s">
        <v>2</v>
      </c>
      <c r="W12" s="197">
        <f t="shared" si="4"/>
        <v>5.4999999999999991</v>
      </c>
      <c r="Y12" s="197" t="str">
        <f t="shared" si="5"/>
        <v>-</v>
      </c>
    </row>
    <row r="13" spans="2:25">
      <c r="B13" s="56"/>
      <c r="C13" s="199" t="s">
        <v>57</v>
      </c>
      <c r="D13" s="56" t="s">
        <v>16</v>
      </c>
      <c r="E13" s="200">
        <v>0.375</v>
      </c>
      <c r="F13" s="56" t="s">
        <v>17</v>
      </c>
      <c r="G13" s="200">
        <v>0.625</v>
      </c>
      <c r="H13" s="219" t="s">
        <v>47</v>
      </c>
      <c r="I13" s="200">
        <v>2.0833333333333332E-2</v>
      </c>
      <c r="J13" s="220" t="s">
        <v>2</v>
      </c>
      <c r="K13" s="197">
        <f t="shared" si="2"/>
        <v>5.5</v>
      </c>
      <c r="M13" s="196">
        <f>看多機!$J$11</f>
        <v>0.29166666666666669</v>
      </c>
      <c r="N13" s="131" t="s">
        <v>17</v>
      </c>
      <c r="O13" s="196">
        <f>看多機!$N$11</f>
        <v>0.83333333333333337</v>
      </c>
      <c r="Q13" s="198">
        <f t="shared" si="0"/>
        <v>0.375</v>
      </c>
      <c r="R13" s="131" t="s">
        <v>17</v>
      </c>
      <c r="S13" s="198">
        <f t="shared" si="1"/>
        <v>0.625</v>
      </c>
      <c r="T13" s="136" t="s">
        <v>47</v>
      </c>
      <c r="U13" s="200">
        <f t="shared" si="3"/>
        <v>2.0833333333333332E-2</v>
      </c>
      <c r="V13" s="132" t="s">
        <v>2</v>
      </c>
      <c r="W13" s="197">
        <f t="shared" si="4"/>
        <v>5.5</v>
      </c>
      <c r="Y13" s="197" t="str">
        <f t="shared" si="5"/>
        <v>-</v>
      </c>
    </row>
    <row r="14" spans="2:25">
      <c r="B14" s="56"/>
      <c r="C14" s="199" t="s">
        <v>58</v>
      </c>
      <c r="D14" s="56" t="s">
        <v>16</v>
      </c>
      <c r="E14" s="200">
        <v>0.29166666666666669</v>
      </c>
      <c r="F14" s="56" t="s">
        <v>17</v>
      </c>
      <c r="G14" s="200">
        <v>0.39583333333333331</v>
      </c>
      <c r="H14" s="219" t="s">
        <v>47</v>
      </c>
      <c r="I14" s="200">
        <v>0</v>
      </c>
      <c r="J14" s="220" t="s">
        <v>2</v>
      </c>
      <c r="K14" s="197">
        <f t="shared" si="2"/>
        <v>2.4999999999999991</v>
      </c>
      <c r="M14" s="196">
        <f>看多機!$J$11</f>
        <v>0.29166666666666669</v>
      </c>
      <c r="N14" s="131" t="s">
        <v>17</v>
      </c>
      <c r="O14" s="196">
        <f>看多機!$N$11</f>
        <v>0.83333333333333337</v>
      </c>
      <c r="Q14" s="198">
        <f t="shared" si="0"/>
        <v>0.29166666666666669</v>
      </c>
      <c r="R14" s="131" t="s">
        <v>17</v>
      </c>
      <c r="S14" s="198">
        <f t="shared" si="1"/>
        <v>0.39583333333333331</v>
      </c>
      <c r="T14" s="136" t="s">
        <v>47</v>
      </c>
      <c r="U14" s="200">
        <f t="shared" si="3"/>
        <v>0</v>
      </c>
      <c r="V14" s="132" t="s">
        <v>2</v>
      </c>
      <c r="W14" s="197">
        <f t="shared" si="4"/>
        <v>2.4999999999999991</v>
      </c>
      <c r="Y14" s="197" t="str">
        <f t="shared" si="5"/>
        <v>-</v>
      </c>
    </row>
    <row r="15" spans="2:25">
      <c r="B15" s="56"/>
      <c r="C15" s="199" t="s">
        <v>59</v>
      </c>
      <c r="D15" s="56" t="s">
        <v>16</v>
      </c>
      <c r="E15" s="200">
        <v>0.6875</v>
      </c>
      <c r="F15" s="56" t="s">
        <v>17</v>
      </c>
      <c r="G15" s="200">
        <v>0.83333333333333337</v>
      </c>
      <c r="H15" s="219" t="s">
        <v>47</v>
      </c>
      <c r="I15" s="200">
        <v>0</v>
      </c>
      <c r="J15" s="220" t="s">
        <v>2</v>
      </c>
      <c r="K15" s="197">
        <f t="shared" si="2"/>
        <v>3.5000000000000009</v>
      </c>
      <c r="M15" s="196">
        <f>看多機!$J$11</f>
        <v>0.29166666666666669</v>
      </c>
      <c r="N15" s="131" t="s">
        <v>17</v>
      </c>
      <c r="O15" s="196">
        <f>看多機!$N$11</f>
        <v>0.83333333333333337</v>
      </c>
      <c r="Q15" s="198">
        <f t="shared" si="0"/>
        <v>0.6875</v>
      </c>
      <c r="R15" s="131" t="s">
        <v>17</v>
      </c>
      <c r="S15" s="198">
        <f t="shared" si="1"/>
        <v>0.83333333333333337</v>
      </c>
      <c r="T15" s="136" t="s">
        <v>47</v>
      </c>
      <c r="U15" s="200">
        <f t="shared" si="3"/>
        <v>0</v>
      </c>
      <c r="V15" s="132" t="s">
        <v>2</v>
      </c>
      <c r="W15" s="197">
        <f t="shared" si="4"/>
        <v>3.5000000000000009</v>
      </c>
      <c r="Y15" s="197" t="str">
        <f t="shared" si="5"/>
        <v>-</v>
      </c>
    </row>
    <row r="16" spans="2:25">
      <c r="B16" s="56"/>
      <c r="C16" s="199" t="s">
        <v>60</v>
      </c>
      <c r="D16" s="56" t="s">
        <v>16</v>
      </c>
      <c r="E16" s="200">
        <v>0.66666666666666663</v>
      </c>
      <c r="F16" s="56" t="s">
        <v>17</v>
      </c>
      <c r="G16" s="200">
        <v>0.29166666666666669</v>
      </c>
      <c r="H16" s="219" t="s">
        <v>47</v>
      </c>
      <c r="I16" s="200">
        <v>4.1666666666666664E-2</v>
      </c>
      <c r="J16" s="220" t="s">
        <v>2</v>
      </c>
      <c r="K16" s="197">
        <f t="shared" si="2"/>
        <v>14.000000000000004</v>
      </c>
      <c r="M16" s="196">
        <f>看多機!$J$11</f>
        <v>0.29166666666666669</v>
      </c>
      <c r="N16" s="131" t="s">
        <v>17</v>
      </c>
      <c r="O16" s="196">
        <f>看多機!$N$11</f>
        <v>0.83333333333333337</v>
      </c>
      <c r="Q16" s="198">
        <f t="shared" si="0"/>
        <v>0.66666666666666663</v>
      </c>
      <c r="R16" s="131" t="s">
        <v>17</v>
      </c>
      <c r="S16" s="198">
        <f t="shared" si="1"/>
        <v>0.83333333333333337</v>
      </c>
      <c r="T16" s="136" t="s">
        <v>47</v>
      </c>
      <c r="U16" s="200">
        <f t="shared" si="3"/>
        <v>4.1666666666666664E-2</v>
      </c>
      <c r="V16" s="132" t="s">
        <v>2</v>
      </c>
      <c r="W16" s="197">
        <f t="shared" si="4"/>
        <v>3.0000000000000018</v>
      </c>
      <c r="Y16" s="197">
        <f t="shared" si="5"/>
        <v>11.000000000000002</v>
      </c>
    </row>
    <row r="17" spans="2:25">
      <c r="B17" s="56"/>
      <c r="C17" s="199" t="s">
        <v>61</v>
      </c>
      <c r="D17" s="56" t="s">
        <v>16</v>
      </c>
      <c r="E17" s="200">
        <v>0.29166666666666669</v>
      </c>
      <c r="F17" s="56" t="s">
        <v>17</v>
      </c>
      <c r="G17" s="200">
        <v>0.375</v>
      </c>
      <c r="H17" s="219" t="s">
        <v>47</v>
      </c>
      <c r="I17" s="200">
        <v>0</v>
      </c>
      <c r="J17" s="220" t="s">
        <v>2</v>
      </c>
      <c r="K17" s="197">
        <f t="shared" si="2"/>
        <v>1.9999999999999996</v>
      </c>
      <c r="M17" s="196">
        <f>看多機!$J$11</f>
        <v>0.29166666666666669</v>
      </c>
      <c r="N17" s="131" t="s">
        <v>17</v>
      </c>
      <c r="O17" s="196">
        <f>看多機!$N$11</f>
        <v>0.83333333333333337</v>
      </c>
      <c r="Q17" s="198">
        <f t="shared" si="0"/>
        <v>0.29166666666666669</v>
      </c>
      <c r="R17" s="131" t="s">
        <v>17</v>
      </c>
      <c r="S17" s="198">
        <f t="shared" si="1"/>
        <v>0.375</v>
      </c>
      <c r="T17" s="136" t="s">
        <v>47</v>
      </c>
      <c r="U17" s="200">
        <f t="shared" si="3"/>
        <v>0</v>
      </c>
      <c r="V17" s="132" t="s">
        <v>2</v>
      </c>
      <c r="W17" s="197">
        <f t="shared" si="4"/>
        <v>1.9999999999999996</v>
      </c>
      <c r="Y17" s="197" t="str">
        <f t="shared" si="5"/>
        <v>-</v>
      </c>
    </row>
    <row r="18" spans="2:25">
      <c r="B18" s="56"/>
      <c r="C18" s="199" t="s">
        <v>62</v>
      </c>
      <c r="D18" s="56" t="s">
        <v>16</v>
      </c>
      <c r="E18" s="200"/>
      <c r="F18" s="56" t="s">
        <v>17</v>
      </c>
      <c r="G18" s="200"/>
      <c r="H18" s="219" t="s">
        <v>47</v>
      </c>
      <c r="I18" s="200">
        <v>0</v>
      </c>
      <c r="J18" s="220" t="s">
        <v>2</v>
      </c>
      <c r="K18" s="197" t="str">
        <f t="shared" si="2"/>
        <v/>
      </c>
      <c r="M18" s="196">
        <f>看多機!$J$11</f>
        <v>0.29166666666666669</v>
      </c>
      <c r="N18" s="131" t="s">
        <v>17</v>
      </c>
      <c r="O18" s="196">
        <f>看多機!$N$11</f>
        <v>0.83333333333333337</v>
      </c>
      <c r="Q18" s="198" t="str">
        <f t="shared" si="0"/>
        <v/>
      </c>
      <c r="R18" s="131" t="s">
        <v>17</v>
      </c>
      <c r="S18" s="198" t="str">
        <f t="shared" si="1"/>
        <v/>
      </c>
      <c r="T18" s="136" t="s">
        <v>47</v>
      </c>
      <c r="U18" s="200">
        <f t="shared" si="3"/>
        <v>0</v>
      </c>
      <c r="V18" s="132" t="s">
        <v>2</v>
      </c>
      <c r="W18" s="197" t="str">
        <f t="shared" si="4"/>
        <v/>
      </c>
      <c r="Y18" s="197" t="str">
        <f t="shared" si="5"/>
        <v/>
      </c>
    </row>
    <row r="19" spans="2:25">
      <c r="B19" s="56"/>
      <c r="C19" s="199" t="s">
        <v>63</v>
      </c>
      <c r="D19" s="56" t="s">
        <v>16</v>
      </c>
      <c r="E19" s="200"/>
      <c r="F19" s="56" t="s">
        <v>17</v>
      </c>
      <c r="G19" s="200"/>
      <c r="H19" s="219" t="s">
        <v>47</v>
      </c>
      <c r="I19" s="200">
        <v>0</v>
      </c>
      <c r="J19" s="220" t="s">
        <v>2</v>
      </c>
      <c r="K19" s="197" t="str">
        <f t="shared" si="2"/>
        <v/>
      </c>
      <c r="M19" s="196">
        <f>看多機!$J$11</f>
        <v>0.29166666666666669</v>
      </c>
      <c r="N19" s="131" t="s">
        <v>17</v>
      </c>
      <c r="O19" s="196">
        <f>看多機!$N$11</f>
        <v>0.83333333333333337</v>
      </c>
      <c r="Q19" s="198" t="str">
        <f t="shared" si="0"/>
        <v/>
      </c>
      <c r="R19" s="131" t="s">
        <v>17</v>
      </c>
      <c r="S19" s="198" t="str">
        <f t="shared" si="1"/>
        <v/>
      </c>
      <c r="T19" s="136" t="s">
        <v>47</v>
      </c>
      <c r="U19" s="200">
        <f t="shared" si="3"/>
        <v>0</v>
      </c>
      <c r="V19" s="132" t="s">
        <v>2</v>
      </c>
      <c r="W19" s="197" t="str">
        <f t="shared" si="4"/>
        <v/>
      </c>
      <c r="Y19" s="197" t="str">
        <f t="shared" si="5"/>
        <v/>
      </c>
    </row>
    <row r="20" spans="2:25">
      <c r="B20" s="56"/>
      <c r="C20" s="199" t="s">
        <v>64</v>
      </c>
      <c r="D20" s="56" t="s">
        <v>16</v>
      </c>
      <c r="E20" s="200"/>
      <c r="F20" s="56" t="s">
        <v>17</v>
      </c>
      <c r="G20" s="200"/>
      <c r="H20" s="219" t="s">
        <v>47</v>
      </c>
      <c r="I20" s="200">
        <v>0</v>
      </c>
      <c r="J20" s="220" t="s">
        <v>2</v>
      </c>
      <c r="K20" s="197" t="str">
        <f t="shared" si="2"/>
        <v/>
      </c>
      <c r="M20" s="196">
        <f>看多機!$J$11</f>
        <v>0.29166666666666669</v>
      </c>
      <c r="N20" s="131" t="s">
        <v>17</v>
      </c>
      <c r="O20" s="196">
        <f>看多機!$N$11</f>
        <v>0.83333333333333337</v>
      </c>
      <c r="Q20" s="198" t="str">
        <f t="shared" si="0"/>
        <v/>
      </c>
      <c r="R20" s="131" t="s">
        <v>17</v>
      </c>
      <c r="S20" s="198" t="str">
        <f t="shared" si="1"/>
        <v/>
      </c>
      <c r="T20" s="136" t="s">
        <v>47</v>
      </c>
      <c r="U20" s="200">
        <f t="shared" si="3"/>
        <v>0</v>
      </c>
      <c r="V20" s="132" t="s">
        <v>2</v>
      </c>
      <c r="W20" s="197" t="str">
        <f t="shared" si="4"/>
        <v/>
      </c>
      <c r="Y20" s="197" t="str">
        <f t="shared" si="5"/>
        <v/>
      </c>
    </row>
    <row r="21" spans="2:25">
      <c r="B21" s="56"/>
      <c r="C21" s="199" t="s">
        <v>65</v>
      </c>
      <c r="D21" s="56" t="s">
        <v>16</v>
      </c>
      <c r="E21" s="200"/>
      <c r="F21" s="56" t="s">
        <v>17</v>
      </c>
      <c r="G21" s="200"/>
      <c r="H21" s="219" t="s">
        <v>47</v>
      </c>
      <c r="I21" s="200">
        <v>0</v>
      </c>
      <c r="J21" s="220" t="s">
        <v>2</v>
      </c>
      <c r="K21" s="197" t="str">
        <f t="shared" si="2"/>
        <v/>
      </c>
      <c r="M21" s="196">
        <f>看多機!$J$11</f>
        <v>0.29166666666666669</v>
      </c>
      <c r="N21" s="131" t="s">
        <v>17</v>
      </c>
      <c r="O21" s="196">
        <f>看多機!$N$11</f>
        <v>0.83333333333333337</v>
      </c>
      <c r="Q21" s="198" t="str">
        <f t="shared" si="0"/>
        <v/>
      </c>
      <c r="R21" s="131" t="s">
        <v>17</v>
      </c>
      <c r="S21" s="198" t="str">
        <f t="shared" si="1"/>
        <v/>
      </c>
      <c r="T21" s="136" t="s">
        <v>47</v>
      </c>
      <c r="U21" s="200">
        <f t="shared" si="3"/>
        <v>0</v>
      </c>
      <c r="V21" s="132" t="s">
        <v>2</v>
      </c>
      <c r="W21" s="197" t="str">
        <f t="shared" si="4"/>
        <v/>
      </c>
      <c r="Y21" s="197" t="str">
        <f t="shared" si="5"/>
        <v/>
      </c>
    </row>
    <row r="22" spans="2:25">
      <c r="B22" s="56"/>
      <c r="C22" s="199" t="s">
        <v>66</v>
      </c>
      <c r="D22" s="56" t="s">
        <v>16</v>
      </c>
      <c r="E22" s="221"/>
      <c r="F22" s="56" t="s">
        <v>17</v>
      </c>
      <c r="G22" s="221"/>
      <c r="H22" s="219" t="s">
        <v>47</v>
      </c>
      <c r="I22" s="221"/>
      <c r="J22" s="220" t="s">
        <v>2</v>
      </c>
      <c r="K22" s="199">
        <v>1</v>
      </c>
      <c r="M22" s="223"/>
      <c r="N22" s="56" t="s">
        <v>17</v>
      </c>
      <c r="O22" s="223"/>
      <c r="P22" s="220"/>
      <c r="Q22" s="223"/>
      <c r="R22" s="56" t="s">
        <v>17</v>
      </c>
      <c r="S22" s="223"/>
      <c r="T22" s="219" t="s">
        <v>47</v>
      </c>
      <c r="U22" s="221"/>
      <c r="V22" s="220" t="s">
        <v>2</v>
      </c>
      <c r="W22" s="201">
        <v>1</v>
      </c>
      <c r="X22" s="220"/>
      <c r="Y22" s="201" t="s">
        <v>210</v>
      </c>
    </row>
    <row r="23" spans="2:25">
      <c r="B23" s="56"/>
      <c r="C23" s="199" t="s">
        <v>67</v>
      </c>
      <c r="D23" s="56" t="s">
        <v>16</v>
      </c>
      <c r="E23" s="221"/>
      <c r="F23" s="56" t="s">
        <v>17</v>
      </c>
      <c r="G23" s="221"/>
      <c r="H23" s="219" t="s">
        <v>47</v>
      </c>
      <c r="I23" s="221"/>
      <c r="J23" s="220" t="s">
        <v>2</v>
      </c>
      <c r="K23" s="199">
        <v>2</v>
      </c>
      <c r="M23" s="223"/>
      <c r="N23" s="56" t="s">
        <v>17</v>
      </c>
      <c r="O23" s="223"/>
      <c r="P23" s="220"/>
      <c r="Q23" s="223"/>
      <c r="R23" s="56" t="s">
        <v>17</v>
      </c>
      <c r="S23" s="223"/>
      <c r="T23" s="219" t="s">
        <v>47</v>
      </c>
      <c r="U23" s="221"/>
      <c r="V23" s="220" t="s">
        <v>2</v>
      </c>
      <c r="W23" s="201">
        <v>2</v>
      </c>
      <c r="X23" s="220"/>
      <c r="Y23" s="201" t="s">
        <v>210</v>
      </c>
    </row>
    <row r="24" spans="2:25">
      <c r="B24" s="56"/>
      <c r="C24" s="199" t="s">
        <v>68</v>
      </c>
      <c r="D24" s="56" t="s">
        <v>16</v>
      </c>
      <c r="E24" s="221"/>
      <c r="F24" s="56" t="s">
        <v>17</v>
      </c>
      <c r="G24" s="221"/>
      <c r="H24" s="219" t="s">
        <v>47</v>
      </c>
      <c r="I24" s="221"/>
      <c r="J24" s="220" t="s">
        <v>2</v>
      </c>
      <c r="K24" s="199">
        <v>3</v>
      </c>
      <c r="M24" s="223"/>
      <c r="N24" s="56" t="s">
        <v>17</v>
      </c>
      <c r="O24" s="223"/>
      <c r="P24" s="220"/>
      <c r="Q24" s="223"/>
      <c r="R24" s="56" t="s">
        <v>17</v>
      </c>
      <c r="S24" s="223"/>
      <c r="T24" s="219" t="s">
        <v>47</v>
      </c>
      <c r="U24" s="221"/>
      <c r="V24" s="220" t="s">
        <v>2</v>
      </c>
      <c r="W24" s="201">
        <v>3</v>
      </c>
      <c r="X24" s="220"/>
      <c r="Y24" s="201" t="s">
        <v>210</v>
      </c>
    </row>
    <row r="25" spans="2:25">
      <c r="B25" s="56"/>
      <c r="C25" s="199" t="s">
        <v>69</v>
      </c>
      <c r="D25" s="56" t="s">
        <v>16</v>
      </c>
      <c r="E25" s="221"/>
      <c r="F25" s="56" t="s">
        <v>17</v>
      </c>
      <c r="G25" s="221"/>
      <c r="H25" s="219" t="s">
        <v>47</v>
      </c>
      <c r="I25" s="221"/>
      <c r="J25" s="220" t="s">
        <v>2</v>
      </c>
      <c r="K25" s="199">
        <v>4</v>
      </c>
      <c r="M25" s="223"/>
      <c r="N25" s="56" t="s">
        <v>17</v>
      </c>
      <c r="O25" s="223"/>
      <c r="P25" s="220"/>
      <c r="Q25" s="223"/>
      <c r="R25" s="56" t="s">
        <v>17</v>
      </c>
      <c r="S25" s="223"/>
      <c r="T25" s="219" t="s">
        <v>47</v>
      </c>
      <c r="U25" s="221"/>
      <c r="V25" s="220" t="s">
        <v>2</v>
      </c>
      <c r="W25" s="201">
        <v>4</v>
      </c>
      <c r="X25" s="220"/>
      <c r="Y25" s="201" t="s">
        <v>210</v>
      </c>
    </row>
    <row r="26" spans="2:25">
      <c r="B26" s="56"/>
      <c r="C26" s="199" t="s">
        <v>70</v>
      </c>
      <c r="D26" s="56" t="s">
        <v>16</v>
      </c>
      <c r="E26" s="221"/>
      <c r="F26" s="56" t="s">
        <v>17</v>
      </c>
      <c r="G26" s="221"/>
      <c r="H26" s="219" t="s">
        <v>47</v>
      </c>
      <c r="I26" s="221"/>
      <c r="J26" s="220" t="s">
        <v>2</v>
      </c>
      <c r="K26" s="199">
        <v>5</v>
      </c>
      <c r="M26" s="223"/>
      <c r="N26" s="56" t="s">
        <v>17</v>
      </c>
      <c r="O26" s="223"/>
      <c r="P26" s="220"/>
      <c r="Q26" s="223"/>
      <c r="R26" s="56" t="s">
        <v>17</v>
      </c>
      <c r="S26" s="223"/>
      <c r="T26" s="219" t="s">
        <v>47</v>
      </c>
      <c r="U26" s="221"/>
      <c r="V26" s="220" t="s">
        <v>2</v>
      </c>
      <c r="W26" s="201">
        <v>5</v>
      </c>
      <c r="X26" s="220"/>
      <c r="Y26" s="201" t="s">
        <v>210</v>
      </c>
    </row>
    <row r="27" spans="2:25">
      <c r="B27" s="56"/>
      <c r="C27" s="199" t="s">
        <v>71</v>
      </c>
      <c r="D27" s="56" t="s">
        <v>16</v>
      </c>
      <c r="E27" s="221"/>
      <c r="F27" s="56" t="s">
        <v>17</v>
      </c>
      <c r="G27" s="221"/>
      <c r="H27" s="219" t="s">
        <v>47</v>
      </c>
      <c r="I27" s="221"/>
      <c r="J27" s="220" t="s">
        <v>2</v>
      </c>
      <c r="K27" s="199">
        <v>6</v>
      </c>
      <c r="M27" s="223"/>
      <c r="N27" s="56" t="s">
        <v>17</v>
      </c>
      <c r="O27" s="223"/>
      <c r="P27" s="220"/>
      <c r="Q27" s="223"/>
      <c r="R27" s="56" t="s">
        <v>17</v>
      </c>
      <c r="S27" s="223"/>
      <c r="T27" s="219" t="s">
        <v>47</v>
      </c>
      <c r="U27" s="221"/>
      <c r="V27" s="220" t="s">
        <v>2</v>
      </c>
      <c r="W27" s="201">
        <v>6</v>
      </c>
      <c r="X27" s="220"/>
      <c r="Y27" s="201" t="s">
        <v>210</v>
      </c>
    </row>
    <row r="28" spans="2:25">
      <c r="B28" s="56"/>
      <c r="C28" s="199" t="s">
        <v>72</v>
      </c>
      <c r="D28" s="56" t="s">
        <v>16</v>
      </c>
      <c r="E28" s="221"/>
      <c r="F28" s="56" t="s">
        <v>17</v>
      </c>
      <c r="G28" s="221"/>
      <c r="H28" s="219" t="s">
        <v>47</v>
      </c>
      <c r="I28" s="221"/>
      <c r="J28" s="220" t="s">
        <v>2</v>
      </c>
      <c r="K28" s="199">
        <v>7</v>
      </c>
      <c r="M28" s="223"/>
      <c r="N28" s="56" t="s">
        <v>17</v>
      </c>
      <c r="O28" s="223"/>
      <c r="P28" s="220"/>
      <c r="Q28" s="223"/>
      <c r="R28" s="56" t="s">
        <v>17</v>
      </c>
      <c r="S28" s="223"/>
      <c r="T28" s="219" t="s">
        <v>47</v>
      </c>
      <c r="U28" s="221"/>
      <c r="V28" s="220" t="s">
        <v>2</v>
      </c>
      <c r="W28" s="201">
        <v>7</v>
      </c>
      <c r="X28" s="220"/>
      <c r="Y28" s="201" t="s">
        <v>210</v>
      </c>
    </row>
    <row r="29" spans="2:25">
      <c r="B29" s="56"/>
      <c r="C29" s="199" t="s">
        <v>73</v>
      </c>
      <c r="D29" s="56" t="s">
        <v>16</v>
      </c>
      <c r="E29" s="221"/>
      <c r="F29" s="56" t="s">
        <v>17</v>
      </c>
      <c r="G29" s="221"/>
      <c r="H29" s="219" t="s">
        <v>47</v>
      </c>
      <c r="I29" s="221"/>
      <c r="J29" s="220" t="s">
        <v>2</v>
      </c>
      <c r="K29" s="199">
        <v>8</v>
      </c>
      <c r="M29" s="223"/>
      <c r="N29" s="56" t="s">
        <v>17</v>
      </c>
      <c r="O29" s="223"/>
      <c r="P29" s="220"/>
      <c r="Q29" s="223"/>
      <c r="R29" s="56" t="s">
        <v>17</v>
      </c>
      <c r="S29" s="223"/>
      <c r="T29" s="219" t="s">
        <v>47</v>
      </c>
      <c r="U29" s="221"/>
      <c r="V29" s="220" t="s">
        <v>2</v>
      </c>
      <c r="W29" s="201">
        <v>8</v>
      </c>
      <c r="X29" s="220"/>
      <c r="Y29" s="201" t="s">
        <v>210</v>
      </c>
    </row>
    <row r="30" spans="2:25">
      <c r="B30" s="56"/>
      <c r="C30" s="199" t="s">
        <v>74</v>
      </c>
      <c r="D30" s="56" t="s">
        <v>16</v>
      </c>
      <c r="E30" s="221"/>
      <c r="F30" s="56" t="s">
        <v>17</v>
      </c>
      <c r="G30" s="221"/>
      <c r="H30" s="219" t="s">
        <v>47</v>
      </c>
      <c r="I30" s="221"/>
      <c r="J30" s="220" t="s">
        <v>2</v>
      </c>
      <c r="K30" s="199">
        <v>1</v>
      </c>
      <c r="M30" s="223"/>
      <c r="N30" s="56" t="s">
        <v>17</v>
      </c>
      <c r="O30" s="223"/>
      <c r="P30" s="220"/>
      <c r="Q30" s="223"/>
      <c r="R30" s="56" t="s">
        <v>17</v>
      </c>
      <c r="S30" s="223"/>
      <c r="T30" s="219" t="s">
        <v>47</v>
      </c>
      <c r="U30" s="221"/>
      <c r="V30" s="220" t="s">
        <v>2</v>
      </c>
      <c r="W30" s="201" t="s">
        <v>210</v>
      </c>
      <c r="X30" s="220"/>
      <c r="Y30" s="201">
        <v>1</v>
      </c>
    </row>
    <row r="31" spans="2:25">
      <c r="B31" s="56"/>
      <c r="C31" s="199" t="s">
        <v>75</v>
      </c>
      <c r="D31" s="56" t="s">
        <v>16</v>
      </c>
      <c r="E31" s="221"/>
      <c r="F31" s="56" t="s">
        <v>17</v>
      </c>
      <c r="G31" s="221"/>
      <c r="H31" s="219" t="s">
        <v>47</v>
      </c>
      <c r="I31" s="221"/>
      <c r="J31" s="220" t="s">
        <v>2</v>
      </c>
      <c r="K31" s="199">
        <v>2</v>
      </c>
      <c r="M31" s="223"/>
      <c r="N31" s="56" t="s">
        <v>17</v>
      </c>
      <c r="O31" s="223"/>
      <c r="P31" s="220"/>
      <c r="Q31" s="223"/>
      <c r="R31" s="56" t="s">
        <v>17</v>
      </c>
      <c r="S31" s="223"/>
      <c r="T31" s="219" t="s">
        <v>47</v>
      </c>
      <c r="U31" s="221"/>
      <c r="V31" s="220" t="s">
        <v>2</v>
      </c>
      <c r="W31" s="201" t="s">
        <v>210</v>
      </c>
      <c r="X31" s="220"/>
      <c r="Y31" s="201">
        <v>2</v>
      </c>
    </row>
    <row r="32" spans="2:25">
      <c r="B32" s="56"/>
      <c r="C32" s="199" t="s">
        <v>76</v>
      </c>
      <c r="D32" s="56" t="s">
        <v>16</v>
      </c>
      <c r="E32" s="221"/>
      <c r="F32" s="56" t="s">
        <v>17</v>
      </c>
      <c r="G32" s="221"/>
      <c r="H32" s="219" t="s">
        <v>47</v>
      </c>
      <c r="I32" s="221"/>
      <c r="J32" s="220" t="s">
        <v>2</v>
      </c>
      <c r="K32" s="199">
        <v>3</v>
      </c>
      <c r="M32" s="223"/>
      <c r="N32" s="56" t="s">
        <v>17</v>
      </c>
      <c r="O32" s="223"/>
      <c r="P32" s="220"/>
      <c r="Q32" s="223"/>
      <c r="R32" s="56" t="s">
        <v>17</v>
      </c>
      <c r="S32" s="223"/>
      <c r="T32" s="219" t="s">
        <v>47</v>
      </c>
      <c r="U32" s="221"/>
      <c r="V32" s="220" t="s">
        <v>2</v>
      </c>
      <c r="W32" s="201" t="s">
        <v>210</v>
      </c>
      <c r="X32" s="220"/>
      <c r="Y32" s="201">
        <v>3</v>
      </c>
    </row>
    <row r="33" spans="2:27">
      <c r="B33" s="56"/>
      <c r="C33" s="199" t="s">
        <v>77</v>
      </c>
      <c r="D33" s="56" t="s">
        <v>16</v>
      </c>
      <c r="E33" s="221"/>
      <c r="F33" s="56" t="s">
        <v>17</v>
      </c>
      <c r="G33" s="221"/>
      <c r="H33" s="219" t="s">
        <v>47</v>
      </c>
      <c r="I33" s="221"/>
      <c r="J33" s="220" t="s">
        <v>2</v>
      </c>
      <c r="K33" s="199">
        <v>4</v>
      </c>
      <c r="M33" s="223"/>
      <c r="N33" s="56" t="s">
        <v>17</v>
      </c>
      <c r="O33" s="223"/>
      <c r="P33" s="220"/>
      <c r="Q33" s="223"/>
      <c r="R33" s="56" t="s">
        <v>17</v>
      </c>
      <c r="S33" s="223"/>
      <c r="T33" s="219" t="s">
        <v>47</v>
      </c>
      <c r="U33" s="221"/>
      <c r="V33" s="220" t="s">
        <v>2</v>
      </c>
      <c r="W33" s="201" t="s">
        <v>210</v>
      </c>
      <c r="X33" s="220"/>
      <c r="Y33" s="201">
        <v>4</v>
      </c>
    </row>
    <row r="34" spans="2:27">
      <c r="B34" s="56"/>
      <c r="C34" s="199" t="s">
        <v>82</v>
      </c>
      <c r="D34" s="56" t="s">
        <v>16</v>
      </c>
      <c r="E34" s="221"/>
      <c r="F34" s="56" t="s">
        <v>17</v>
      </c>
      <c r="G34" s="221"/>
      <c r="H34" s="219" t="s">
        <v>47</v>
      </c>
      <c r="I34" s="221"/>
      <c r="J34" s="220" t="s">
        <v>2</v>
      </c>
      <c r="K34" s="199">
        <v>5</v>
      </c>
      <c r="M34" s="223"/>
      <c r="N34" s="56" t="s">
        <v>17</v>
      </c>
      <c r="O34" s="223"/>
      <c r="P34" s="220"/>
      <c r="Q34" s="223"/>
      <c r="R34" s="56" t="s">
        <v>17</v>
      </c>
      <c r="S34" s="223"/>
      <c r="T34" s="219" t="s">
        <v>47</v>
      </c>
      <c r="U34" s="221"/>
      <c r="V34" s="220" t="s">
        <v>2</v>
      </c>
      <c r="W34" s="201" t="s">
        <v>210</v>
      </c>
      <c r="X34" s="220"/>
      <c r="Y34" s="201">
        <v>5</v>
      </c>
    </row>
    <row r="35" spans="2:27">
      <c r="B35" s="56"/>
      <c r="C35" s="199" t="s">
        <v>83</v>
      </c>
      <c r="D35" s="56" t="s">
        <v>16</v>
      </c>
      <c r="E35" s="221"/>
      <c r="F35" s="56" t="s">
        <v>17</v>
      </c>
      <c r="G35" s="221"/>
      <c r="H35" s="219" t="s">
        <v>47</v>
      </c>
      <c r="I35" s="221"/>
      <c r="J35" s="220" t="s">
        <v>2</v>
      </c>
      <c r="K35" s="199">
        <v>6</v>
      </c>
      <c r="M35" s="223"/>
      <c r="N35" s="56" t="s">
        <v>17</v>
      </c>
      <c r="O35" s="223"/>
      <c r="P35" s="220"/>
      <c r="Q35" s="223"/>
      <c r="R35" s="56" t="s">
        <v>17</v>
      </c>
      <c r="S35" s="223"/>
      <c r="T35" s="219" t="s">
        <v>47</v>
      </c>
      <c r="U35" s="221"/>
      <c r="V35" s="220" t="s">
        <v>2</v>
      </c>
      <c r="W35" s="201" t="s">
        <v>210</v>
      </c>
      <c r="X35" s="220"/>
      <c r="Y35" s="201">
        <v>6</v>
      </c>
    </row>
    <row r="36" spans="2:27">
      <c r="B36" s="56"/>
      <c r="C36" s="199" t="s">
        <v>84</v>
      </c>
      <c r="D36" s="56" t="s">
        <v>16</v>
      </c>
      <c r="E36" s="221"/>
      <c r="F36" s="56" t="s">
        <v>17</v>
      </c>
      <c r="G36" s="221"/>
      <c r="H36" s="219" t="s">
        <v>47</v>
      </c>
      <c r="I36" s="221"/>
      <c r="J36" s="220" t="s">
        <v>2</v>
      </c>
      <c r="K36" s="199">
        <v>7</v>
      </c>
      <c r="M36" s="223"/>
      <c r="N36" s="56" t="s">
        <v>17</v>
      </c>
      <c r="O36" s="223"/>
      <c r="P36" s="220"/>
      <c r="Q36" s="223"/>
      <c r="R36" s="56" t="s">
        <v>17</v>
      </c>
      <c r="S36" s="223"/>
      <c r="T36" s="219" t="s">
        <v>47</v>
      </c>
      <c r="U36" s="221"/>
      <c r="V36" s="220" t="s">
        <v>2</v>
      </c>
      <c r="W36" s="201" t="s">
        <v>210</v>
      </c>
      <c r="X36" s="220"/>
      <c r="Y36" s="201">
        <v>7</v>
      </c>
    </row>
    <row r="37" spans="2:27">
      <c r="B37" s="56"/>
      <c r="C37" s="199" t="s">
        <v>85</v>
      </c>
      <c r="D37" s="56" t="s">
        <v>16</v>
      </c>
      <c r="E37" s="221"/>
      <c r="F37" s="56" t="s">
        <v>17</v>
      </c>
      <c r="G37" s="221"/>
      <c r="H37" s="219" t="s">
        <v>47</v>
      </c>
      <c r="I37" s="221"/>
      <c r="J37" s="220" t="s">
        <v>2</v>
      </c>
      <c r="K37" s="199">
        <v>8</v>
      </c>
      <c r="M37" s="223"/>
      <c r="N37" s="56" t="s">
        <v>17</v>
      </c>
      <c r="O37" s="223"/>
      <c r="P37" s="220"/>
      <c r="Q37" s="223"/>
      <c r="R37" s="56" t="s">
        <v>17</v>
      </c>
      <c r="S37" s="223"/>
      <c r="T37" s="219" t="s">
        <v>47</v>
      </c>
      <c r="U37" s="221"/>
      <c r="V37" s="220" t="s">
        <v>2</v>
      </c>
      <c r="W37" s="201" t="s">
        <v>210</v>
      </c>
      <c r="X37" s="220"/>
      <c r="Y37" s="201">
        <v>8</v>
      </c>
    </row>
    <row r="38" spans="2:27">
      <c r="B38" s="56"/>
      <c r="C38" s="199" t="s">
        <v>86</v>
      </c>
      <c r="D38" s="56" t="s">
        <v>16</v>
      </c>
      <c r="E38" s="200"/>
      <c r="F38" s="56" t="s">
        <v>17</v>
      </c>
      <c r="G38" s="200"/>
      <c r="H38" s="219" t="s">
        <v>47</v>
      </c>
      <c r="I38" s="200">
        <v>0</v>
      </c>
      <c r="J38" s="220" t="s">
        <v>2</v>
      </c>
      <c r="K38" s="197" t="str">
        <f t="shared" ref="K38:K45" si="6">IF(OR(E38="",G38=""),"",(G38+IF(E38&gt;G38,1,0)-E38-I38)*24)</f>
        <v/>
      </c>
      <c r="M38" s="196">
        <f>看多機!$J$11</f>
        <v>0.29166666666666669</v>
      </c>
      <c r="N38" s="131" t="s">
        <v>17</v>
      </c>
      <c r="O38" s="196">
        <f>看多機!$N$11</f>
        <v>0.83333333333333337</v>
      </c>
      <c r="Q38" s="198" t="str">
        <f t="shared" ref="Q38:Q47" si="7">IF(E38="","",IF(E38&lt;M38,M38,IF(E38&gt;=O38,"",E38)))</f>
        <v/>
      </c>
      <c r="R38" s="131" t="s">
        <v>17</v>
      </c>
      <c r="S38" s="198" t="str">
        <f t="shared" ref="S38:S47" si="8">IF(G38="","",IF(G38&gt;E38,IF(G38&lt;O38,G38,O38),O38))</f>
        <v/>
      </c>
      <c r="T38" s="136" t="s">
        <v>47</v>
      </c>
      <c r="U38" s="200">
        <f>I38</f>
        <v>0</v>
      </c>
      <c r="V38" s="132" t="s">
        <v>2</v>
      </c>
      <c r="W38" s="197" t="str">
        <f t="shared" ref="W38:W45" si="9">IF(Q38="","",IF((S38+IF(Q38&gt;S38,1,0)-Q38-U38)*24=0,"",(S38+IF(Q38&gt;S38,1,0)-Q38-U38)*24))</f>
        <v/>
      </c>
      <c r="Y38" s="197" t="str">
        <f>IF(W38="",K38,IF(OR(K38-W38=0,K38-W38&lt;0),"-",K38-W38))</f>
        <v/>
      </c>
    </row>
    <row r="39" spans="2:27">
      <c r="B39" s="56"/>
      <c r="C39" s="199" t="s">
        <v>87</v>
      </c>
      <c r="D39" s="56" t="s">
        <v>16</v>
      </c>
      <c r="E39" s="200"/>
      <c r="F39" s="56" t="s">
        <v>17</v>
      </c>
      <c r="G39" s="200"/>
      <c r="H39" s="219" t="s">
        <v>47</v>
      </c>
      <c r="I39" s="200">
        <v>0</v>
      </c>
      <c r="J39" s="220" t="s">
        <v>2</v>
      </c>
      <c r="K39" s="197" t="str">
        <f t="shared" si="6"/>
        <v/>
      </c>
      <c r="M39" s="196">
        <f>看多機!$J$11</f>
        <v>0.29166666666666669</v>
      </c>
      <c r="N39" s="131" t="s">
        <v>17</v>
      </c>
      <c r="O39" s="196">
        <f>看多機!$N$11</f>
        <v>0.83333333333333337</v>
      </c>
      <c r="Q39" s="198" t="str">
        <f t="shared" si="7"/>
        <v/>
      </c>
      <c r="R39" s="131" t="s">
        <v>17</v>
      </c>
      <c r="S39" s="198" t="str">
        <f t="shared" si="8"/>
        <v/>
      </c>
      <c r="T39" s="136" t="s">
        <v>47</v>
      </c>
      <c r="U39" s="200">
        <f t="shared" ref="U39:U47" si="10">I39</f>
        <v>0</v>
      </c>
      <c r="V39" s="132" t="s">
        <v>2</v>
      </c>
      <c r="W39" s="197" t="str">
        <f t="shared" si="9"/>
        <v/>
      </c>
      <c r="Y39" s="197" t="str">
        <f t="shared" ref="Y39:Y47" si="11">IF(W39="",K39,IF(OR(K39-W39=0,K39-W39&lt;0),"-",K39-W39))</f>
        <v/>
      </c>
    </row>
    <row r="40" spans="2:27">
      <c r="B40" s="56"/>
      <c r="C40" s="199" t="s">
        <v>131</v>
      </c>
      <c r="D40" s="56" t="s">
        <v>16</v>
      </c>
      <c r="E40" s="200"/>
      <c r="F40" s="56" t="s">
        <v>17</v>
      </c>
      <c r="G40" s="200"/>
      <c r="H40" s="219" t="s">
        <v>47</v>
      </c>
      <c r="I40" s="200">
        <v>0</v>
      </c>
      <c r="J40" s="220" t="s">
        <v>2</v>
      </c>
      <c r="K40" s="197" t="str">
        <f t="shared" si="6"/>
        <v/>
      </c>
      <c r="M40" s="196">
        <f>看多機!$J$11</f>
        <v>0.29166666666666669</v>
      </c>
      <c r="N40" s="131" t="s">
        <v>17</v>
      </c>
      <c r="O40" s="196">
        <f>看多機!$N$11</f>
        <v>0.83333333333333337</v>
      </c>
      <c r="Q40" s="198" t="str">
        <f t="shared" si="7"/>
        <v/>
      </c>
      <c r="R40" s="131" t="s">
        <v>17</v>
      </c>
      <c r="S40" s="198" t="str">
        <f t="shared" si="8"/>
        <v/>
      </c>
      <c r="T40" s="136" t="s">
        <v>47</v>
      </c>
      <c r="U40" s="200">
        <f t="shared" si="10"/>
        <v>0</v>
      </c>
      <c r="V40" s="132" t="s">
        <v>2</v>
      </c>
      <c r="W40" s="197" t="str">
        <f t="shared" si="9"/>
        <v/>
      </c>
      <c r="Y40" s="197" t="str">
        <f t="shared" si="11"/>
        <v/>
      </c>
    </row>
    <row r="41" spans="2:27">
      <c r="B41" s="56"/>
      <c r="C41" s="199" t="s">
        <v>201</v>
      </c>
      <c r="D41" s="56" t="s">
        <v>16</v>
      </c>
      <c r="E41" s="200"/>
      <c r="F41" s="56" t="s">
        <v>17</v>
      </c>
      <c r="G41" s="200"/>
      <c r="H41" s="219" t="s">
        <v>47</v>
      </c>
      <c r="I41" s="200">
        <v>0</v>
      </c>
      <c r="J41" s="220" t="s">
        <v>2</v>
      </c>
      <c r="K41" s="197" t="str">
        <f t="shared" si="6"/>
        <v/>
      </c>
      <c r="M41" s="196">
        <f>看多機!$J$11</f>
        <v>0.29166666666666669</v>
      </c>
      <c r="N41" s="131" t="s">
        <v>17</v>
      </c>
      <c r="O41" s="196">
        <f>看多機!$N$11</f>
        <v>0.83333333333333337</v>
      </c>
      <c r="Q41" s="198" t="str">
        <f t="shared" si="7"/>
        <v/>
      </c>
      <c r="R41" s="131" t="s">
        <v>17</v>
      </c>
      <c r="S41" s="198" t="str">
        <f t="shared" si="8"/>
        <v/>
      </c>
      <c r="T41" s="136" t="s">
        <v>47</v>
      </c>
      <c r="U41" s="200">
        <f t="shared" si="10"/>
        <v>0</v>
      </c>
      <c r="V41" s="132" t="s">
        <v>2</v>
      </c>
      <c r="W41" s="197" t="str">
        <f t="shared" si="9"/>
        <v/>
      </c>
      <c r="Y41" s="197" t="str">
        <f t="shared" si="11"/>
        <v/>
      </c>
      <c r="AA41" s="55" t="s">
        <v>205</v>
      </c>
    </row>
    <row r="42" spans="2:27">
      <c r="B42" s="56"/>
      <c r="C42" s="199" t="s">
        <v>202</v>
      </c>
      <c r="D42" s="56" t="s">
        <v>16</v>
      </c>
      <c r="E42" s="200"/>
      <c r="F42" s="56" t="s">
        <v>17</v>
      </c>
      <c r="G42" s="200"/>
      <c r="H42" s="219" t="s">
        <v>47</v>
      </c>
      <c r="I42" s="200">
        <v>0</v>
      </c>
      <c r="J42" s="220" t="s">
        <v>2</v>
      </c>
      <c r="K42" s="197" t="str">
        <f t="shared" si="6"/>
        <v/>
      </c>
      <c r="M42" s="196">
        <f>看多機!$J$11</f>
        <v>0.29166666666666669</v>
      </c>
      <c r="N42" s="131" t="s">
        <v>17</v>
      </c>
      <c r="O42" s="196">
        <f>看多機!$N$11</f>
        <v>0.83333333333333337</v>
      </c>
      <c r="Q42" s="198" t="str">
        <f t="shared" si="7"/>
        <v/>
      </c>
      <c r="R42" s="131" t="s">
        <v>17</v>
      </c>
      <c r="S42" s="198" t="str">
        <f t="shared" si="8"/>
        <v/>
      </c>
      <c r="T42" s="136" t="s">
        <v>47</v>
      </c>
      <c r="U42" s="200">
        <f t="shared" si="10"/>
        <v>0</v>
      </c>
      <c r="V42" s="132" t="s">
        <v>2</v>
      </c>
      <c r="W42" s="197" t="str">
        <f t="shared" si="9"/>
        <v/>
      </c>
      <c r="Y42" s="197" t="str">
        <f t="shared" si="11"/>
        <v/>
      </c>
      <c r="AA42" s="55" t="s">
        <v>205</v>
      </c>
    </row>
    <row r="43" spans="2:27">
      <c r="B43" s="56"/>
      <c r="C43" s="199" t="s">
        <v>79</v>
      </c>
      <c r="D43" s="56" t="s">
        <v>16</v>
      </c>
      <c r="E43" s="200"/>
      <c r="F43" s="56" t="s">
        <v>17</v>
      </c>
      <c r="G43" s="200"/>
      <c r="H43" s="219" t="s">
        <v>47</v>
      </c>
      <c r="I43" s="200">
        <v>0</v>
      </c>
      <c r="J43" s="220" t="s">
        <v>2</v>
      </c>
      <c r="K43" s="197" t="str">
        <f t="shared" si="6"/>
        <v/>
      </c>
      <c r="M43" s="196">
        <f>看多機!$J$11</f>
        <v>0.29166666666666669</v>
      </c>
      <c r="N43" s="131" t="s">
        <v>17</v>
      </c>
      <c r="O43" s="196">
        <f>看多機!$N$11</f>
        <v>0.83333333333333337</v>
      </c>
      <c r="Q43" s="198" t="str">
        <f t="shared" si="7"/>
        <v/>
      </c>
      <c r="R43" s="131" t="s">
        <v>17</v>
      </c>
      <c r="S43" s="198" t="str">
        <f t="shared" si="8"/>
        <v/>
      </c>
      <c r="T43" s="136" t="s">
        <v>47</v>
      </c>
      <c r="U43" s="200">
        <f t="shared" si="10"/>
        <v>0</v>
      </c>
      <c r="V43" s="132" t="s">
        <v>2</v>
      </c>
      <c r="W43" s="197" t="str">
        <f t="shared" si="9"/>
        <v/>
      </c>
      <c r="Y43" s="197" t="str">
        <f t="shared" si="11"/>
        <v/>
      </c>
    </row>
    <row r="44" spans="2:27">
      <c r="B44" s="56" t="s">
        <v>203</v>
      </c>
      <c r="C44" s="202"/>
      <c r="D44" s="56" t="s">
        <v>16</v>
      </c>
      <c r="E44" s="200">
        <v>0.29166666666666669</v>
      </c>
      <c r="F44" s="56" t="s">
        <v>17</v>
      </c>
      <c r="G44" s="200">
        <v>0.39583333333333331</v>
      </c>
      <c r="H44" s="219" t="s">
        <v>47</v>
      </c>
      <c r="I44" s="200">
        <v>0</v>
      </c>
      <c r="J44" s="220" t="s">
        <v>2</v>
      </c>
      <c r="K44" s="197">
        <f t="shared" si="6"/>
        <v>2.4999999999999991</v>
      </c>
      <c r="M44" s="196">
        <f>看多機!$J$11</f>
        <v>0.29166666666666669</v>
      </c>
      <c r="N44" s="131" t="s">
        <v>17</v>
      </c>
      <c r="O44" s="196">
        <f>看多機!$N$11</f>
        <v>0.83333333333333337</v>
      </c>
      <c r="Q44" s="198">
        <f t="shared" si="7"/>
        <v>0.29166666666666669</v>
      </c>
      <c r="R44" s="131" t="s">
        <v>17</v>
      </c>
      <c r="S44" s="198">
        <f t="shared" si="8"/>
        <v>0.39583333333333331</v>
      </c>
      <c r="T44" s="136" t="s">
        <v>47</v>
      </c>
      <c r="U44" s="200">
        <f t="shared" si="10"/>
        <v>0</v>
      </c>
      <c r="V44" s="132" t="s">
        <v>2</v>
      </c>
      <c r="W44" s="197">
        <f t="shared" si="9"/>
        <v>2.4999999999999991</v>
      </c>
      <c r="Y44" s="197" t="str">
        <f t="shared" si="11"/>
        <v>-</v>
      </c>
    </row>
    <row r="45" spans="2:27">
      <c r="B45" s="56" t="s">
        <v>93</v>
      </c>
      <c r="C45" s="203"/>
      <c r="D45" s="56" t="s">
        <v>16</v>
      </c>
      <c r="E45" s="200">
        <v>0.6875</v>
      </c>
      <c r="F45" s="56" t="s">
        <v>17</v>
      </c>
      <c r="G45" s="200">
        <v>0.83333333333333337</v>
      </c>
      <c r="H45" s="219" t="s">
        <v>47</v>
      </c>
      <c r="I45" s="200">
        <v>0</v>
      </c>
      <c r="J45" s="220" t="s">
        <v>2</v>
      </c>
      <c r="K45" s="197">
        <f t="shared" si="6"/>
        <v>3.5000000000000009</v>
      </c>
      <c r="M45" s="196">
        <f>看多機!$J$11</f>
        <v>0.29166666666666669</v>
      </c>
      <c r="N45" s="131" t="s">
        <v>17</v>
      </c>
      <c r="O45" s="196">
        <f>看多機!$N$11</f>
        <v>0.83333333333333337</v>
      </c>
      <c r="Q45" s="198">
        <f t="shared" si="7"/>
        <v>0.6875</v>
      </c>
      <c r="R45" s="131" t="s">
        <v>17</v>
      </c>
      <c r="S45" s="198">
        <f t="shared" si="8"/>
        <v>0.83333333333333337</v>
      </c>
      <c r="T45" s="136" t="s">
        <v>47</v>
      </c>
      <c r="U45" s="200">
        <f t="shared" si="10"/>
        <v>0</v>
      </c>
      <c r="V45" s="132" t="s">
        <v>2</v>
      </c>
      <c r="W45" s="197">
        <f t="shared" si="9"/>
        <v>3.5000000000000009</v>
      </c>
      <c r="Y45" s="197" t="str">
        <f t="shared" si="11"/>
        <v>-</v>
      </c>
    </row>
    <row r="46" spans="2:27">
      <c r="B46" s="56" t="s">
        <v>94</v>
      </c>
      <c r="C46" s="204" t="s">
        <v>90</v>
      </c>
      <c r="D46" s="56" t="s">
        <v>16</v>
      </c>
      <c r="E46" s="200" t="s">
        <v>46</v>
      </c>
      <c r="F46" s="56" t="s">
        <v>17</v>
      </c>
      <c r="G46" s="200" t="s">
        <v>46</v>
      </c>
      <c r="H46" s="219" t="s">
        <v>47</v>
      </c>
      <c r="I46" s="200" t="s">
        <v>46</v>
      </c>
      <c r="J46" s="220" t="s">
        <v>2</v>
      </c>
      <c r="K46" s="197">
        <f>K44+K45</f>
        <v>6</v>
      </c>
      <c r="M46" s="196">
        <f>看多機!$J$11</f>
        <v>0.29166666666666669</v>
      </c>
      <c r="N46" s="131" t="s">
        <v>17</v>
      </c>
      <c r="O46" s="196">
        <f>看多機!$N$11</f>
        <v>0.83333333333333337</v>
      </c>
      <c r="Q46" s="198" t="str">
        <f t="shared" si="7"/>
        <v/>
      </c>
      <c r="R46" s="131" t="s">
        <v>17</v>
      </c>
      <c r="S46" s="198">
        <f t="shared" si="8"/>
        <v>0.83333333333333337</v>
      </c>
      <c r="T46" s="136" t="s">
        <v>47</v>
      </c>
      <c r="U46" s="200" t="str">
        <f t="shared" si="10"/>
        <v>-</v>
      </c>
      <c r="V46" s="132" t="s">
        <v>2</v>
      </c>
      <c r="W46" s="197">
        <f>W44+W45</f>
        <v>6</v>
      </c>
      <c r="Y46" s="197" t="str">
        <f t="shared" si="11"/>
        <v>-</v>
      </c>
    </row>
    <row r="47" spans="2:27">
      <c r="B47" s="222" t="s">
        <v>204</v>
      </c>
      <c r="C47" s="199" t="s">
        <v>140</v>
      </c>
      <c r="D47" s="56" t="s">
        <v>16</v>
      </c>
      <c r="E47" s="200">
        <v>0.83333333333333337</v>
      </c>
      <c r="F47" s="56" t="s">
        <v>17</v>
      </c>
      <c r="G47" s="200">
        <v>0.29166666666666669</v>
      </c>
      <c r="H47" s="219" t="s">
        <v>47</v>
      </c>
      <c r="I47" s="200"/>
      <c r="J47" s="220" t="s">
        <v>2</v>
      </c>
      <c r="K47" s="197">
        <f t="shared" ref="K47" si="12">IF(OR(E47="",G47=""),"",(G47+IF(E47&gt;G47,1,0)-E47-I47)*24)</f>
        <v>11</v>
      </c>
      <c r="M47" s="196">
        <f>看多機!$J$11</f>
        <v>0.29166666666666669</v>
      </c>
      <c r="N47" s="131" t="s">
        <v>17</v>
      </c>
      <c r="O47" s="196">
        <f>看多機!$N$11</f>
        <v>0.83333333333333337</v>
      </c>
      <c r="Q47" s="198" t="str">
        <f t="shared" si="7"/>
        <v/>
      </c>
      <c r="R47" s="131" t="s">
        <v>17</v>
      </c>
      <c r="S47" s="198">
        <f t="shared" si="8"/>
        <v>0.83333333333333337</v>
      </c>
      <c r="T47" s="136" t="s">
        <v>47</v>
      </c>
      <c r="U47" s="200">
        <f t="shared" si="10"/>
        <v>0</v>
      </c>
      <c r="V47" s="132" t="s">
        <v>2</v>
      </c>
      <c r="W47" s="197" t="str">
        <f t="shared" ref="W47" si="13">IF(Q47="","",IF((S47+IF(Q47&gt;S47,1,0)-Q47-U47)*24=0,"",(S47+IF(Q47&gt;S47,1,0)-Q47-U47)*24))</f>
        <v/>
      </c>
      <c r="Y47" s="197">
        <f t="shared" si="11"/>
        <v>11</v>
      </c>
    </row>
  </sheetData>
  <sheetProtection sheet="1" insertRows="0" deleteRows="0"/>
  <mergeCells count="3">
    <mergeCell ref="E3:K3"/>
    <mergeCell ref="M3:O3"/>
    <mergeCell ref="Q3:W3"/>
  </mergeCells>
  <phoneticPr fontId="2"/>
  <pageMargins left="0.70866141732283472" right="0.70866141732283472" top="0.74803149606299213" bottom="0.74803149606299213" header="0.31496062992125984" footer="0.31496062992125984"/>
  <pageSetup paperSize="9" scale="3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Button 1">
              <controlPr defaultSize="0" print="0" autoFill="0" autoPict="0" macro="[0]!シフト記号追加">
                <anchor moveWithCells="1" sizeWithCells="1">
                  <from>
                    <xdr:col>25</xdr:col>
                    <xdr:colOff>247650</xdr:colOff>
                    <xdr:row>4</xdr:row>
                    <xdr:rowOff>9525</xdr:rowOff>
                  </from>
                  <to>
                    <xdr:col>29</xdr:col>
                    <xdr:colOff>161925</xdr:colOff>
                    <xdr:row>7</xdr:row>
                    <xdr:rowOff>114300</xdr:rowOff>
                  </to>
                </anchor>
              </controlPr>
            </control>
          </mc:Choice>
        </mc:AlternateContent>
        <mc:AlternateContent xmlns:mc="http://schemas.openxmlformats.org/markup-compatibility/2006">
          <mc:Choice Requires="x14">
            <control shapeId="12290" r:id="rId5" name="Button 2">
              <controlPr defaultSize="0" print="0" autoFill="0" autoPict="0" macro="[0]!シフト記号削除">
                <anchor moveWithCells="1" sizeWithCells="1">
                  <from>
                    <xdr:col>25</xdr:col>
                    <xdr:colOff>247650</xdr:colOff>
                    <xdr:row>8</xdr:row>
                    <xdr:rowOff>0</xdr:rowOff>
                  </from>
                  <to>
                    <xdr:col>29</xdr:col>
                    <xdr:colOff>171450</xdr:colOff>
                    <xdr:row>11</xdr:row>
                    <xdr:rowOff>104775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L132"/>
  <sheetViews>
    <sheetView showGridLines="0" view="pageBreakPreview" zoomScale="75" zoomScaleNormal="55" zoomScaleSheetLayoutView="75" workbookViewId="0">
      <selection activeCell="Z3" sqref="Z3"/>
    </sheetView>
  </sheetViews>
  <sheetFormatPr defaultColWidth="4.5" defaultRowHeight="14.25"/>
  <cols>
    <col min="1" max="1" width="0.875" style="1" customWidth="1"/>
    <col min="2" max="5" width="5.75" style="1" customWidth="1"/>
    <col min="6" max="6" width="5.75" style="1" hidden="1" customWidth="1"/>
    <col min="7" max="59" width="5.75" style="1" customWidth="1"/>
    <col min="60" max="60" width="1.125" style="1" customWidth="1"/>
    <col min="61" max="16384" width="4.5" style="1"/>
  </cols>
  <sheetData>
    <row r="1" spans="2:64" s="6" customFormat="1" ht="20.25" customHeight="1">
      <c r="C1" s="5" t="s">
        <v>20</v>
      </c>
      <c r="D1" s="5"/>
      <c r="E1" s="5"/>
      <c r="F1" s="5"/>
      <c r="G1" s="5"/>
      <c r="J1" s="8" t="s">
        <v>0</v>
      </c>
      <c r="M1" s="5"/>
      <c r="N1" s="5"/>
      <c r="O1" s="5"/>
      <c r="P1" s="5"/>
      <c r="Q1" s="5"/>
      <c r="R1" s="5"/>
      <c r="S1" s="5"/>
      <c r="T1" s="5"/>
      <c r="AP1" s="10" t="s">
        <v>32</v>
      </c>
      <c r="AQ1" s="960" t="s">
        <v>176</v>
      </c>
      <c r="AR1" s="961"/>
      <c r="AS1" s="961"/>
      <c r="AT1" s="961"/>
      <c r="AU1" s="961"/>
      <c r="AV1" s="961"/>
      <c r="AW1" s="961"/>
      <c r="AX1" s="961"/>
      <c r="AY1" s="961"/>
      <c r="AZ1" s="961"/>
      <c r="BA1" s="961"/>
      <c r="BB1" s="961"/>
      <c r="BC1" s="961"/>
      <c r="BD1" s="961"/>
      <c r="BE1" s="961"/>
      <c r="BF1" s="961"/>
      <c r="BG1" s="10" t="s">
        <v>2</v>
      </c>
    </row>
    <row r="2" spans="2:64" s="9" customFormat="1" ht="20.25" customHeight="1">
      <c r="G2" s="8"/>
      <c r="J2" s="8"/>
      <c r="K2" s="8"/>
      <c r="M2" s="10"/>
      <c r="N2" s="10"/>
      <c r="O2" s="10"/>
      <c r="P2" s="10"/>
      <c r="Q2" s="10"/>
      <c r="R2" s="10"/>
      <c r="S2" s="10"/>
      <c r="T2" s="10"/>
      <c r="Y2" s="47" t="s">
        <v>29</v>
      </c>
      <c r="Z2" s="977">
        <v>8</v>
      </c>
      <c r="AA2" s="977"/>
      <c r="AB2" s="47" t="s">
        <v>30</v>
      </c>
      <c r="AC2" s="978">
        <f>IF(Z2=0,"",YEAR(DATE(2018+Z2,1,1)))</f>
        <v>2026</v>
      </c>
      <c r="AD2" s="978"/>
      <c r="AE2" s="48" t="s">
        <v>31</v>
      </c>
      <c r="AF2" s="48" t="s">
        <v>1</v>
      </c>
      <c r="AG2" s="977">
        <v>4</v>
      </c>
      <c r="AH2" s="977"/>
      <c r="AI2" s="48" t="s">
        <v>26</v>
      </c>
      <c r="AP2" s="10" t="s">
        <v>33</v>
      </c>
      <c r="AQ2" s="962" t="s">
        <v>34</v>
      </c>
      <c r="AR2" s="962"/>
      <c r="AS2" s="962"/>
      <c r="AT2" s="962"/>
      <c r="AU2" s="962"/>
      <c r="AV2" s="962"/>
      <c r="AW2" s="962"/>
      <c r="AX2" s="962"/>
      <c r="AY2" s="962"/>
      <c r="AZ2" s="962"/>
      <c r="BA2" s="962"/>
      <c r="BB2" s="962"/>
      <c r="BC2" s="962"/>
      <c r="BD2" s="962"/>
      <c r="BE2" s="962"/>
      <c r="BF2" s="962"/>
      <c r="BG2" s="10" t="s">
        <v>2</v>
      </c>
      <c r="BH2" s="10"/>
      <c r="BI2" s="10"/>
      <c r="BJ2" s="10"/>
    </row>
    <row r="3" spans="2:64" s="9" customFormat="1" ht="20.25" customHeight="1">
      <c r="G3" s="8"/>
      <c r="J3" s="8"/>
      <c r="L3" s="10"/>
      <c r="M3" s="10"/>
      <c r="N3" s="10"/>
      <c r="O3" s="10"/>
      <c r="P3" s="10"/>
      <c r="Q3" s="10"/>
      <c r="R3" s="10"/>
      <c r="Z3" s="42"/>
      <c r="AA3" s="42"/>
      <c r="AB3" s="43"/>
      <c r="AC3" s="44"/>
      <c r="AD3" s="43"/>
      <c r="BA3" s="45" t="s">
        <v>22</v>
      </c>
      <c r="BB3" s="973" t="s">
        <v>161</v>
      </c>
      <c r="BC3" s="974"/>
      <c r="BD3" s="974"/>
      <c r="BE3" s="975"/>
      <c r="BF3" s="10"/>
    </row>
    <row r="4" spans="2:64" s="9" customFormat="1" ht="9" customHeight="1">
      <c r="G4" s="8"/>
      <c r="J4" s="8"/>
      <c r="L4" s="10"/>
      <c r="M4" s="10"/>
      <c r="N4" s="10"/>
      <c r="O4" s="10"/>
      <c r="P4" s="10"/>
      <c r="Q4" s="10"/>
      <c r="R4" s="10"/>
      <c r="Z4" s="38"/>
      <c r="AA4" s="38"/>
      <c r="AG4" s="6"/>
      <c r="AH4" s="6"/>
      <c r="AI4" s="6"/>
      <c r="AJ4" s="6"/>
      <c r="AK4" s="6"/>
      <c r="AL4" s="6"/>
      <c r="AM4" s="6"/>
      <c r="AN4" s="6"/>
      <c r="AO4" s="6"/>
      <c r="AP4" s="6"/>
      <c r="AQ4" s="6"/>
      <c r="AR4" s="6"/>
      <c r="AS4" s="6"/>
      <c r="AT4" s="6"/>
      <c r="AU4" s="6"/>
      <c r="AV4" s="6"/>
      <c r="AW4" s="6"/>
      <c r="AX4" s="6"/>
      <c r="AY4" s="6"/>
      <c r="AZ4" s="6"/>
      <c r="BA4" s="6"/>
      <c r="BB4" s="6"/>
      <c r="BC4" s="6"/>
      <c r="BD4" s="6"/>
      <c r="BE4" s="46"/>
      <c r="BF4" s="46"/>
    </row>
    <row r="5" spans="2:64" s="9" customFormat="1" ht="21" customHeight="1">
      <c r="B5" s="112"/>
      <c r="C5" s="109"/>
      <c r="D5" s="109"/>
      <c r="E5" s="109"/>
      <c r="F5" s="109"/>
      <c r="G5" s="109"/>
      <c r="H5" s="119"/>
      <c r="I5" s="119"/>
      <c r="J5" s="119"/>
      <c r="K5" s="115"/>
      <c r="L5" s="119"/>
      <c r="M5" s="119"/>
      <c r="N5" s="119"/>
      <c r="O5" s="107"/>
      <c r="P5" s="107"/>
      <c r="Q5" s="107"/>
      <c r="R5" s="107"/>
      <c r="S5" s="107"/>
      <c r="T5" s="107"/>
      <c r="U5" s="107"/>
      <c r="V5" s="107"/>
      <c r="W5" s="107"/>
      <c r="X5" s="107"/>
      <c r="Y5" s="107"/>
      <c r="Z5" s="107"/>
      <c r="AA5" s="107"/>
      <c r="AB5" s="107"/>
      <c r="AC5" s="107"/>
      <c r="AD5" s="107"/>
      <c r="AE5" s="107"/>
      <c r="AF5" s="107"/>
      <c r="AG5" s="105"/>
      <c r="AH5" s="105" t="s">
        <v>211</v>
      </c>
      <c r="AI5" s="105"/>
      <c r="AJ5" s="105"/>
      <c r="AK5" s="105"/>
      <c r="AL5" s="105"/>
      <c r="AM5" s="6"/>
      <c r="AN5" s="6"/>
      <c r="AO5" s="6"/>
      <c r="AP5" s="6"/>
      <c r="AQ5" s="6"/>
      <c r="AR5" s="6"/>
      <c r="AT5" s="931">
        <v>8</v>
      </c>
      <c r="AU5" s="932"/>
      <c r="AV5" s="2" t="s">
        <v>23</v>
      </c>
      <c r="AW5" s="6"/>
      <c r="AX5" s="931">
        <v>40</v>
      </c>
      <c r="AY5" s="932"/>
      <c r="AZ5" s="2" t="s">
        <v>24</v>
      </c>
      <c r="BA5" s="6"/>
      <c r="BB5" s="931">
        <v>160</v>
      </c>
      <c r="BC5" s="932"/>
      <c r="BD5" s="2" t="s">
        <v>25</v>
      </c>
      <c r="BE5" s="6"/>
      <c r="BF5" s="46"/>
    </row>
    <row r="6" spans="2:64" s="9" customFormat="1" ht="21" customHeight="1">
      <c r="B6" s="119"/>
      <c r="C6" s="119"/>
      <c r="D6" s="119"/>
      <c r="E6" s="119"/>
      <c r="F6" s="119"/>
      <c r="G6" s="119"/>
      <c r="H6" s="119"/>
      <c r="I6" s="119"/>
      <c r="J6" s="119"/>
      <c r="K6" s="119"/>
      <c r="L6" s="119"/>
      <c r="M6" s="119"/>
      <c r="N6" s="119"/>
      <c r="O6" s="107"/>
      <c r="P6" s="107"/>
      <c r="Q6" s="107"/>
      <c r="R6" s="107"/>
      <c r="S6" s="107"/>
      <c r="T6" s="107"/>
      <c r="U6" s="107"/>
      <c r="V6" s="107"/>
      <c r="W6" s="107"/>
      <c r="X6" s="107"/>
      <c r="Y6" s="107"/>
      <c r="Z6" s="107"/>
      <c r="AA6" s="107"/>
      <c r="AB6" s="107"/>
      <c r="AC6" s="107"/>
      <c r="AD6" s="107"/>
      <c r="AE6" s="107"/>
      <c r="AF6" s="107"/>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6"/>
      <c r="BF6" s="106"/>
      <c r="BG6" s="107"/>
    </row>
    <row r="7" spans="2:64" s="9" customFormat="1" ht="21" customHeight="1">
      <c r="B7" s="119"/>
      <c r="C7" s="119"/>
      <c r="D7" s="119"/>
      <c r="E7" s="119"/>
      <c r="F7" s="119"/>
      <c r="G7" s="119"/>
      <c r="H7" s="119"/>
      <c r="I7" s="119"/>
      <c r="J7" s="119"/>
      <c r="K7" s="119"/>
      <c r="L7" s="119"/>
      <c r="M7" s="119"/>
      <c r="N7" s="119"/>
      <c r="O7" s="107"/>
      <c r="P7" s="107"/>
      <c r="Q7" s="107"/>
      <c r="R7" s="107"/>
      <c r="S7" s="107"/>
      <c r="T7" s="107"/>
      <c r="U7" s="107"/>
      <c r="V7" s="107"/>
      <c r="W7" s="107"/>
      <c r="X7" s="107"/>
      <c r="Y7" s="107"/>
      <c r="Z7" s="107"/>
      <c r="AA7" s="107"/>
      <c r="AB7" s="107"/>
      <c r="AC7" s="107"/>
      <c r="AD7" s="107"/>
      <c r="AE7" s="107"/>
      <c r="AF7" s="107"/>
      <c r="AG7" s="108"/>
      <c r="AH7" s="108"/>
      <c r="AI7" s="108"/>
      <c r="AJ7" s="109"/>
      <c r="AK7" s="110"/>
      <c r="AL7" s="111"/>
      <c r="AM7" s="111"/>
      <c r="AN7" s="112"/>
      <c r="AO7" s="113"/>
      <c r="AP7" s="113"/>
      <c r="AQ7" s="113"/>
      <c r="AR7" s="114"/>
      <c r="AS7" s="114"/>
      <c r="AT7" s="105"/>
      <c r="AU7" s="113"/>
      <c r="AV7" s="113"/>
      <c r="AW7" s="115"/>
      <c r="AX7" s="105"/>
      <c r="AY7" s="105" t="s">
        <v>28</v>
      </c>
      <c r="AZ7" s="105"/>
      <c r="BA7" s="105"/>
      <c r="BB7" s="984">
        <f>DAY(EOMONTH(DATE(AC2,AG2,1),0))</f>
        <v>30</v>
      </c>
      <c r="BC7" s="985"/>
      <c r="BD7" s="105" t="s">
        <v>27</v>
      </c>
      <c r="BE7" s="105"/>
      <c r="BF7" s="105"/>
      <c r="BG7" s="107"/>
      <c r="BJ7" s="10"/>
      <c r="BK7" s="10"/>
      <c r="BL7" s="10"/>
    </row>
    <row r="8" spans="2:64" s="9" customFormat="1" ht="21" customHeight="1">
      <c r="B8" s="113"/>
      <c r="C8" s="113"/>
      <c r="D8" s="113"/>
      <c r="E8" s="113"/>
      <c r="F8" s="113"/>
      <c r="G8" s="113"/>
      <c r="H8" s="113"/>
      <c r="I8" s="113"/>
      <c r="J8" s="113"/>
      <c r="K8" s="113"/>
      <c r="L8" s="113"/>
      <c r="M8" s="113"/>
      <c r="N8" s="113"/>
      <c r="O8" s="107"/>
      <c r="P8" s="107"/>
      <c r="Q8" s="107"/>
      <c r="R8" s="107"/>
      <c r="S8" s="107"/>
      <c r="T8" s="107"/>
      <c r="U8" s="107"/>
      <c r="V8" s="107"/>
      <c r="W8" s="107"/>
      <c r="X8" s="107"/>
      <c r="Y8" s="107"/>
      <c r="Z8" s="107"/>
      <c r="AA8" s="107"/>
      <c r="AB8" s="107"/>
      <c r="AC8" s="107"/>
      <c r="AD8" s="107"/>
      <c r="AE8" s="107"/>
      <c r="AF8" s="107"/>
      <c r="AG8" s="118"/>
      <c r="AH8" s="109"/>
      <c r="AI8" s="116"/>
      <c r="AJ8" s="108"/>
      <c r="AK8" s="109"/>
      <c r="AL8" s="109"/>
      <c r="AM8" s="109"/>
      <c r="AN8" s="109"/>
      <c r="AO8" s="116"/>
      <c r="AP8" s="105"/>
      <c r="AQ8" s="117"/>
      <c r="AR8" s="117"/>
      <c r="AS8" s="117"/>
      <c r="AT8" s="105"/>
      <c r="AU8" s="105"/>
      <c r="AV8" s="105"/>
      <c r="AW8" s="105"/>
      <c r="AX8" s="105"/>
      <c r="AY8" s="105"/>
      <c r="AZ8" s="105"/>
      <c r="BA8" s="105"/>
      <c r="BB8" s="105"/>
      <c r="BC8" s="105"/>
      <c r="BD8" s="105"/>
      <c r="BE8" s="105"/>
      <c r="BF8" s="105"/>
      <c r="BG8" s="107"/>
      <c r="BJ8" s="10"/>
      <c r="BK8" s="10"/>
      <c r="BL8" s="10"/>
    </row>
    <row r="9" spans="2:64" s="9" customFormat="1" ht="21" customHeight="1">
      <c r="B9" s="122"/>
      <c r="C9" s="115"/>
      <c r="D9" s="115"/>
      <c r="E9" s="115"/>
      <c r="F9" s="115"/>
      <c r="G9" s="115"/>
      <c r="H9" s="115"/>
      <c r="I9" s="115"/>
      <c r="J9" s="115"/>
      <c r="K9" s="115"/>
      <c r="L9" s="119"/>
      <c r="M9" s="119"/>
      <c r="N9" s="119"/>
      <c r="O9" s="115"/>
      <c r="P9" s="119"/>
      <c r="Q9" s="119"/>
      <c r="R9" s="119"/>
      <c r="S9" s="110"/>
      <c r="T9" s="976"/>
      <c r="U9" s="976"/>
      <c r="V9" s="112"/>
      <c r="W9" s="124"/>
      <c r="X9" s="107"/>
      <c r="Y9" s="107"/>
      <c r="Z9" s="118"/>
      <c r="AA9" s="111"/>
      <c r="AB9" s="112"/>
      <c r="AC9" s="118"/>
      <c r="AD9" s="118"/>
      <c r="AE9" s="118"/>
      <c r="AF9" s="125"/>
      <c r="AG9" s="108"/>
      <c r="AH9" s="108"/>
      <c r="AI9" s="108"/>
      <c r="AJ9" s="109"/>
      <c r="AK9" s="110"/>
      <c r="AL9" s="111"/>
      <c r="AM9" s="105"/>
      <c r="AN9" s="116" t="s">
        <v>212</v>
      </c>
      <c r="AO9" s="116"/>
      <c r="AP9" s="116"/>
      <c r="AQ9" s="116"/>
      <c r="AR9" s="116"/>
      <c r="AS9" s="116"/>
      <c r="AT9" s="118"/>
      <c r="AU9" s="118"/>
      <c r="AV9" s="107"/>
      <c r="AW9" s="107"/>
      <c r="AX9" s="105" t="s">
        <v>213</v>
      </c>
      <c r="AY9" s="116"/>
      <c r="AZ9" s="118"/>
      <c r="BA9" s="118"/>
      <c r="BB9" s="116"/>
      <c r="BC9" s="116"/>
      <c r="BD9" s="116"/>
      <c r="BE9" s="107"/>
      <c r="BF9" s="105"/>
      <c r="BG9" s="107"/>
      <c r="BJ9" s="10"/>
      <c r="BK9" s="10"/>
      <c r="BL9" s="10"/>
    </row>
    <row r="10" spans="2:64" s="9" customFormat="1" ht="21" customHeight="1">
      <c r="B10" s="112" t="s">
        <v>124</v>
      </c>
      <c r="C10" s="116"/>
      <c r="D10" s="116"/>
      <c r="E10" s="116"/>
      <c r="F10" s="116"/>
      <c r="G10" s="116"/>
      <c r="H10" s="116"/>
      <c r="I10" s="116"/>
      <c r="J10" s="116"/>
      <c r="K10" s="118"/>
      <c r="L10" s="108"/>
      <c r="M10" s="109"/>
      <c r="N10" s="109"/>
      <c r="O10" s="118"/>
      <c r="P10" s="109"/>
      <c r="Q10" s="116"/>
      <c r="R10" s="109"/>
      <c r="S10" s="109"/>
      <c r="T10" s="109"/>
      <c r="U10" s="109"/>
      <c r="V10" s="107"/>
      <c r="W10" s="107"/>
      <c r="X10" s="107"/>
      <c r="Y10" s="107"/>
      <c r="Z10" s="116"/>
      <c r="AA10" s="109"/>
      <c r="AB10" s="109"/>
      <c r="AC10" s="116"/>
      <c r="AD10" s="116"/>
      <c r="AE10" s="116"/>
      <c r="AF10" s="125"/>
      <c r="AG10" s="118"/>
      <c r="AH10" s="108"/>
      <c r="AI10" s="109"/>
      <c r="AJ10" s="108"/>
      <c r="AK10" s="109"/>
      <c r="AL10" s="109"/>
      <c r="AM10" s="109"/>
      <c r="AN10" s="118"/>
      <c r="AO10" s="112" t="s">
        <v>115</v>
      </c>
      <c r="AP10" s="118"/>
      <c r="AQ10" s="118"/>
      <c r="AR10" s="116"/>
      <c r="AS10" s="116"/>
      <c r="AT10" s="948">
        <v>24</v>
      </c>
      <c r="AU10" s="948"/>
      <c r="AV10" s="105" t="s">
        <v>118</v>
      </c>
      <c r="AW10" s="107"/>
      <c r="AX10" s="107"/>
      <c r="AY10" s="116" t="s">
        <v>119</v>
      </c>
      <c r="AZ10" s="118"/>
      <c r="BA10" s="118"/>
      <c r="BB10" s="116"/>
      <c r="BC10" s="948">
        <v>10</v>
      </c>
      <c r="BD10" s="948"/>
      <c r="BE10" s="105" t="s">
        <v>118</v>
      </c>
      <c r="BF10" s="105"/>
      <c r="BG10" s="107"/>
      <c r="BJ10" s="10"/>
      <c r="BK10" s="10"/>
      <c r="BL10" s="10"/>
    </row>
    <row r="11" spans="2:64" s="9" customFormat="1" ht="21" customHeight="1">
      <c r="B11" s="112" t="s">
        <v>122</v>
      </c>
      <c r="C11" s="109"/>
      <c r="D11" s="109"/>
      <c r="E11" s="109"/>
      <c r="F11" s="109"/>
      <c r="G11" s="109"/>
      <c r="H11" s="109"/>
      <c r="I11" s="109"/>
      <c r="J11" s="981">
        <v>0.29166666666666669</v>
      </c>
      <c r="K11" s="982"/>
      <c r="L11" s="983"/>
      <c r="M11" s="115" t="s">
        <v>17</v>
      </c>
      <c r="N11" s="981">
        <v>0.83333333333333337</v>
      </c>
      <c r="O11" s="982"/>
      <c r="P11" s="983"/>
      <c r="Q11" s="126"/>
      <c r="R11" s="126"/>
      <c r="S11" s="126"/>
      <c r="T11" s="126"/>
      <c r="U11" s="126"/>
      <c r="V11" s="126"/>
      <c r="W11" s="107"/>
      <c r="X11" s="107"/>
      <c r="Y11" s="107"/>
      <c r="Z11" s="115"/>
      <c r="AA11" s="126"/>
      <c r="AB11" s="126"/>
      <c r="AC11" s="115"/>
      <c r="AD11" s="118"/>
      <c r="AE11" s="118"/>
      <c r="AF11" s="121"/>
      <c r="AG11" s="112"/>
      <c r="AH11" s="108"/>
      <c r="AI11" s="109"/>
      <c r="AJ11" s="108"/>
      <c r="AK11" s="109"/>
      <c r="AL11" s="109"/>
      <c r="AM11" s="109"/>
      <c r="AN11" s="115"/>
      <c r="AO11" s="119" t="s">
        <v>116</v>
      </c>
      <c r="AP11" s="119"/>
      <c r="AQ11" s="119"/>
      <c r="AR11" s="110"/>
      <c r="AS11" s="111"/>
      <c r="AT11" s="948">
        <v>15</v>
      </c>
      <c r="AU11" s="948"/>
      <c r="AV11" s="105" t="s">
        <v>118</v>
      </c>
      <c r="AW11" s="107"/>
      <c r="AX11" s="107"/>
      <c r="AY11" s="120" t="s">
        <v>120</v>
      </c>
      <c r="AZ11" s="111"/>
      <c r="BA11" s="112"/>
      <c r="BB11" s="118"/>
      <c r="BC11" s="118"/>
      <c r="BD11" s="118"/>
      <c r="BE11" s="121"/>
      <c r="BF11" s="105"/>
      <c r="BG11" s="107"/>
      <c r="BJ11" s="10"/>
      <c r="BK11" s="10"/>
      <c r="BL11" s="10"/>
    </row>
    <row r="12" spans="2:64" s="9" customFormat="1" ht="21" customHeight="1">
      <c r="B12" s="112" t="s">
        <v>123</v>
      </c>
      <c r="C12" s="109"/>
      <c r="D12" s="109"/>
      <c r="E12" s="109"/>
      <c r="F12" s="109"/>
      <c r="G12" s="109"/>
      <c r="H12" s="109"/>
      <c r="I12" s="109"/>
      <c r="J12" s="981">
        <v>0.83333333333333337</v>
      </c>
      <c r="K12" s="982"/>
      <c r="L12" s="983"/>
      <c r="M12" s="115" t="s">
        <v>17</v>
      </c>
      <c r="N12" s="981">
        <v>0.29166666666666669</v>
      </c>
      <c r="O12" s="982"/>
      <c r="P12" s="983"/>
      <c r="Q12" s="126"/>
      <c r="R12" s="126"/>
      <c r="S12" s="126"/>
      <c r="T12" s="126"/>
      <c r="U12" s="126"/>
      <c r="V12" s="126"/>
      <c r="W12" s="107"/>
      <c r="X12" s="107"/>
      <c r="Y12" s="107"/>
      <c r="Z12" s="119"/>
      <c r="AA12" s="127"/>
      <c r="AB12" s="127"/>
      <c r="AC12" s="119"/>
      <c r="AD12" s="108"/>
      <c r="AE12" s="108"/>
      <c r="AF12" s="125"/>
      <c r="AG12" s="105"/>
      <c r="AH12" s="105"/>
      <c r="AI12" s="105"/>
      <c r="AJ12" s="105"/>
      <c r="AK12" s="105"/>
      <c r="AL12" s="105"/>
      <c r="AM12" s="105"/>
      <c r="AN12" s="113"/>
      <c r="AO12" s="122" t="s">
        <v>117</v>
      </c>
      <c r="AP12" s="113"/>
      <c r="AQ12" s="123"/>
      <c r="AR12" s="109"/>
      <c r="AS12" s="109"/>
      <c r="AT12" s="948">
        <v>9</v>
      </c>
      <c r="AU12" s="948"/>
      <c r="AV12" s="105" t="s">
        <v>118</v>
      </c>
      <c r="AW12" s="107"/>
      <c r="AX12" s="107"/>
      <c r="AY12" s="116" t="s">
        <v>121</v>
      </c>
      <c r="AZ12" s="109"/>
      <c r="BA12" s="109"/>
      <c r="BB12" s="116"/>
      <c r="BC12" s="948"/>
      <c r="BD12" s="948"/>
      <c r="BE12" s="105" t="s">
        <v>118</v>
      </c>
      <c r="BF12" s="105"/>
      <c r="BG12" s="107"/>
      <c r="BJ12" s="10"/>
      <c r="BK12" s="10"/>
      <c r="BL12" s="10"/>
    </row>
    <row r="13" spans="2:64" ht="12" customHeight="1" thickBot="1">
      <c r="B13" s="128"/>
      <c r="C13" s="129"/>
      <c r="D13" s="129"/>
      <c r="E13" s="129"/>
      <c r="F13" s="129"/>
      <c r="G13" s="129"/>
      <c r="H13" s="128"/>
      <c r="I13" s="128"/>
      <c r="J13" s="128"/>
      <c r="K13" s="128"/>
      <c r="L13" s="128"/>
      <c r="M13" s="128"/>
      <c r="N13" s="128"/>
      <c r="O13" s="128"/>
      <c r="P13" s="128"/>
      <c r="Q13" s="128"/>
      <c r="R13" s="128"/>
      <c r="S13" s="128"/>
      <c r="T13" s="128"/>
      <c r="U13" s="128"/>
      <c r="V13" s="128"/>
      <c r="W13" s="128"/>
      <c r="X13" s="128"/>
      <c r="Y13" s="128"/>
      <c r="Z13" s="129"/>
      <c r="AA13" s="128"/>
      <c r="AB13" s="128"/>
      <c r="AC13" s="128"/>
      <c r="AD13" s="128"/>
      <c r="AE13" s="128"/>
      <c r="AF13" s="128"/>
      <c r="AG13" s="128"/>
      <c r="AH13" s="128"/>
      <c r="AI13" s="128"/>
      <c r="AJ13" s="128"/>
      <c r="AK13" s="128"/>
      <c r="AL13" s="128"/>
      <c r="AQ13" s="3"/>
      <c r="BH13" s="4"/>
      <c r="BI13" s="4"/>
      <c r="BJ13" s="4"/>
    </row>
    <row r="14" spans="2:64" ht="21.6" customHeight="1">
      <c r="B14" s="936" t="s">
        <v>21</v>
      </c>
      <c r="C14" s="963" t="s">
        <v>214</v>
      </c>
      <c r="D14" s="952"/>
      <c r="E14" s="964"/>
      <c r="F14" s="40"/>
      <c r="G14" s="939" t="s">
        <v>215</v>
      </c>
      <c r="H14" s="951" t="s">
        <v>216</v>
      </c>
      <c r="I14" s="952"/>
      <c r="J14" s="952"/>
      <c r="K14" s="964"/>
      <c r="L14" s="951" t="s">
        <v>217</v>
      </c>
      <c r="M14" s="952"/>
      <c r="N14" s="964"/>
      <c r="O14" s="951" t="s">
        <v>125</v>
      </c>
      <c r="P14" s="952"/>
      <c r="Q14" s="952"/>
      <c r="R14" s="952"/>
      <c r="S14" s="953"/>
      <c r="T14" s="171"/>
      <c r="U14" s="172"/>
      <c r="V14" s="172"/>
      <c r="W14" s="172"/>
      <c r="X14" s="172"/>
      <c r="Y14" s="172"/>
      <c r="Z14" s="172"/>
      <c r="AA14" s="172"/>
      <c r="AB14" s="172"/>
      <c r="AC14" s="172"/>
      <c r="AD14" s="172"/>
      <c r="AE14" s="172"/>
      <c r="AF14" s="172"/>
      <c r="AG14" s="172"/>
      <c r="AH14" s="172" t="s">
        <v>218</v>
      </c>
      <c r="AI14" s="172"/>
      <c r="AJ14" s="172"/>
      <c r="AK14" s="172"/>
      <c r="AL14" s="172"/>
      <c r="AM14" s="172" t="s">
        <v>193</v>
      </c>
      <c r="AN14" s="172"/>
      <c r="AO14" s="173"/>
      <c r="AP14" s="174" t="s">
        <v>2</v>
      </c>
      <c r="AQ14" s="172"/>
      <c r="AR14" s="172"/>
      <c r="AS14" s="172"/>
      <c r="AT14" s="172"/>
      <c r="AU14" s="172"/>
      <c r="AV14" s="172"/>
      <c r="AW14" s="172"/>
      <c r="AX14" s="175"/>
      <c r="AY14" s="986" t="str">
        <f>IF(BB3="計画","(11)1～4週目の勤務時間数合計","(11)1か月の勤務時間数　合計")</f>
        <v>(11)1～4週目の勤務時間数合計</v>
      </c>
      <c r="AZ14" s="987"/>
      <c r="BA14" s="963" t="s">
        <v>219</v>
      </c>
      <c r="BB14" s="953"/>
      <c r="BC14" s="963" t="s">
        <v>228</v>
      </c>
      <c r="BD14" s="952"/>
      <c r="BE14" s="952"/>
      <c r="BF14" s="952"/>
      <c r="BG14" s="953"/>
    </row>
    <row r="15" spans="2:64" ht="20.25" customHeight="1">
      <c r="B15" s="937"/>
      <c r="C15" s="965"/>
      <c r="D15" s="955"/>
      <c r="E15" s="966"/>
      <c r="F15" s="39"/>
      <c r="G15" s="940"/>
      <c r="H15" s="954"/>
      <c r="I15" s="955"/>
      <c r="J15" s="955"/>
      <c r="K15" s="966"/>
      <c r="L15" s="954"/>
      <c r="M15" s="955"/>
      <c r="N15" s="966"/>
      <c r="O15" s="954"/>
      <c r="P15" s="955"/>
      <c r="Q15" s="955"/>
      <c r="R15" s="955"/>
      <c r="S15" s="956"/>
      <c r="T15" s="944" t="s">
        <v>11</v>
      </c>
      <c r="U15" s="944"/>
      <c r="V15" s="944"/>
      <c r="W15" s="944"/>
      <c r="X15" s="944"/>
      <c r="Y15" s="944"/>
      <c r="Z15" s="945"/>
      <c r="AA15" s="943" t="s">
        <v>12</v>
      </c>
      <c r="AB15" s="944"/>
      <c r="AC15" s="944"/>
      <c r="AD15" s="944"/>
      <c r="AE15" s="944"/>
      <c r="AF15" s="944"/>
      <c r="AG15" s="945"/>
      <c r="AH15" s="943" t="s">
        <v>13</v>
      </c>
      <c r="AI15" s="944"/>
      <c r="AJ15" s="944"/>
      <c r="AK15" s="944"/>
      <c r="AL15" s="944"/>
      <c r="AM15" s="944"/>
      <c r="AN15" s="945"/>
      <c r="AO15" s="943" t="s">
        <v>14</v>
      </c>
      <c r="AP15" s="944"/>
      <c r="AQ15" s="944"/>
      <c r="AR15" s="944"/>
      <c r="AS15" s="944"/>
      <c r="AT15" s="944"/>
      <c r="AU15" s="945"/>
      <c r="AV15" s="943" t="s">
        <v>15</v>
      </c>
      <c r="AW15" s="944"/>
      <c r="AX15" s="944"/>
      <c r="AY15" s="988"/>
      <c r="AZ15" s="989"/>
      <c r="BA15" s="965"/>
      <c r="BB15" s="956"/>
      <c r="BC15" s="965"/>
      <c r="BD15" s="955"/>
      <c r="BE15" s="955"/>
      <c r="BF15" s="955"/>
      <c r="BG15" s="956"/>
    </row>
    <row r="16" spans="2:64" ht="20.25" customHeight="1">
      <c r="B16" s="937"/>
      <c r="C16" s="965"/>
      <c r="D16" s="955"/>
      <c r="E16" s="966"/>
      <c r="F16" s="39"/>
      <c r="G16" s="940"/>
      <c r="H16" s="954"/>
      <c r="I16" s="955"/>
      <c r="J16" s="955"/>
      <c r="K16" s="966"/>
      <c r="L16" s="954"/>
      <c r="M16" s="955"/>
      <c r="N16" s="966"/>
      <c r="O16" s="954"/>
      <c r="P16" s="955"/>
      <c r="Q16" s="955"/>
      <c r="R16" s="955"/>
      <c r="S16" s="956"/>
      <c r="T16" s="7">
        <v>1</v>
      </c>
      <c r="U16" s="12">
        <v>2</v>
      </c>
      <c r="V16" s="12">
        <v>3</v>
      </c>
      <c r="W16" s="12">
        <v>4</v>
      </c>
      <c r="X16" s="12">
        <v>5</v>
      </c>
      <c r="Y16" s="12">
        <v>6</v>
      </c>
      <c r="Z16" s="13">
        <v>7</v>
      </c>
      <c r="AA16" s="11">
        <v>8</v>
      </c>
      <c r="AB16" s="12">
        <v>9</v>
      </c>
      <c r="AC16" s="12">
        <v>10</v>
      </c>
      <c r="AD16" s="12">
        <v>11</v>
      </c>
      <c r="AE16" s="12">
        <v>12</v>
      </c>
      <c r="AF16" s="12">
        <v>13</v>
      </c>
      <c r="AG16" s="13">
        <v>14</v>
      </c>
      <c r="AH16" s="7">
        <v>15</v>
      </c>
      <c r="AI16" s="12">
        <v>16</v>
      </c>
      <c r="AJ16" s="12">
        <v>17</v>
      </c>
      <c r="AK16" s="12">
        <v>18</v>
      </c>
      <c r="AL16" s="12">
        <v>19</v>
      </c>
      <c r="AM16" s="12">
        <v>20</v>
      </c>
      <c r="AN16" s="13">
        <v>21</v>
      </c>
      <c r="AO16" s="11">
        <v>22</v>
      </c>
      <c r="AP16" s="12">
        <v>23</v>
      </c>
      <c r="AQ16" s="12">
        <v>24</v>
      </c>
      <c r="AR16" s="12">
        <v>25</v>
      </c>
      <c r="AS16" s="12">
        <v>26</v>
      </c>
      <c r="AT16" s="12">
        <v>27</v>
      </c>
      <c r="AU16" s="13">
        <v>28</v>
      </c>
      <c r="AV16" s="52" t="str">
        <f>IF($BB$3="実績",IF(DAY(DATE($AC$2,$AG$2,29))=29,29,""),"")</f>
        <v/>
      </c>
      <c r="AW16" s="53" t="str">
        <f>IF($BB$3="実績",IF(DAY(DATE($AC$2,$AG$2,30))=30,30,""),"")</f>
        <v/>
      </c>
      <c r="AX16" s="54" t="str">
        <f>IF($BB$3="実績",IF(DAY(DATE($AC$2,$AG$2,31))=31,31,""),"")</f>
        <v/>
      </c>
      <c r="AY16" s="988"/>
      <c r="AZ16" s="989"/>
      <c r="BA16" s="965"/>
      <c r="BB16" s="956"/>
      <c r="BC16" s="965"/>
      <c r="BD16" s="955"/>
      <c r="BE16" s="955"/>
      <c r="BF16" s="955"/>
      <c r="BG16" s="956"/>
    </row>
    <row r="17" spans="2:59" ht="20.25" hidden="1" customHeight="1">
      <c r="B17" s="937"/>
      <c r="C17" s="965"/>
      <c r="D17" s="955"/>
      <c r="E17" s="966"/>
      <c r="F17" s="39"/>
      <c r="G17" s="940"/>
      <c r="H17" s="954"/>
      <c r="I17" s="955"/>
      <c r="J17" s="955"/>
      <c r="K17" s="966"/>
      <c r="L17" s="954"/>
      <c r="M17" s="955"/>
      <c r="N17" s="966"/>
      <c r="O17" s="954"/>
      <c r="P17" s="955"/>
      <c r="Q17" s="955"/>
      <c r="R17" s="955"/>
      <c r="S17" s="956"/>
      <c r="T17" s="7">
        <f>WEEKDAY(DATE($AC$2,$AG$2,1))</f>
        <v>4</v>
      </c>
      <c r="U17" s="12">
        <f>WEEKDAY(DATE($AC$2,$AG$2,2))</f>
        <v>5</v>
      </c>
      <c r="V17" s="12">
        <f>WEEKDAY(DATE($AC$2,$AG$2,3))</f>
        <v>6</v>
      </c>
      <c r="W17" s="12">
        <f>WEEKDAY(DATE($AC$2,$AG$2,4))</f>
        <v>7</v>
      </c>
      <c r="X17" s="12">
        <f>WEEKDAY(DATE($AC$2,$AG$2,5))</f>
        <v>1</v>
      </c>
      <c r="Y17" s="12">
        <f>WEEKDAY(DATE($AC$2,$AG$2,6))</f>
        <v>2</v>
      </c>
      <c r="Z17" s="13">
        <f>WEEKDAY(DATE($AC$2,$AG$2,7))</f>
        <v>3</v>
      </c>
      <c r="AA17" s="11">
        <f>WEEKDAY(DATE($AC$2,$AG$2,8))</f>
        <v>4</v>
      </c>
      <c r="AB17" s="12">
        <f>WEEKDAY(DATE($AC$2,$AG$2,9))</f>
        <v>5</v>
      </c>
      <c r="AC17" s="12">
        <f>WEEKDAY(DATE($AC$2,$AG$2,10))</f>
        <v>6</v>
      </c>
      <c r="AD17" s="12">
        <f>WEEKDAY(DATE($AC$2,$AG$2,11))</f>
        <v>7</v>
      </c>
      <c r="AE17" s="12">
        <f>WEEKDAY(DATE($AC$2,$AG$2,12))</f>
        <v>1</v>
      </c>
      <c r="AF17" s="12">
        <f>WEEKDAY(DATE($AC$2,$AG$2,13))</f>
        <v>2</v>
      </c>
      <c r="AG17" s="13">
        <f>WEEKDAY(DATE($AC$2,$AG$2,14))</f>
        <v>3</v>
      </c>
      <c r="AH17" s="11">
        <f>WEEKDAY(DATE($AC$2,$AG$2,15))</f>
        <v>4</v>
      </c>
      <c r="AI17" s="12">
        <f>WEEKDAY(DATE($AC$2,$AG$2,16))</f>
        <v>5</v>
      </c>
      <c r="AJ17" s="12">
        <f>WEEKDAY(DATE($AC$2,$AG$2,17))</f>
        <v>6</v>
      </c>
      <c r="AK17" s="12">
        <f>WEEKDAY(DATE($AC$2,$AG$2,18))</f>
        <v>7</v>
      </c>
      <c r="AL17" s="12">
        <f>WEEKDAY(DATE($AC$2,$AG$2,19))</f>
        <v>1</v>
      </c>
      <c r="AM17" s="12">
        <f>WEEKDAY(DATE($AC$2,$AG$2,20))</f>
        <v>2</v>
      </c>
      <c r="AN17" s="13">
        <f>WEEKDAY(DATE($AC$2,$AG$2,21))</f>
        <v>3</v>
      </c>
      <c r="AO17" s="11">
        <f>WEEKDAY(DATE($AC$2,$AG$2,22))</f>
        <v>4</v>
      </c>
      <c r="AP17" s="12">
        <f>WEEKDAY(DATE($AC$2,$AG$2,23))</f>
        <v>5</v>
      </c>
      <c r="AQ17" s="12">
        <f>WEEKDAY(DATE($AC$2,$AG$2,24))</f>
        <v>6</v>
      </c>
      <c r="AR17" s="12">
        <f>WEEKDAY(DATE($AC$2,$AG$2,25))</f>
        <v>7</v>
      </c>
      <c r="AS17" s="12">
        <f>WEEKDAY(DATE($AC$2,$AG$2,26))</f>
        <v>1</v>
      </c>
      <c r="AT17" s="12">
        <f>WEEKDAY(DATE($AC$2,$AG$2,27))</f>
        <v>2</v>
      </c>
      <c r="AU17" s="13">
        <f>WEEKDAY(DATE($AC$2,$AG$2,28))</f>
        <v>3</v>
      </c>
      <c r="AV17" s="11">
        <f>IF(AV16=29,WEEKDAY(DATE($AC$2,$AG$2,29)),0)</f>
        <v>0</v>
      </c>
      <c r="AW17" s="12">
        <f>IF(AW16=30,WEEKDAY(DATE($AC$2,$AG$2,30)),0)</f>
        <v>0</v>
      </c>
      <c r="AX17" s="13">
        <f>IF(AX16=31,WEEKDAY(DATE($AC$2,$AG$2,31)),0)</f>
        <v>0</v>
      </c>
      <c r="AY17" s="988"/>
      <c r="AZ17" s="989"/>
      <c r="BA17" s="965"/>
      <c r="BB17" s="956"/>
      <c r="BC17" s="965"/>
      <c r="BD17" s="955"/>
      <c r="BE17" s="955"/>
      <c r="BF17" s="955"/>
      <c r="BG17" s="956"/>
    </row>
    <row r="18" spans="2:59" ht="20.25" customHeight="1" thickBot="1">
      <c r="B18" s="938"/>
      <c r="C18" s="967"/>
      <c r="D18" s="958"/>
      <c r="E18" s="968"/>
      <c r="F18" s="41"/>
      <c r="G18" s="941"/>
      <c r="H18" s="957"/>
      <c r="I18" s="958"/>
      <c r="J18" s="958"/>
      <c r="K18" s="968"/>
      <c r="L18" s="957"/>
      <c r="M18" s="958"/>
      <c r="N18" s="968"/>
      <c r="O18" s="957"/>
      <c r="P18" s="958"/>
      <c r="Q18" s="958"/>
      <c r="R18" s="958"/>
      <c r="S18" s="959"/>
      <c r="T18" s="57" t="str">
        <f>IF(T17=1,"日",IF(T17=2,"月",IF(T17=3,"火",IF(T17=4,"水",IF(T17=5,"木",IF(T17=6,"金","土"))))))</f>
        <v>水</v>
      </c>
      <c r="U18" s="50" t="str">
        <f t="shared" ref="U18:AU18" si="0">IF(U17=1,"日",IF(U17=2,"月",IF(U17=3,"火",IF(U17=4,"水",IF(U17=5,"木",IF(U17=6,"金","土"))))))</f>
        <v>木</v>
      </c>
      <c r="V18" s="50" t="str">
        <f t="shared" si="0"/>
        <v>金</v>
      </c>
      <c r="W18" s="50" t="str">
        <f t="shared" si="0"/>
        <v>土</v>
      </c>
      <c r="X18" s="50" t="str">
        <f t="shared" si="0"/>
        <v>日</v>
      </c>
      <c r="Y18" s="50" t="str">
        <f t="shared" si="0"/>
        <v>月</v>
      </c>
      <c r="Z18" s="51" t="str">
        <f t="shared" si="0"/>
        <v>火</v>
      </c>
      <c r="AA18" s="49" t="str">
        <f>IF(AA17=1,"日",IF(AA17=2,"月",IF(AA17=3,"火",IF(AA17=4,"水",IF(AA17=5,"木",IF(AA17=6,"金","土"))))))</f>
        <v>水</v>
      </c>
      <c r="AB18" s="50" t="str">
        <f t="shared" si="0"/>
        <v>木</v>
      </c>
      <c r="AC18" s="50" t="str">
        <f t="shared" si="0"/>
        <v>金</v>
      </c>
      <c r="AD18" s="50" t="str">
        <f t="shared" si="0"/>
        <v>土</v>
      </c>
      <c r="AE18" s="50" t="str">
        <f t="shared" si="0"/>
        <v>日</v>
      </c>
      <c r="AF18" s="50" t="str">
        <f t="shared" si="0"/>
        <v>月</v>
      </c>
      <c r="AG18" s="51" t="str">
        <f t="shared" si="0"/>
        <v>火</v>
      </c>
      <c r="AH18" s="49" t="str">
        <f>IF(AH17=1,"日",IF(AH17=2,"月",IF(AH17=3,"火",IF(AH17=4,"水",IF(AH17=5,"木",IF(AH17=6,"金","土"))))))</f>
        <v>水</v>
      </c>
      <c r="AI18" s="50" t="str">
        <f t="shared" si="0"/>
        <v>木</v>
      </c>
      <c r="AJ18" s="50" t="str">
        <f t="shared" si="0"/>
        <v>金</v>
      </c>
      <c r="AK18" s="50" t="str">
        <f t="shared" si="0"/>
        <v>土</v>
      </c>
      <c r="AL18" s="50" t="str">
        <f t="shared" si="0"/>
        <v>日</v>
      </c>
      <c r="AM18" s="50" t="str">
        <f t="shared" si="0"/>
        <v>月</v>
      </c>
      <c r="AN18" s="51" t="str">
        <f t="shared" si="0"/>
        <v>火</v>
      </c>
      <c r="AO18" s="49" t="str">
        <f>IF(AO17=1,"日",IF(AO17=2,"月",IF(AO17=3,"火",IF(AO17=4,"水",IF(AO17=5,"木",IF(AO17=6,"金","土"))))))</f>
        <v>水</v>
      </c>
      <c r="AP18" s="50" t="str">
        <f t="shared" si="0"/>
        <v>木</v>
      </c>
      <c r="AQ18" s="50" t="str">
        <f t="shared" si="0"/>
        <v>金</v>
      </c>
      <c r="AR18" s="50" t="str">
        <f t="shared" si="0"/>
        <v>土</v>
      </c>
      <c r="AS18" s="50" t="str">
        <f t="shared" si="0"/>
        <v>日</v>
      </c>
      <c r="AT18" s="50" t="str">
        <f t="shared" si="0"/>
        <v>月</v>
      </c>
      <c r="AU18" s="51" t="str">
        <f t="shared" si="0"/>
        <v>火</v>
      </c>
      <c r="AV18" s="50" t="str">
        <f>IF(AV17=1,"日",IF(AV17=2,"月",IF(AV17=3,"火",IF(AV17=4,"水",IF(AV17=5,"木",IF(AV17=6,"金",IF(AV17=0,"","土")))))))</f>
        <v/>
      </c>
      <c r="AW18" s="50" t="str">
        <f>IF(AW17=1,"日",IF(AW17=2,"月",IF(AW17=3,"火",IF(AW17=4,"水",IF(AW17=5,"木",IF(AW17=6,"金",IF(AW17=0,"","土")))))))</f>
        <v/>
      </c>
      <c r="AX18" s="50" t="str">
        <f>IF(AX17=1,"日",IF(AX17=2,"月",IF(AX17=3,"火",IF(AX17=4,"水",IF(AX17=5,"木",IF(AX17=6,"金",IF(AX17=0,"","土")))))))</f>
        <v/>
      </c>
      <c r="AY18" s="990"/>
      <c r="AZ18" s="991"/>
      <c r="BA18" s="967"/>
      <c r="BB18" s="959"/>
      <c r="BC18" s="967"/>
      <c r="BD18" s="958"/>
      <c r="BE18" s="958"/>
      <c r="BF18" s="958"/>
      <c r="BG18" s="959"/>
    </row>
    <row r="19" spans="2:59" ht="20.25" customHeight="1">
      <c r="B19" s="68"/>
      <c r="C19" s="969"/>
      <c r="D19" s="970"/>
      <c r="E19" s="971"/>
      <c r="F19" s="180"/>
      <c r="G19" s="942" t="s">
        <v>133</v>
      </c>
      <c r="H19" s="972"/>
      <c r="I19" s="970"/>
      <c r="J19" s="970"/>
      <c r="K19" s="971"/>
      <c r="L19" s="979" t="s">
        <v>132</v>
      </c>
      <c r="M19" s="934"/>
      <c r="N19" s="980"/>
      <c r="O19" s="72" t="s">
        <v>18</v>
      </c>
      <c r="P19" s="26"/>
      <c r="Q19" s="26"/>
      <c r="R19" s="24"/>
      <c r="S19" s="73"/>
      <c r="T19" s="181" t="s">
        <v>54</v>
      </c>
      <c r="U19" s="181" t="s">
        <v>54</v>
      </c>
      <c r="V19" s="181" t="s">
        <v>54</v>
      </c>
      <c r="W19" s="181" t="s">
        <v>45</v>
      </c>
      <c r="X19" s="181" t="s">
        <v>54</v>
      </c>
      <c r="Y19" s="181" t="s">
        <v>52</v>
      </c>
      <c r="Z19" s="182" t="s">
        <v>45</v>
      </c>
      <c r="AA19" s="183" t="s">
        <v>54</v>
      </c>
      <c r="AB19" s="181" t="s">
        <v>45</v>
      </c>
      <c r="AC19" s="181" t="s">
        <v>45</v>
      </c>
      <c r="AD19" s="181" t="s">
        <v>54</v>
      </c>
      <c r="AE19" s="181" t="s">
        <v>54</v>
      </c>
      <c r="AF19" s="181" t="s">
        <v>45</v>
      </c>
      <c r="AG19" s="182" t="s">
        <v>54</v>
      </c>
      <c r="AH19" s="183" t="s">
        <v>45</v>
      </c>
      <c r="AI19" s="181" t="s">
        <v>54</v>
      </c>
      <c r="AJ19" s="181" t="s">
        <v>54</v>
      </c>
      <c r="AK19" s="181" t="s">
        <v>54</v>
      </c>
      <c r="AL19" s="181" t="s">
        <v>54</v>
      </c>
      <c r="AM19" s="181" t="s">
        <v>54</v>
      </c>
      <c r="AN19" s="182" t="s">
        <v>45</v>
      </c>
      <c r="AO19" s="183" t="s">
        <v>45</v>
      </c>
      <c r="AP19" s="181" t="s">
        <v>54</v>
      </c>
      <c r="AQ19" s="181" t="s">
        <v>54</v>
      </c>
      <c r="AR19" s="181" t="s">
        <v>54</v>
      </c>
      <c r="AS19" s="181" t="s">
        <v>54</v>
      </c>
      <c r="AT19" s="181" t="s">
        <v>54</v>
      </c>
      <c r="AU19" s="182" t="s">
        <v>45</v>
      </c>
      <c r="AV19" s="183"/>
      <c r="AW19" s="181"/>
      <c r="AX19" s="181"/>
      <c r="AY19" s="949"/>
      <c r="AZ19" s="950"/>
      <c r="BA19" s="946"/>
      <c r="BB19" s="947"/>
      <c r="BC19" s="933"/>
      <c r="BD19" s="934"/>
      <c r="BE19" s="934"/>
      <c r="BF19" s="934"/>
      <c r="BG19" s="935"/>
    </row>
    <row r="20" spans="2:59" ht="20.25" customHeight="1">
      <c r="B20" s="69">
        <v>1</v>
      </c>
      <c r="C20" s="876" t="s">
        <v>95</v>
      </c>
      <c r="D20" s="877"/>
      <c r="E20" s="878"/>
      <c r="F20" s="184"/>
      <c r="G20" s="894"/>
      <c r="H20" s="883" t="s">
        <v>180</v>
      </c>
      <c r="I20" s="877"/>
      <c r="J20" s="877"/>
      <c r="K20" s="878"/>
      <c r="L20" s="887"/>
      <c r="M20" s="888"/>
      <c r="N20" s="889"/>
      <c r="O20" s="27" t="s">
        <v>88</v>
      </c>
      <c r="P20" s="28"/>
      <c r="Q20" s="28"/>
      <c r="R20" s="23"/>
      <c r="S20" s="74"/>
      <c r="T20" s="157">
        <f>IF(T19="","",VLOOKUP(T19,'【記載例】シフト記号表（勤務時間帯）'!$C$5:$W$46,21,FALSE))</f>
        <v>8</v>
      </c>
      <c r="U20" s="158">
        <f>IF(U19="","",VLOOKUP(U19,'【記載例】シフト記号表（勤務時間帯）'!$C$5:$W$46,21,FALSE))</f>
        <v>8</v>
      </c>
      <c r="V20" s="158">
        <f>IF(V19="","",VLOOKUP(V19,'【記載例】シフト記号表（勤務時間帯）'!$C$5:$W$46,21,FALSE))</f>
        <v>8</v>
      </c>
      <c r="W20" s="158" t="str">
        <f>IF(W19="","",VLOOKUP(W19,'【記載例】シフト記号表（勤務時間帯）'!$C$5:$W$46,21,FALSE))</f>
        <v>-</v>
      </c>
      <c r="X20" s="158">
        <f>IF(X19="","",VLOOKUP(X19,'【記載例】シフト記号表（勤務時間帯）'!$C$5:$W$46,21,FALSE))</f>
        <v>8</v>
      </c>
      <c r="Y20" s="158">
        <f>IF(Y19="","",VLOOKUP(Y19,'【記載例】シフト記号表（勤務時間帯）'!$C$5:$W$46,21,FALSE))</f>
        <v>7.9999999999999982</v>
      </c>
      <c r="Z20" s="159" t="str">
        <f>IF(Z19="","",VLOOKUP(Z19,'【記載例】シフト記号表（勤務時間帯）'!$C$5:$W$46,21,FALSE))</f>
        <v>-</v>
      </c>
      <c r="AA20" s="157">
        <f>IF(AA19="","",VLOOKUP(AA19,'【記載例】シフト記号表（勤務時間帯）'!$C$5:$W$46,21,FALSE))</f>
        <v>8</v>
      </c>
      <c r="AB20" s="158" t="str">
        <f>IF(AB19="","",VLOOKUP(AB19,'【記載例】シフト記号表（勤務時間帯）'!$C$5:$W$46,21,FALSE))</f>
        <v>-</v>
      </c>
      <c r="AC20" s="158" t="str">
        <f>IF(AC19="","",VLOOKUP(AC19,'【記載例】シフト記号表（勤務時間帯）'!$C$5:$W$46,21,FALSE))</f>
        <v>-</v>
      </c>
      <c r="AD20" s="158">
        <f>IF(AD19="","",VLOOKUP(AD19,'【記載例】シフト記号表（勤務時間帯）'!$C$5:$W$46,21,FALSE))</f>
        <v>8</v>
      </c>
      <c r="AE20" s="158">
        <f>IF(AE19="","",VLOOKUP(AE19,'【記載例】シフト記号表（勤務時間帯）'!$C$5:$W$46,21,FALSE))</f>
        <v>8</v>
      </c>
      <c r="AF20" s="158" t="str">
        <f>IF(AF19="","",VLOOKUP(AF19,'【記載例】シフト記号表（勤務時間帯）'!$C$5:$W$46,21,FALSE))</f>
        <v>-</v>
      </c>
      <c r="AG20" s="159">
        <f>IF(AG19="","",VLOOKUP(AG19,'【記載例】シフト記号表（勤務時間帯）'!$C$5:$W$46,21,FALSE))</f>
        <v>8</v>
      </c>
      <c r="AH20" s="157" t="str">
        <f>IF(AH19="","",VLOOKUP(AH19,'【記載例】シフト記号表（勤務時間帯）'!$C$5:$W$46,21,FALSE))</f>
        <v>-</v>
      </c>
      <c r="AI20" s="158">
        <f>IF(AI19="","",VLOOKUP(AI19,'【記載例】シフト記号表（勤務時間帯）'!$C$5:$W$46,21,FALSE))</f>
        <v>8</v>
      </c>
      <c r="AJ20" s="158">
        <f>IF(AJ19="","",VLOOKUP(AJ19,'【記載例】シフト記号表（勤務時間帯）'!$C$5:$W$46,21,FALSE))</f>
        <v>8</v>
      </c>
      <c r="AK20" s="158">
        <f>IF(AK19="","",VLOOKUP(AK19,'【記載例】シフト記号表（勤務時間帯）'!$C$5:$W$46,21,FALSE))</f>
        <v>8</v>
      </c>
      <c r="AL20" s="158">
        <f>IF(AL19="","",VLOOKUP(AL19,'【記載例】シフト記号表（勤務時間帯）'!$C$5:$W$46,21,FALSE))</f>
        <v>8</v>
      </c>
      <c r="AM20" s="158">
        <f>IF(AM19="","",VLOOKUP(AM19,'【記載例】シフト記号表（勤務時間帯）'!$C$5:$W$46,21,FALSE))</f>
        <v>8</v>
      </c>
      <c r="AN20" s="159" t="str">
        <f>IF(AN19="","",VLOOKUP(AN19,'【記載例】シフト記号表（勤務時間帯）'!$C$5:$W$46,21,FALSE))</f>
        <v>-</v>
      </c>
      <c r="AO20" s="157" t="str">
        <f>IF(AO19="","",VLOOKUP(AO19,'【記載例】シフト記号表（勤務時間帯）'!$C$5:$W$46,21,FALSE))</f>
        <v>-</v>
      </c>
      <c r="AP20" s="158">
        <f>IF(AP19="","",VLOOKUP(AP19,'【記載例】シフト記号表（勤務時間帯）'!$C$5:$W$46,21,FALSE))</f>
        <v>8</v>
      </c>
      <c r="AQ20" s="158">
        <f>IF(AQ19="","",VLOOKUP(AQ19,'【記載例】シフト記号表（勤務時間帯）'!$C$5:$W$46,21,FALSE))</f>
        <v>8</v>
      </c>
      <c r="AR20" s="158">
        <f>IF(AR19="","",VLOOKUP(AR19,'【記載例】シフト記号表（勤務時間帯）'!$C$5:$W$46,21,FALSE))</f>
        <v>8</v>
      </c>
      <c r="AS20" s="158">
        <f>IF(AS19="","",VLOOKUP(AS19,'【記載例】シフト記号表（勤務時間帯）'!$C$5:$W$46,21,FALSE))</f>
        <v>8</v>
      </c>
      <c r="AT20" s="158">
        <f>IF(AT19="","",VLOOKUP(AT19,'【記載例】シフト記号表（勤務時間帯）'!$C$5:$W$46,21,FALSE))</f>
        <v>8</v>
      </c>
      <c r="AU20" s="159" t="str">
        <f>IF(AU19="","",VLOOKUP(AU19,'【記載例】シフト記号表（勤務時間帯）'!$C$5:$W$46,21,FALSE))</f>
        <v>-</v>
      </c>
      <c r="AV20" s="157" t="str">
        <f>IF(AV19="","",VLOOKUP(AV19,'【記載例】シフト記号表（勤務時間帯）'!$C$5:$W$46,21,FALSE))</f>
        <v/>
      </c>
      <c r="AW20" s="158" t="str">
        <f>IF(AW19="","",VLOOKUP(AW19,'【記載例】シフト記号表（勤務時間帯）'!$C$5:$W$46,21,FALSE))</f>
        <v/>
      </c>
      <c r="AX20" s="160" t="str">
        <f>IF(AX19="","",VLOOKUP(AX19,'【記載例】シフト記号表（勤務時間帯）'!$C$5:$W$46,21,FALSE))</f>
        <v/>
      </c>
      <c r="AY20" s="914">
        <f>IF($BB$3="計画",SUM(T20:AU20),IF($BB$3="実績",SUM(T20:AX20),""))</f>
        <v>152</v>
      </c>
      <c r="AZ20" s="915"/>
      <c r="BA20" s="924">
        <f>IF($BB$3="計画",AY20/4,IF($BB$3="実績",(AY20/($BB$7/7)),""))</f>
        <v>38</v>
      </c>
      <c r="BB20" s="925"/>
      <c r="BC20" s="918"/>
      <c r="BD20" s="888"/>
      <c r="BE20" s="888"/>
      <c r="BF20" s="888"/>
      <c r="BG20" s="919"/>
    </row>
    <row r="21" spans="2:59" ht="20.25" customHeight="1">
      <c r="B21" s="70"/>
      <c r="C21" s="879"/>
      <c r="D21" s="880"/>
      <c r="E21" s="881"/>
      <c r="F21" s="185" t="str">
        <f>C20</f>
        <v>管理者</v>
      </c>
      <c r="G21" s="895"/>
      <c r="H21" s="882"/>
      <c r="I21" s="880"/>
      <c r="J21" s="880"/>
      <c r="K21" s="881"/>
      <c r="L21" s="890"/>
      <c r="M21" s="891"/>
      <c r="N21" s="892"/>
      <c r="O21" s="29" t="s">
        <v>89</v>
      </c>
      <c r="P21" s="30"/>
      <c r="Q21" s="30"/>
      <c r="R21" s="21"/>
      <c r="S21" s="75"/>
      <c r="T21" s="161" t="str">
        <f>IF(T19="","",VLOOKUP(T19,'【記載例】シフト記号表（勤務時間帯）'!$C$5:$Y$46,23,FALSE))</f>
        <v>-</v>
      </c>
      <c r="U21" s="162" t="str">
        <f>IF(U19="","",VLOOKUP(U19,'【記載例】シフト記号表（勤務時間帯）'!$C$5:$Y$46,23,FALSE))</f>
        <v>-</v>
      </c>
      <c r="V21" s="162" t="str">
        <f>IF(V19="","",VLOOKUP(V19,'【記載例】シフト記号表（勤務時間帯）'!$C$5:$Y$46,23,FALSE))</f>
        <v>-</v>
      </c>
      <c r="W21" s="162" t="str">
        <f>IF(W19="","",VLOOKUP(W19,'【記載例】シフト記号表（勤務時間帯）'!$C$5:$Y$46,23,FALSE))</f>
        <v>-</v>
      </c>
      <c r="X21" s="162" t="str">
        <f>IF(X19="","",VLOOKUP(X19,'【記載例】シフト記号表（勤務時間帯）'!$C$5:$Y$46,23,FALSE))</f>
        <v>-</v>
      </c>
      <c r="Y21" s="162" t="str">
        <f>IF(Y19="","",VLOOKUP(Y19,'【記載例】シフト記号表（勤務時間帯）'!$C$5:$Y$46,23,FALSE))</f>
        <v>-</v>
      </c>
      <c r="Z21" s="163" t="str">
        <f>IF(Z19="","",VLOOKUP(Z19,'【記載例】シフト記号表（勤務時間帯）'!$C$5:$Y$46,23,FALSE))</f>
        <v>-</v>
      </c>
      <c r="AA21" s="161" t="str">
        <f>IF(AA19="","",VLOOKUP(AA19,'【記載例】シフト記号表（勤務時間帯）'!$C$5:$Y$46,23,FALSE))</f>
        <v>-</v>
      </c>
      <c r="AB21" s="162" t="str">
        <f>IF(AB19="","",VLOOKUP(AB19,'【記載例】シフト記号表（勤務時間帯）'!$C$5:$Y$46,23,FALSE))</f>
        <v>-</v>
      </c>
      <c r="AC21" s="162" t="str">
        <f>IF(AC19="","",VLOOKUP(AC19,'【記載例】シフト記号表（勤務時間帯）'!$C$5:$Y$46,23,FALSE))</f>
        <v>-</v>
      </c>
      <c r="AD21" s="162" t="str">
        <f>IF(AD19="","",VLOOKUP(AD19,'【記載例】シフト記号表（勤務時間帯）'!$C$5:$Y$46,23,FALSE))</f>
        <v>-</v>
      </c>
      <c r="AE21" s="162" t="str">
        <f>IF(AE19="","",VLOOKUP(AE19,'【記載例】シフト記号表（勤務時間帯）'!$C$5:$Y$46,23,FALSE))</f>
        <v>-</v>
      </c>
      <c r="AF21" s="162" t="str">
        <f>IF(AF19="","",VLOOKUP(AF19,'【記載例】シフト記号表（勤務時間帯）'!$C$5:$Y$46,23,FALSE))</f>
        <v>-</v>
      </c>
      <c r="AG21" s="163" t="str">
        <f>IF(AG19="","",VLOOKUP(AG19,'【記載例】シフト記号表（勤務時間帯）'!$C$5:$Y$46,23,FALSE))</f>
        <v>-</v>
      </c>
      <c r="AH21" s="161" t="str">
        <f>IF(AH19="","",VLOOKUP(AH19,'【記載例】シフト記号表（勤務時間帯）'!$C$5:$Y$46,23,FALSE))</f>
        <v>-</v>
      </c>
      <c r="AI21" s="162" t="str">
        <f>IF(AI19="","",VLOOKUP(AI19,'【記載例】シフト記号表（勤務時間帯）'!$C$5:$Y$46,23,FALSE))</f>
        <v>-</v>
      </c>
      <c r="AJ21" s="162" t="str">
        <f>IF(AJ19="","",VLOOKUP(AJ19,'【記載例】シフト記号表（勤務時間帯）'!$C$5:$Y$46,23,FALSE))</f>
        <v>-</v>
      </c>
      <c r="AK21" s="162" t="str">
        <f>IF(AK19="","",VLOOKUP(AK19,'【記載例】シフト記号表（勤務時間帯）'!$C$5:$Y$46,23,FALSE))</f>
        <v>-</v>
      </c>
      <c r="AL21" s="162" t="str">
        <f>IF(AL19="","",VLOOKUP(AL19,'【記載例】シフト記号表（勤務時間帯）'!$C$5:$Y$46,23,FALSE))</f>
        <v>-</v>
      </c>
      <c r="AM21" s="162" t="str">
        <f>IF(AM19="","",VLOOKUP(AM19,'【記載例】シフト記号表（勤務時間帯）'!$C$5:$Y$46,23,FALSE))</f>
        <v>-</v>
      </c>
      <c r="AN21" s="163" t="str">
        <f>IF(AN19="","",VLOOKUP(AN19,'【記載例】シフト記号表（勤務時間帯）'!$C$5:$Y$46,23,FALSE))</f>
        <v>-</v>
      </c>
      <c r="AO21" s="161" t="str">
        <f>IF(AO19="","",VLOOKUP(AO19,'【記載例】シフト記号表（勤務時間帯）'!$C$5:$Y$46,23,FALSE))</f>
        <v>-</v>
      </c>
      <c r="AP21" s="162" t="str">
        <f>IF(AP19="","",VLOOKUP(AP19,'【記載例】シフト記号表（勤務時間帯）'!$C$5:$Y$46,23,FALSE))</f>
        <v>-</v>
      </c>
      <c r="AQ21" s="162" t="str">
        <f>IF(AQ19="","",VLOOKUP(AQ19,'【記載例】シフト記号表（勤務時間帯）'!$C$5:$Y$46,23,FALSE))</f>
        <v>-</v>
      </c>
      <c r="AR21" s="162" t="str">
        <f>IF(AR19="","",VLOOKUP(AR19,'【記載例】シフト記号表（勤務時間帯）'!$C$5:$Y$46,23,FALSE))</f>
        <v>-</v>
      </c>
      <c r="AS21" s="162" t="str">
        <f>IF(AS19="","",VLOOKUP(AS19,'【記載例】シフト記号表（勤務時間帯）'!$C$5:$Y$46,23,FALSE))</f>
        <v>-</v>
      </c>
      <c r="AT21" s="162" t="str">
        <f>IF(AT19="","",VLOOKUP(AT19,'【記載例】シフト記号表（勤務時間帯）'!$C$5:$Y$46,23,FALSE))</f>
        <v>-</v>
      </c>
      <c r="AU21" s="163" t="str">
        <f>IF(AU19="","",VLOOKUP(AU19,'【記載例】シフト記号表（勤務時間帯）'!$C$5:$Y$46,23,FALSE))</f>
        <v>-</v>
      </c>
      <c r="AV21" s="161" t="str">
        <f>IF(AV19="","",VLOOKUP(AV19,'【記載例】シフト記号表（勤務時間帯）'!$C$5:$Y$46,23,FALSE))</f>
        <v/>
      </c>
      <c r="AW21" s="162" t="str">
        <f>IF(AW19="","",VLOOKUP(AW19,'【記載例】シフト記号表（勤務時間帯）'!$C$5:$Y$46,23,FALSE))</f>
        <v/>
      </c>
      <c r="AX21" s="164" t="str">
        <f>IF(AX19="","",VLOOKUP(AX19,'【記載例】シフト記号表（勤務時間帯）'!$C$5:$Y$46,23,FALSE))</f>
        <v/>
      </c>
      <c r="AY21" s="912">
        <f>IF($BB$3="計画",SUM(T21:AU21),IF($BB$3="実績",SUM(T21:AX21),""))</f>
        <v>0</v>
      </c>
      <c r="AZ21" s="913"/>
      <c r="BA21" s="926">
        <f>IF($BB$3="計画",AY21/4,IF($BB$3="実績",(AY21/($BB$7/7)),""))</f>
        <v>0</v>
      </c>
      <c r="BB21" s="927"/>
      <c r="BC21" s="922"/>
      <c r="BD21" s="891"/>
      <c r="BE21" s="891"/>
      <c r="BF21" s="891"/>
      <c r="BG21" s="923"/>
    </row>
    <row r="22" spans="2:59" ht="20.25" customHeight="1">
      <c r="B22" s="71"/>
      <c r="C22" s="993"/>
      <c r="D22" s="994"/>
      <c r="E22" s="995"/>
      <c r="F22" s="186"/>
      <c r="G22" s="992" t="s">
        <v>133</v>
      </c>
      <c r="H22" s="996"/>
      <c r="I22" s="994"/>
      <c r="J22" s="994"/>
      <c r="K22" s="995"/>
      <c r="L22" s="884" t="s">
        <v>162</v>
      </c>
      <c r="M22" s="885"/>
      <c r="N22" s="886"/>
      <c r="O22" s="25" t="s">
        <v>18</v>
      </c>
      <c r="P22" s="31"/>
      <c r="Q22" s="31"/>
      <c r="R22" s="19"/>
      <c r="S22" s="76"/>
      <c r="T22" s="187" t="s">
        <v>55</v>
      </c>
      <c r="U22" s="188" t="s">
        <v>55</v>
      </c>
      <c r="V22" s="188" t="s">
        <v>55</v>
      </c>
      <c r="W22" s="188" t="s">
        <v>55</v>
      </c>
      <c r="X22" s="188" t="s">
        <v>45</v>
      </c>
      <c r="Y22" s="188" t="s">
        <v>55</v>
      </c>
      <c r="Z22" s="189" t="s">
        <v>55</v>
      </c>
      <c r="AA22" s="187" t="s">
        <v>45</v>
      </c>
      <c r="AB22" s="188" t="s">
        <v>55</v>
      </c>
      <c r="AC22" s="188" t="s">
        <v>55</v>
      </c>
      <c r="AD22" s="188" t="s">
        <v>55</v>
      </c>
      <c r="AE22" s="188" t="s">
        <v>45</v>
      </c>
      <c r="AF22" s="188" t="s">
        <v>45</v>
      </c>
      <c r="AG22" s="189" t="s">
        <v>55</v>
      </c>
      <c r="AH22" s="187" t="s">
        <v>55</v>
      </c>
      <c r="AI22" s="188" t="s">
        <v>55</v>
      </c>
      <c r="AJ22" s="188" t="s">
        <v>45</v>
      </c>
      <c r="AK22" s="188" t="s">
        <v>55</v>
      </c>
      <c r="AL22" s="188" t="s">
        <v>55</v>
      </c>
      <c r="AM22" s="188" t="s">
        <v>55</v>
      </c>
      <c r="AN22" s="189" t="s">
        <v>55</v>
      </c>
      <c r="AO22" s="187" t="s">
        <v>55</v>
      </c>
      <c r="AP22" s="188" t="s">
        <v>45</v>
      </c>
      <c r="AQ22" s="188" t="s">
        <v>55</v>
      </c>
      <c r="AR22" s="188" t="s">
        <v>45</v>
      </c>
      <c r="AS22" s="188" t="s">
        <v>55</v>
      </c>
      <c r="AT22" s="188" t="s">
        <v>45</v>
      </c>
      <c r="AU22" s="189" t="s">
        <v>55</v>
      </c>
      <c r="AV22" s="187"/>
      <c r="AW22" s="188"/>
      <c r="AX22" s="188"/>
      <c r="AY22" s="910"/>
      <c r="AZ22" s="911"/>
      <c r="BA22" s="920"/>
      <c r="BB22" s="921"/>
      <c r="BC22" s="916"/>
      <c r="BD22" s="885"/>
      <c r="BE22" s="885"/>
      <c r="BF22" s="885"/>
      <c r="BG22" s="917"/>
    </row>
    <row r="23" spans="2:59" ht="20.25" customHeight="1">
      <c r="B23" s="69">
        <f>B20+1</f>
        <v>2</v>
      </c>
      <c r="C23" s="876" t="s">
        <v>96</v>
      </c>
      <c r="D23" s="877"/>
      <c r="E23" s="878"/>
      <c r="F23" s="184"/>
      <c r="G23" s="894"/>
      <c r="H23" s="883" t="s">
        <v>96</v>
      </c>
      <c r="I23" s="877"/>
      <c r="J23" s="877"/>
      <c r="K23" s="878"/>
      <c r="L23" s="887"/>
      <c r="M23" s="888"/>
      <c r="N23" s="889"/>
      <c r="O23" s="27" t="s">
        <v>88</v>
      </c>
      <c r="P23" s="28"/>
      <c r="Q23" s="28"/>
      <c r="R23" s="23"/>
      <c r="S23" s="74"/>
      <c r="T23" s="157">
        <f>IF(T22="","",VLOOKUP(T22,'【記載例】シフト記号表（勤務時間帯）'!$C$5:$W$46,21,FALSE))</f>
        <v>7.9999999999999982</v>
      </c>
      <c r="U23" s="158">
        <f>IF(U22="","",VLOOKUP(U22,'【記載例】シフト記号表（勤務時間帯）'!$C$5:$W$46,21,FALSE))</f>
        <v>7.9999999999999982</v>
      </c>
      <c r="V23" s="158">
        <f>IF(V22="","",VLOOKUP(V22,'【記載例】シフト記号表（勤務時間帯）'!$C$5:$W$46,21,FALSE))</f>
        <v>7.9999999999999982</v>
      </c>
      <c r="W23" s="158">
        <f>IF(W22="","",VLOOKUP(W22,'【記載例】シフト記号表（勤務時間帯）'!$C$5:$W$46,21,FALSE))</f>
        <v>7.9999999999999982</v>
      </c>
      <c r="X23" s="158" t="str">
        <f>IF(X22="","",VLOOKUP(X22,'【記載例】シフト記号表（勤務時間帯）'!$C$5:$W$46,21,FALSE))</f>
        <v>-</v>
      </c>
      <c r="Y23" s="158">
        <f>IF(Y22="","",VLOOKUP(Y22,'【記載例】シフト記号表（勤務時間帯）'!$C$5:$W$46,21,FALSE))</f>
        <v>7.9999999999999982</v>
      </c>
      <c r="Z23" s="159">
        <f>IF(Z22="","",VLOOKUP(Z22,'【記載例】シフト記号表（勤務時間帯）'!$C$5:$W$46,21,FALSE))</f>
        <v>7.9999999999999982</v>
      </c>
      <c r="AA23" s="157" t="str">
        <f>IF(AA22="","",VLOOKUP(AA22,'【記載例】シフト記号表（勤務時間帯）'!$C$5:$W$46,21,FALSE))</f>
        <v>-</v>
      </c>
      <c r="AB23" s="158">
        <f>IF(AB22="","",VLOOKUP(AB22,'【記載例】シフト記号表（勤務時間帯）'!$C$5:$W$46,21,FALSE))</f>
        <v>7.9999999999999982</v>
      </c>
      <c r="AC23" s="158">
        <f>IF(AC22="","",VLOOKUP(AC22,'【記載例】シフト記号表（勤務時間帯）'!$C$5:$W$46,21,FALSE))</f>
        <v>7.9999999999999982</v>
      </c>
      <c r="AD23" s="158">
        <f>IF(AD22="","",VLOOKUP(AD22,'【記載例】シフト記号表（勤務時間帯）'!$C$5:$W$46,21,FALSE))</f>
        <v>7.9999999999999982</v>
      </c>
      <c r="AE23" s="158" t="str">
        <f>IF(AE22="","",VLOOKUP(AE22,'【記載例】シフト記号表（勤務時間帯）'!$C$5:$W$46,21,FALSE))</f>
        <v>-</v>
      </c>
      <c r="AF23" s="158" t="str">
        <f>IF(AF22="","",VLOOKUP(AF22,'【記載例】シフト記号表（勤務時間帯）'!$C$5:$W$46,21,FALSE))</f>
        <v>-</v>
      </c>
      <c r="AG23" s="159">
        <f>IF(AG22="","",VLOOKUP(AG22,'【記載例】シフト記号表（勤務時間帯）'!$C$5:$W$46,21,FALSE))</f>
        <v>7.9999999999999982</v>
      </c>
      <c r="AH23" s="157">
        <f>IF(AH22="","",VLOOKUP(AH22,'【記載例】シフト記号表（勤務時間帯）'!$C$5:$W$46,21,FALSE))</f>
        <v>7.9999999999999982</v>
      </c>
      <c r="AI23" s="158">
        <f>IF(AI22="","",VLOOKUP(AI22,'【記載例】シフト記号表（勤務時間帯）'!$C$5:$W$46,21,FALSE))</f>
        <v>7.9999999999999982</v>
      </c>
      <c r="AJ23" s="158" t="str">
        <f>IF(AJ22="","",VLOOKUP(AJ22,'【記載例】シフト記号表（勤務時間帯）'!$C$5:$W$46,21,FALSE))</f>
        <v>-</v>
      </c>
      <c r="AK23" s="158">
        <f>IF(AK22="","",VLOOKUP(AK22,'【記載例】シフト記号表（勤務時間帯）'!$C$5:$W$46,21,FALSE))</f>
        <v>7.9999999999999982</v>
      </c>
      <c r="AL23" s="158">
        <f>IF(AL22="","",VLOOKUP(AL22,'【記載例】シフト記号表（勤務時間帯）'!$C$5:$W$46,21,FALSE))</f>
        <v>7.9999999999999982</v>
      </c>
      <c r="AM23" s="158">
        <f>IF(AM22="","",VLOOKUP(AM22,'【記載例】シフト記号表（勤務時間帯）'!$C$5:$W$46,21,FALSE))</f>
        <v>7.9999999999999982</v>
      </c>
      <c r="AN23" s="159">
        <f>IF(AN22="","",VLOOKUP(AN22,'【記載例】シフト記号表（勤務時間帯）'!$C$5:$W$46,21,FALSE))</f>
        <v>7.9999999999999982</v>
      </c>
      <c r="AO23" s="157">
        <f>IF(AO22="","",VLOOKUP(AO22,'【記載例】シフト記号表（勤務時間帯）'!$C$5:$W$46,21,FALSE))</f>
        <v>7.9999999999999982</v>
      </c>
      <c r="AP23" s="158" t="str">
        <f>IF(AP22="","",VLOOKUP(AP22,'【記載例】シフト記号表（勤務時間帯）'!$C$5:$W$46,21,FALSE))</f>
        <v>-</v>
      </c>
      <c r="AQ23" s="158">
        <f>IF(AQ22="","",VLOOKUP(AQ22,'【記載例】シフト記号表（勤務時間帯）'!$C$5:$W$46,21,FALSE))</f>
        <v>7.9999999999999982</v>
      </c>
      <c r="AR23" s="158" t="str">
        <f>IF(AR22="","",VLOOKUP(AR22,'【記載例】シフト記号表（勤務時間帯）'!$C$5:$W$46,21,FALSE))</f>
        <v>-</v>
      </c>
      <c r="AS23" s="158">
        <f>IF(AS22="","",VLOOKUP(AS22,'【記載例】シフト記号表（勤務時間帯）'!$C$5:$W$46,21,FALSE))</f>
        <v>7.9999999999999982</v>
      </c>
      <c r="AT23" s="158" t="str">
        <f>IF(AT22="","",VLOOKUP(AT22,'【記載例】シフト記号表（勤務時間帯）'!$C$5:$W$46,21,FALSE))</f>
        <v>-</v>
      </c>
      <c r="AU23" s="159">
        <f>IF(AU22="","",VLOOKUP(AU22,'【記載例】シフト記号表（勤務時間帯）'!$C$5:$W$46,21,FALSE))</f>
        <v>7.9999999999999982</v>
      </c>
      <c r="AV23" s="157" t="str">
        <f>IF(AV22="","",VLOOKUP(AV22,'【記載例】シフト記号表（勤務時間帯）'!$C$5:$W$46,21,FALSE))</f>
        <v/>
      </c>
      <c r="AW23" s="158" t="str">
        <f>IF(AW22="","",VLOOKUP(AW22,'【記載例】シフト記号表（勤務時間帯）'!$C$5:$W$46,21,FALSE))</f>
        <v/>
      </c>
      <c r="AX23" s="160" t="str">
        <f>IF(AX22="","",VLOOKUP(AX22,'【記載例】シフト記号表（勤務時間帯）'!$C$5:$W$46,21,FALSE))</f>
        <v/>
      </c>
      <c r="AY23" s="914">
        <f>IF($BB$3="計画",SUM(T23:AU23),IF($BB$3="実績",SUM(T23:AX23),""))</f>
        <v>159.99999999999997</v>
      </c>
      <c r="AZ23" s="915"/>
      <c r="BA23" s="924">
        <f>IF($BB$3="計画",AY23/4,IF($BB$3="実績",(AY23/($BB$7/7)),""))</f>
        <v>39.999999999999993</v>
      </c>
      <c r="BB23" s="925"/>
      <c r="BC23" s="918"/>
      <c r="BD23" s="888"/>
      <c r="BE23" s="888"/>
      <c r="BF23" s="888"/>
      <c r="BG23" s="919"/>
    </row>
    <row r="24" spans="2:59" ht="20.25" customHeight="1">
      <c r="B24" s="70"/>
      <c r="C24" s="879"/>
      <c r="D24" s="880"/>
      <c r="E24" s="881"/>
      <c r="F24" s="185" t="str">
        <f>C23</f>
        <v>介護支援専門員</v>
      </c>
      <c r="G24" s="895"/>
      <c r="H24" s="882"/>
      <c r="I24" s="880"/>
      <c r="J24" s="880"/>
      <c r="K24" s="881"/>
      <c r="L24" s="890"/>
      <c r="M24" s="891"/>
      <c r="N24" s="892"/>
      <c r="O24" s="29" t="s">
        <v>89</v>
      </c>
      <c r="P24" s="30"/>
      <c r="Q24" s="30"/>
      <c r="R24" s="21"/>
      <c r="S24" s="75"/>
      <c r="T24" s="161" t="str">
        <f>IF(T22="","",VLOOKUP(T22,'【記載例】シフト記号表（勤務時間帯）'!$C$5:$Y$46,23,FALSE))</f>
        <v>-</v>
      </c>
      <c r="U24" s="162" t="str">
        <f>IF(U22="","",VLOOKUP(U22,'【記載例】シフト記号表（勤務時間帯）'!$C$5:$Y$46,23,FALSE))</f>
        <v>-</v>
      </c>
      <c r="V24" s="162" t="str">
        <f>IF(V22="","",VLOOKUP(V22,'【記載例】シフト記号表（勤務時間帯）'!$C$5:$Y$46,23,FALSE))</f>
        <v>-</v>
      </c>
      <c r="W24" s="162" t="str">
        <f>IF(W22="","",VLOOKUP(W22,'【記載例】シフト記号表（勤務時間帯）'!$C$5:$Y$46,23,FALSE))</f>
        <v>-</v>
      </c>
      <c r="X24" s="162" t="str">
        <f>IF(X22="","",VLOOKUP(X22,'【記載例】シフト記号表（勤務時間帯）'!$C$5:$Y$46,23,FALSE))</f>
        <v>-</v>
      </c>
      <c r="Y24" s="162" t="str">
        <f>IF(Y22="","",VLOOKUP(Y22,'【記載例】シフト記号表（勤務時間帯）'!$C$5:$Y$46,23,FALSE))</f>
        <v>-</v>
      </c>
      <c r="Z24" s="163" t="str">
        <f>IF(Z22="","",VLOOKUP(Z22,'【記載例】シフト記号表（勤務時間帯）'!$C$5:$Y$46,23,FALSE))</f>
        <v>-</v>
      </c>
      <c r="AA24" s="161" t="str">
        <f>IF(AA22="","",VLOOKUP(AA22,'【記載例】シフト記号表（勤務時間帯）'!$C$5:$Y$46,23,FALSE))</f>
        <v>-</v>
      </c>
      <c r="AB24" s="162" t="str">
        <f>IF(AB22="","",VLOOKUP(AB22,'【記載例】シフト記号表（勤務時間帯）'!$C$5:$Y$46,23,FALSE))</f>
        <v>-</v>
      </c>
      <c r="AC24" s="162" t="str">
        <f>IF(AC22="","",VLOOKUP(AC22,'【記載例】シフト記号表（勤務時間帯）'!$C$5:$Y$46,23,FALSE))</f>
        <v>-</v>
      </c>
      <c r="AD24" s="162" t="str">
        <f>IF(AD22="","",VLOOKUP(AD22,'【記載例】シフト記号表（勤務時間帯）'!$C$5:$Y$46,23,FALSE))</f>
        <v>-</v>
      </c>
      <c r="AE24" s="162" t="str">
        <f>IF(AE22="","",VLOOKUP(AE22,'【記載例】シフト記号表（勤務時間帯）'!$C$5:$Y$46,23,FALSE))</f>
        <v>-</v>
      </c>
      <c r="AF24" s="162" t="str">
        <f>IF(AF22="","",VLOOKUP(AF22,'【記載例】シフト記号表（勤務時間帯）'!$C$5:$Y$46,23,FALSE))</f>
        <v>-</v>
      </c>
      <c r="AG24" s="163" t="str">
        <f>IF(AG22="","",VLOOKUP(AG22,'【記載例】シフト記号表（勤務時間帯）'!$C$5:$Y$46,23,FALSE))</f>
        <v>-</v>
      </c>
      <c r="AH24" s="161" t="str">
        <f>IF(AH22="","",VLOOKUP(AH22,'【記載例】シフト記号表（勤務時間帯）'!$C$5:$Y$46,23,FALSE))</f>
        <v>-</v>
      </c>
      <c r="AI24" s="162" t="str">
        <f>IF(AI22="","",VLOOKUP(AI22,'【記載例】シフト記号表（勤務時間帯）'!$C$5:$Y$46,23,FALSE))</f>
        <v>-</v>
      </c>
      <c r="AJ24" s="162" t="str">
        <f>IF(AJ22="","",VLOOKUP(AJ22,'【記載例】シフト記号表（勤務時間帯）'!$C$5:$Y$46,23,FALSE))</f>
        <v>-</v>
      </c>
      <c r="AK24" s="162" t="str">
        <f>IF(AK22="","",VLOOKUP(AK22,'【記載例】シフト記号表（勤務時間帯）'!$C$5:$Y$46,23,FALSE))</f>
        <v>-</v>
      </c>
      <c r="AL24" s="162" t="str">
        <f>IF(AL22="","",VLOOKUP(AL22,'【記載例】シフト記号表（勤務時間帯）'!$C$5:$Y$46,23,FALSE))</f>
        <v>-</v>
      </c>
      <c r="AM24" s="162" t="str">
        <f>IF(AM22="","",VLOOKUP(AM22,'【記載例】シフト記号表（勤務時間帯）'!$C$5:$Y$46,23,FALSE))</f>
        <v>-</v>
      </c>
      <c r="AN24" s="163" t="str">
        <f>IF(AN22="","",VLOOKUP(AN22,'【記載例】シフト記号表（勤務時間帯）'!$C$5:$Y$46,23,FALSE))</f>
        <v>-</v>
      </c>
      <c r="AO24" s="161" t="str">
        <f>IF(AO22="","",VLOOKUP(AO22,'【記載例】シフト記号表（勤務時間帯）'!$C$5:$Y$46,23,FALSE))</f>
        <v>-</v>
      </c>
      <c r="AP24" s="162" t="str">
        <f>IF(AP22="","",VLOOKUP(AP22,'【記載例】シフト記号表（勤務時間帯）'!$C$5:$Y$46,23,FALSE))</f>
        <v>-</v>
      </c>
      <c r="AQ24" s="162" t="str">
        <f>IF(AQ22="","",VLOOKUP(AQ22,'【記載例】シフト記号表（勤務時間帯）'!$C$5:$Y$46,23,FALSE))</f>
        <v>-</v>
      </c>
      <c r="AR24" s="162" t="str">
        <f>IF(AR22="","",VLOOKUP(AR22,'【記載例】シフト記号表（勤務時間帯）'!$C$5:$Y$46,23,FALSE))</f>
        <v>-</v>
      </c>
      <c r="AS24" s="162" t="str">
        <f>IF(AS22="","",VLOOKUP(AS22,'【記載例】シフト記号表（勤務時間帯）'!$C$5:$Y$46,23,FALSE))</f>
        <v>-</v>
      </c>
      <c r="AT24" s="162" t="str">
        <f>IF(AT22="","",VLOOKUP(AT22,'【記載例】シフト記号表（勤務時間帯）'!$C$5:$Y$46,23,FALSE))</f>
        <v>-</v>
      </c>
      <c r="AU24" s="163" t="str">
        <f>IF(AU22="","",VLOOKUP(AU22,'【記載例】シフト記号表（勤務時間帯）'!$C$5:$Y$46,23,FALSE))</f>
        <v>-</v>
      </c>
      <c r="AV24" s="161" t="str">
        <f>IF(AV22="","",VLOOKUP(AV22,'【記載例】シフト記号表（勤務時間帯）'!$C$5:$Y$46,23,FALSE))</f>
        <v/>
      </c>
      <c r="AW24" s="162" t="str">
        <f>IF(AW22="","",VLOOKUP(AW22,'【記載例】シフト記号表（勤務時間帯）'!$C$5:$Y$46,23,FALSE))</f>
        <v/>
      </c>
      <c r="AX24" s="164" t="str">
        <f>IF(AX22="","",VLOOKUP(AX22,'【記載例】シフト記号表（勤務時間帯）'!$C$5:$Y$46,23,FALSE))</f>
        <v/>
      </c>
      <c r="AY24" s="912">
        <f>IF($BB$3="計画",SUM(T24:AU24),IF($BB$3="実績",SUM(T24:AX24),""))</f>
        <v>0</v>
      </c>
      <c r="AZ24" s="913"/>
      <c r="BA24" s="926">
        <f>IF($BB$3="計画",AY24/4,IF($BB$3="実績",(AY24/($BB$7/7)),""))</f>
        <v>0</v>
      </c>
      <c r="BB24" s="927"/>
      <c r="BC24" s="922"/>
      <c r="BD24" s="891"/>
      <c r="BE24" s="891"/>
      <c r="BF24" s="891"/>
      <c r="BG24" s="923"/>
    </row>
    <row r="25" spans="2:59" ht="20.25" customHeight="1">
      <c r="B25" s="71"/>
      <c r="C25" s="876"/>
      <c r="D25" s="877"/>
      <c r="E25" s="878"/>
      <c r="F25" s="184"/>
      <c r="G25" s="893" t="s">
        <v>133</v>
      </c>
      <c r="H25" s="883"/>
      <c r="I25" s="877"/>
      <c r="J25" s="877"/>
      <c r="K25" s="878"/>
      <c r="L25" s="884" t="s">
        <v>163</v>
      </c>
      <c r="M25" s="885"/>
      <c r="N25" s="886"/>
      <c r="O25" s="25" t="s">
        <v>18</v>
      </c>
      <c r="P25" s="31"/>
      <c r="Q25" s="31"/>
      <c r="R25" s="19"/>
      <c r="S25" s="76"/>
      <c r="T25" s="187" t="s">
        <v>60</v>
      </c>
      <c r="U25" s="190" t="s">
        <v>61</v>
      </c>
      <c r="V25" s="188" t="s">
        <v>45</v>
      </c>
      <c r="W25" s="190" t="s">
        <v>52</v>
      </c>
      <c r="X25" s="190" t="s">
        <v>54</v>
      </c>
      <c r="Y25" s="188" t="s">
        <v>45</v>
      </c>
      <c r="Z25" s="189" t="s">
        <v>52</v>
      </c>
      <c r="AA25" s="187" t="s">
        <v>60</v>
      </c>
      <c r="AB25" s="190" t="s">
        <v>61</v>
      </c>
      <c r="AC25" s="190" t="s">
        <v>54</v>
      </c>
      <c r="AD25" s="188" t="s">
        <v>45</v>
      </c>
      <c r="AE25" s="190" t="s">
        <v>52</v>
      </c>
      <c r="AF25" s="190" t="s">
        <v>54</v>
      </c>
      <c r="AG25" s="189" t="s">
        <v>45</v>
      </c>
      <c r="AH25" s="187" t="s">
        <v>54</v>
      </c>
      <c r="AI25" s="190" t="s">
        <v>60</v>
      </c>
      <c r="AJ25" s="190" t="s">
        <v>61</v>
      </c>
      <c r="AK25" s="188" t="s">
        <v>45</v>
      </c>
      <c r="AL25" s="188" t="s">
        <v>45</v>
      </c>
      <c r="AM25" s="190" t="s">
        <v>60</v>
      </c>
      <c r="AN25" s="189" t="s">
        <v>61</v>
      </c>
      <c r="AO25" s="187" t="s">
        <v>45</v>
      </c>
      <c r="AP25" s="190" t="s">
        <v>52</v>
      </c>
      <c r="AQ25" s="190" t="s">
        <v>54</v>
      </c>
      <c r="AR25" s="190" t="s">
        <v>60</v>
      </c>
      <c r="AS25" s="190" t="s">
        <v>61</v>
      </c>
      <c r="AT25" s="188" t="s">
        <v>45</v>
      </c>
      <c r="AU25" s="189" t="s">
        <v>45</v>
      </c>
      <c r="AV25" s="187"/>
      <c r="AW25" s="190"/>
      <c r="AX25" s="191"/>
      <c r="AY25" s="910"/>
      <c r="AZ25" s="911"/>
      <c r="BA25" s="920"/>
      <c r="BB25" s="921"/>
      <c r="BC25" s="916"/>
      <c r="BD25" s="885"/>
      <c r="BE25" s="885"/>
      <c r="BF25" s="885"/>
      <c r="BG25" s="917"/>
    </row>
    <row r="26" spans="2:59" ht="20.25" customHeight="1">
      <c r="B26" s="69">
        <f>B23+1</f>
        <v>3</v>
      </c>
      <c r="C26" s="876" t="s">
        <v>181</v>
      </c>
      <c r="D26" s="877"/>
      <c r="E26" s="878"/>
      <c r="F26" s="184"/>
      <c r="G26" s="894"/>
      <c r="H26" s="883" t="s">
        <v>178</v>
      </c>
      <c r="I26" s="877"/>
      <c r="J26" s="877"/>
      <c r="K26" s="878"/>
      <c r="L26" s="887"/>
      <c r="M26" s="888"/>
      <c r="N26" s="889"/>
      <c r="O26" s="27" t="s">
        <v>88</v>
      </c>
      <c r="P26" s="28"/>
      <c r="Q26" s="28"/>
      <c r="R26" s="23"/>
      <c r="S26" s="74"/>
      <c r="T26" s="157">
        <f>IF(T25="","",VLOOKUP(T25,'【記載例】シフト記号表（勤務時間帯）'!$C$5:$W$46,21,FALSE))</f>
        <v>3.0000000000000018</v>
      </c>
      <c r="U26" s="158">
        <f>IF(U25="","",VLOOKUP(U25,'【記載例】シフト記号表（勤務時間帯）'!$C$5:$W$46,21,FALSE))</f>
        <v>5</v>
      </c>
      <c r="V26" s="158" t="str">
        <f>IF(V25="","",VLOOKUP(V25,'【記載例】シフト記号表（勤務時間帯）'!$C$5:$W$46,21,FALSE))</f>
        <v>-</v>
      </c>
      <c r="W26" s="158">
        <f>IF(W25="","",VLOOKUP(W25,'【記載例】シフト記号表（勤務時間帯）'!$C$5:$W$46,21,FALSE))</f>
        <v>7.9999999999999982</v>
      </c>
      <c r="X26" s="158">
        <f>IF(X25="","",VLOOKUP(X25,'【記載例】シフト記号表（勤務時間帯）'!$C$5:$W$46,21,FALSE))</f>
        <v>8</v>
      </c>
      <c r="Y26" s="158" t="str">
        <f>IF(Y25="","",VLOOKUP(Y25,'【記載例】シフト記号表（勤務時間帯）'!$C$5:$W$46,21,FALSE))</f>
        <v>-</v>
      </c>
      <c r="Z26" s="159">
        <f>IF(Z25="","",VLOOKUP(Z25,'【記載例】シフト記号表（勤務時間帯）'!$C$5:$W$46,21,FALSE))</f>
        <v>7.9999999999999982</v>
      </c>
      <c r="AA26" s="157">
        <f>IF(AA25="","",VLOOKUP(AA25,'【記載例】シフト記号表（勤務時間帯）'!$C$5:$W$46,21,FALSE))</f>
        <v>3.0000000000000018</v>
      </c>
      <c r="AB26" s="158">
        <f>IF(AB25="","",VLOOKUP(AB25,'【記載例】シフト記号表（勤務時間帯）'!$C$5:$W$46,21,FALSE))</f>
        <v>5</v>
      </c>
      <c r="AC26" s="158">
        <f>IF(AC25="","",VLOOKUP(AC25,'【記載例】シフト記号表（勤務時間帯）'!$C$5:$W$46,21,FALSE))</f>
        <v>8</v>
      </c>
      <c r="AD26" s="158" t="str">
        <f>IF(AD25="","",VLOOKUP(AD25,'【記載例】シフト記号表（勤務時間帯）'!$C$5:$W$46,21,FALSE))</f>
        <v>-</v>
      </c>
      <c r="AE26" s="158">
        <f>IF(AE25="","",VLOOKUP(AE25,'【記載例】シフト記号表（勤務時間帯）'!$C$5:$W$46,21,FALSE))</f>
        <v>7.9999999999999982</v>
      </c>
      <c r="AF26" s="158">
        <f>IF(AF25="","",VLOOKUP(AF25,'【記載例】シフト記号表（勤務時間帯）'!$C$5:$W$46,21,FALSE))</f>
        <v>8</v>
      </c>
      <c r="AG26" s="159" t="str">
        <f>IF(AG25="","",VLOOKUP(AG25,'【記載例】シフト記号表（勤務時間帯）'!$C$5:$W$46,21,FALSE))</f>
        <v>-</v>
      </c>
      <c r="AH26" s="157">
        <f>IF(AH25="","",VLOOKUP(AH25,'【記載例】シフト記号表（勤務時間帯）'!$C$5:$W$46,21,FALSE))</f>
        <v>8</v>
      </c>
      <c r="AI26" s="158">
        <f>IF(AI25="","",VLOOKUP(AI25,'【記載例】シフト記号表（勤務時間帯）'!$C$5:$W$46,21,FALSE))</f>
        <v>3.0000000000000018</v>
      </c>
      <c r="AJ26" s="158">
        <f>IF(AJ25="","",VLOOKUP(AJ25,'【記載例】シフト記号表（勤務時間帯）'!$C$5:$W$46,21,FALSE))</f>
        <v>5</v>
      </c>
      <c r="AK26" s="158" t="str">
        <f>IF(AK25="","",VLOOKUP(AK25,'【記載例】シフト記号表（勤務時間帯）'!$C$5:$W$46,21,FALSE))</f>
        <v>-</v>
      </c>
      <c r="AL26" s="158" t="str">
        <f>IF(AL25="","",VLOOKUP(AL25,'【記載例】シフト記号表（勤務時間帯）'!$C$5:$W$46,21,FALSE))</f>
        <v>-</v>
      </c>
      <c r="AM26" s="158">
        <f>IF(AM25="","",VLOOKUP(AM25,'【記載例】シフト記号表（勤務時間帯）'!$C$5:$W$46,21,FALSE))</f>
        <v>3.0000000000000018</v>
      </c>
      <c r="AN26" s="159">
        <f>IF(AN25="","",VLOOKUP(AN25,'【記載例】シフト記号表（勤務時間帯）'!$C$5:$W$46,21,FALSE))</f>
        <v>5</v>
      </c>
      <c r="AO26" s="157" t="str">
        <f>IF(AO25="","",VLOOKUP(AO25,'【記載例】シフト記号表（勤務時間帯）'!$C$5:$W$46,21,FALSE))</f>
        <v>-</v>
      </c>
      <c r="AP26" s="158">
        <f>IF(AP25="","",VLOOKUP(AP25,'【記載例】シフト記号表（勤務時間帯）'!$C$5:$W$46,21,FALSE))</f>
        <v>7.9999999999999982</v>
      </c>
      <c r="AQ26" s="158">
        <f>IF(AQ25="","",VLOOKUP(AQ25,'【記載例】シフト記号表（勤務時間帯）'!$C$5:$W$46,21,FALSE))</f>
        <v>8</v>
      </c>
      <c r="AR26" s="158">
        <f>IF(AR25="","",VLOOKUP(AR25,'【記載例】シフト記号表（勤務時間帯）'!$C$5:$W$46,21,FALSE))</f>
        <v>3.0000000000000018</v>
      </c>
      <c r="AS26" s="158">
        <f>IF(AS25="","",VLOOKUP(AS25,'【記載例】シフト記号表（勤務時間帯）'!$C$5:$W$46,21,FALSE))</f>
        <v>5</v>
      </c>
      <c r="AT26" s="158" t="str">
        <f>IF(AT25="","",VLOOKUP(AT25,'【記載例】シフト記号表（勤務時間帯）'!$C$5:$W$46,21,FALSE))</f>
        <v>-</v>
      </c>
      <c r="AU26" s="159" t="str">
        <f>IF(AU25="","",VLOOKUP(AU25,'【記載例】シフト記号表（勤務時間帯）'!$C$5:$W$46,21,FALSE))</f>
        <v>-</v>
      </c>
      <c r="AV26" s="157" t="str">
        <f>IF(AV25="","",VLOOKUP(AV25,'【記載例】シフト記号表（勤務時間帯）'!$C$5:$W$46,21,FALSE))</f>
        <v/>
      </c>
      <c r="AW26" s="158" t="str">
        <f>IF(AW25="","",VLOOKUP(AW25,'【記載例】シフト記号表（勤務時間帯）'!$C$5:$W$46,21,FALSE))</f>
        <v/>
      </c>
      <c r="AX26" s="160" t="str">
        <f>IF(AX25="","",VLOOKUP(AX25,'【記載例】シフト記号表（勤務時間帯）'!$C$5:$W$46,21,FALSE))</f>
        <v/>
      </c>
      <c r="AY26" s="914">
        <f>IF($BB$3="計画",SUM(T26:AU26),IF($BB$3="実績",SUM(T26:AX26),""))</f>
        <v>112</v>
      </c>
      <c r="AZ26" s="915"/>
      <c r="BA26" s="924">
        <f>IF($BB$3="計画",AY26/4,IF($BB$3="実績",(AY26/($BB$7/7)),""))</f>
        <v>28</v>
      </c>
      <c r="BB26" s="925"/>
      <c r="BC26" s="918"/>
      <c r="BD26" s="888"/>
      <c r="BE26" s="888"/>
      <c r="BF26" s="888"/>
      <c r="BG26" s="919"/>
    </row>
    <row r="27" spans="2:59" ht="20.25" customHeight="1">
      <c r="B27" s="70"/>
      <c r="C27" s="879"/>
      <c r="D27" s="880"/>
      <c r="E27" s="881"/>
      <c r="F27" s="185" t="str">
        <f>C26</f>
        <v>看護職員</v>
      </c>
      <c r="G27" s="895"/>
      <c r="H27" s="882"/>
      <c r="I27" s="880"/>
      <c r="J27" s="880"/>
      <c r="K27" s="881"/>
      <c r="L27" s="890"/>
      <c r="M27" s="891"/>
      <c r="N27" s="892"/>
      <c r="O27" s="29" t="s">
        <v>89</v>
      </c>
      <c r="P27" s="32"/>
      <c r="Q27" s="32"/>
      <c r="R27" s="20"/>
      <c r="S27" s="77"/>
      <c r="T27" s="161">
        <f>IF(T25="","",VLOOKUP(T25,'【記載例】シフト記号表（勤務時間帯）'!$C$5:$Y$46,23,FALSE))</f>
        <v>11.000000000000002</v>
      </c>
      <c r="U27" s="162" t="str">
        <f>IF(U25="","",VLOOKUP(U25,'【記載例】シフト記号表（勤務時間帯）'!$C$5:$Y$46,23,FALSE))</f>
        <v>-</v>
      </c>
      <c r="V27" s="162" t="str">
        <f>IF(V25="","",VLOOKUP(V25,'【記載例】シフト記号表（勤務時間帯）'!$C$5:$Y$46,23,FALSE))</f>
        <v>-</v>
      </c>
      <c r="W27" s="162" t="str">
        <f>IF(W25="","",VLOOKUP(W25,'【記載例】シフト記号表（勤務時間帯）'!$C$5:$Y$46,23,FALSE))</f>
        <v>-</v>
      </c>
      <c r="X27" s="162" t="str">
        <f>IF(X25="","",VLOOKUP(X25,'【記載例】シフト記号表（勤務時間帯）'!$C$5:$Y$46,23,FALSE))</f>
        <v>-</v>
      </c>
      <c r="Y27" s="162" t="str">
        <f>IF(Y25="","",VLOOKUP(Y25,'【記載例】シフト記号表（勤務時間帯）'!$C$5:$Y$46,23,FALSE))</f>
        <v>-</v>
      </c>
      <c r="Z27" s="163" t="str">
        <f>IF(Z25="","",VLOOKUP(Z25,'【記載例】シフト記号表（勤務時間帯）'!$C$5:$Y$46,23,FALSE))</f>
        <v>-</v>
      </c>
      <c r="AA27" s="161">
        <f>IF(AA25="","",VLOOKUP(AA25,'【記載例】シフト記号表（勤務時間帯）'!$C$5:$Y$46,23,FALSE))</f>
        <v>11.000000000000002</v>
      </c>
      <c r="AB27" s="162" t="str">
        <f>IF(AB25="","",VLOOKUP(AB25,'【記載例】シフト記号表（勤務時間帯）'!$C$5:$Y$46,23,FALSE))</f>
        <v>-</v>
      </c>
      <c r="AC27" s="162" t="str">
        <f>IF(AC25="","",VLOOKUP(AC25,'【記載例】シフト記号表（勤務時間帯）'!$C$5:$Y$46,23,FALSE))</f>
        <v>-</v>
      </c>
      <c r="AD27" s="162" t="str">
        <f>IF(AD25="","",VLOOKUP(AD25,'【記載例】シフト記号表（勤務時間帯）'!$C$5:$Y$46,23,FALSE))</f>
        <v>-</v>
      </c>
      <c r="AE27" s="162" t="str">
        <f>IF(AE25="","",VLOOKUP(AE25,'【記載例】シフト記号表（勤務時間帯）'!$C$5:$Y$46,23,FALSE))</f>
        <v>-</v>
      </c>
      <c r="AF27" s="162" t="str">
        <f>IF(AF25="","",VLOOKUP(AF25,'【記載例】シフト記号表（勤務時間帯）'!$C$5:$Y$46,23,FALSE))</f>
        <v>-</v>
      </c>
      <c r="AG27" s="163" t="str">
        <f>IF(AG25="","",VLOOKUP(AG25,'【記載例】シフト記号表（勤務時間帯）'!$C$5:$Y$46,23,FALSE))</f>
        <v>-</v>
      </c>
      <c r="AH27" s="161" t="str">
        <f>IF(AH25="","",VLOOKUP(AH25,'【記載例】シフト記号表（勤務時間帯）'!$C$5:$Y$46,23,FALSE))</f>
        <v>-</v>
      </c>
      <c r="AI27" s="162">
        <f>IF(AI25="","",VLOOKUP(AI25,'【記載例】シフト記号表（勤務時間帯）'!$C$5:$Y$46,23,FALSE))</f>
        <v>11.000000000000002</v>
      </c>
      <c r="AJ27" s="162" t="str">
        <f>IF(AJ25="","",VLOOKUP(AJ25,'【記載例】シフト記号表（勤務時間帯）'!$C$5:$Y$46,23,FALSE))</f>
        <v>-</v>
      </c>
      <c r="AK27" s="162" t="str">
        <f>IF(AK25="","",VLOOKUP(AK25,'【記載例】シフト記号表（勤務時間帯）'!$C$5:$Y$46,23,FALSE))</f>
        <v>-</v>
      </c>
      <c r="AL27" s="162" t="str">
        <f>IF(AL25="","",VLOOKUP(AL25,'【記載例】シフト記号表（勤務時間帯）'!$C$5:$Y$46,23,FALSE))</f>
        <v>-</v>
      </c>
      <c r="AM27" s="162">
        <f>IF(AM25="","",VLOOKUP(AM25,'【記載例】シフト記号表（勤務時間帯）'!$C$5:$Y$46,23,FALSE))</f>
        <v>11.000000000000002</v>
      </c>
      <c r="AN27" s="163" t="str">
        <f>IF(AN25="","",VLOOKUP(AN25,'【記載例】シフト記号表（勤務時間帯）'!$C$5:$Y$46,23,FALSE))</f>
        <v>-</v>
      </c>
      <c r="AO27" s="161" t="str">
        <f>IF(AO25="","",VLOOKUP(AO25,'【記載例】シフト記号表（勤務時間帯）'!$C$5:$Y$46,23,FALSE))</f>
        <v>-</v>
      </c>
      <c r="AP27" s="162" t="str">
        <f>IF(AP25="","",VLOOKUP(AP25,'【記載例】シフト記号表（勤務時間帯）'!$C$5:$Y$46,23,FALSE))</f>
        <v>-</v>
      </c>
      <c r="AQ27" s="162" t="str">
        <f>IF(AQ25="","",VLOOKUP(AQ25,'【記載例】シフト記号表（勤務時間帯）'!$C$5:$Y$46,23,FALSE))</f>
        <v>-</v>
      </c>
      <c r="AR27" s="162">
        <f>IF(AR25="","",VLOOKUP(AR25,'【記載例】シフト記号表（勤務時間帯）'!$C$5:$Y$46,23,FALSE))</f>
        <v>11.000000000000002</v>
      </c>
      <c r="AS27" s="162" t="str">
        <f>IF(AS25="","",VLOOKUP(AS25,'【記載例】シフト記号表（勤務時間帯）'!$C$5:$Y$46,23,FALSE))</f>
        <v>-</v>
      </c>
      <c r="AT27" s="162" t="str">
        <f>IF(AT25="","",VLOOKUP(AT25,'【記載例】シフト記号表（勤務時間帯）'!$C$5:$Y$46,23,FALSE))</f>
        <v>-</v>
      </c>
      <c r="AU27" s="163" t="str">
        <f>IF(AU25="","",VLOOKUP(AU25,'【記載例】シフト記号表（勤務時間帯）'!$C$5:$Y$46,23,FALSE))</f>
        <v>-</v>
      </c>
      <c r="AV27" s="161" t="str">
        <f>IF(AV25="","",VLOOKUP(AV25,'【記載例】シフト記号表（勤務時間帯）'!$C$5:$Y$46,23,FALSE))</f>
        <v/>
      </c>
      <c r="AW27" s="162" t="str">
        <f>IF(AW25="","",VLOOKUP(AW25,'【記載例】シフト記号表（勤務時間帯）'!$C$5:$Y$46,23,FALSE))</f>
        <v/>
      </c>
      <c r="AX27" s="164" t="str">
        <f>IF(AX25="","",VLOOKUP(AX25,'【記載例】シフト記号表（勤務時間帯）'!$C$5:$Y$46,23,FALSE))</f>
        <v/>
      </c>
      <c r="AY27" s="912">
        <f>IF($BB$3="計画",SUM(T27:AU27),IF($BB$3="実績",SUM(T27:AX27),""))</f>
        <v>55.000000000000007</v>
      </c>
      <c r="AZ27" s="913"/>
      <c r="BA27" s="926">
        <f>IF($BB$3="計画",AY27/4,IF($BB$3="実績",(AY27/($BB$7/7)),""))</f>
        <v>13.750000000000002</v>
      </c>
      <c r="BB27" s="927"/>
      <c r="BC27" s="922"/>
      <c r="BD27" s="891"/>
      <c r="BE27" s="891"/>
      <c r="BF27" s="891"/>
      <c r="BG27" s="923"/>
    </row>
    <row r="28" spans="2:59" ht="20.25" customHeight="1">
      <c r="B28" s="71"/>
      <c r="C28" s="876"/>
      <c r="D28" s="877"/>
      <c r="E28" s="878"/>
      <c r="F28" s="184"/>
      <c r="G28" s="893" t="s">
        <v>133</v>
      </c>
      <c r="H28" s="883"/>
      <c r="I28" s="877"/>
      <c r="J28" s="877"/>
      <c r="K28" s="878"/>
      <c r="L28" s="884" t="s">
        <v>164</v>
      </c>
      <c r="M28" s="885"/>
      <c r="N28" s="886"/>
      <c r="O28" s="25" t="s">
        <v>18</v>
      </c>
      <c r="P28" s="31"/>
      <c r="Q28" s="31"/>
      <c r="R28" s="19"/>
      <c r="S28" s="76"/>
      <c r="T28" s="187" t="s">
        <v>45</v>
      </c>
      <c r="U28" s="190" t="s">
        <v>60</v>
      </c>
      <c r="V28" s="190" t="s">
        <v>61</v>
      </c>
      <c r="W28" s="188" t="s">
        <v>45</v>
      </c>
      <c r="X28" s="188" t="s">
        <v>45</v>
      </c>
      <c r="Y28" s="190" t="s">
        <v>60</v>
      </c>
      <c r="Z28" s="189" t="s">
        <v>61</v>
      </c>
      <c r="AA28" s="187" t="s">
        <v>45</v>
      </c>
      <c r="AB28" s="190" t="s">
        <v>52</v>
      </c>
      <c r="AC28" s="190" t="s">
        <v>60</v>
      </c>
      <c r="AD28" s="190" t="s">
        <v>61</v>
      </c>
      <c r="AE28" s="188" t="s">
        <v>45</v>
      </c>
      <c r="AF28" s="190" t="s">
        <v>53</v>
      </c>
      <c r="AG28" s="189" t="s">
        <v>52</v>
      </c>
      <c r="AH28" s="187" t="s">
        <v>45</v>
      </c>
      <c r="AI28" s="190" t="s">
        <v>52</v>
      </c>
      <c r="AJ28" s="190" t="s">
        <v>54</v>
      </c>
      <c r="AK28" s="190" t="s">
        <v>60</v>
      </c>
      <c r="AL28" s="190" t="s">
        <v>61</v>
      </c>
      <c r="AM28" s="188" t="s">
        <v>45</v>
      </c>
      <c r="AN28" s="189" t="s">
        <v>52</v>
      </c>
      <c r="AO28" s="187" t="s">
        <v>53</v>
      </c>
      <c r="AP28" s="190" t="s">
        <v>54</v>
      </c>
      <c r="AQ28" s="190" t="s">
        <v>60</v>
      </c>
      <c r="AR28" s="190" t="s">
        <v>61</v>
      </c>
      <c r="AS28" s="188" t="s">
        <v>45</v>
      </c>
      <c r="AT28" s="188" t="s">
        <v>45</v>
      </c>
      <c r="AU28" s="189" t="s">
        <v>52</v>
      </c>
      <c r="AV28" s="187"/>
      <c r="AW28" s="190"/>
      <c r="AX28" s="191"/>
      <c r="AY28" s="910"/>
      <c r="AZ28" s="911"/>
      <c r="BA28" s="920"/>
      <c r="BB28" s="921"/>
      <c r="BC28" s="916"/>
      <c r="BD28" s="885"/>
      <c r="BE28" s="885"/>
      <c r="BF28" s="885"/>
      <c r="BG28" s="917"/>
    </row>
    <row r="29" spans="2:59" ht="20.25" customHeight="1">
      <c r="B29" s="69">
        <f>B26+1</f>
        <v>4</v>
      </c>
      <c r="C29" s="876" t="s">
        <v>181</v>
      </c>
      <c r="D29" s="877"/>
      <c r="E29" s="878"/>
      <c r="F29" s="184"/>
      <c r="G29" s="894"/>
      <c r="H29" s="883" t="s">
        <v>179</v>
      </c>
      <c r="I29" s="877"/>
      <c r="J29" s="877"/>
      <c r="K29" s="878"/>
      <c r="L29" s="887"/>
      <c r="M29" s="888"/>
      <c r="N29" s="889"/>
      <c r="O29" s="27" t="s">
        <v>88</v>
      </c>
      <c r="P29" s="28"/>
      <c r="Q29" s="28"/>
      <c r="R29" s="23"/>
      <c r="S29" s="74"/>
      <c r="T29" s="157" t="str">
        <f>IF(T28="","",VLOOKUP(T28,'【記載例】シフト記号表（勤務時間帯）'!$C$5:$W$46,21,FALSE))</f>
        <v>-</v>
      </c>
      <c r="U29" s="158">
        <f>IF(U28="","",VLOOKUP(U28,'【記載例】シフト記号表（勤務時間帯）'!$C$5:$W$46,21,FALSE))</f>
        <v>3.0000000000000018</v>
      </c>
      <c r="V29" s="158">
        <f>IF(V28="","",VLOOKUP(V28,'【記載例】シフト記号表（勤務時間帯）'!$C$5:$W$46,21,FALSE))</f>
        <v>5</v>
      </c>
      <c r="W29" s="158" t="str">
        <f>IF(W28="","",VLOOKUP(W28,'【記載例】シフト記号表（勤務時間帯）'!$C$5:$W$46,21,FALSE))</f>
        <v>-</v>
      </c>
      <c r="X29" s="158" t="str">
        <f>IF(X28="","",VLOOKUP(X28,'【記載例】シフト記号表（勤務時間帯）'!$C$5:$W$46,21,FALSE))</f>
        <v>-</v>
      </c>
      <c r="Y29" s="158">
        <f>IF(Y28="","",VLOOKUP(Y28,'【記載例】シフト記号表（勤務時間帯）'!$C$5:$W$46,21,FALSE))</f>
        <v>3.0000000000000018</v>
      </c>
      <c r="Z29" s="159">
        <f>IF(Z28="","",VLOOKUP(Z28,'【記載例】シフト記号表（勤務時間帯）'!$C$5:$W$46,21,FALSE))</f>
        <v>5</v>
      </c>
      <c r="AA29" s="157" t="str">
        <f>IF(AA28="","",VLOOKUP(AA28,'【記載例】シフト記号表（勤務時間帯）'!$C$5:$W$46,21,FALSE))</f>
        <v>-</v>
      </c>
      <c r="AB29" s="158">
        <f>IF(AB28="","",VLOOKUP(AB28,'【記載例】シフト記号表（勤務時間帯）'!$C$5:$W$46,21,FALSE))</f>
        <v>7.9999999999999982</v>
      </c>
      <c r="AC29" s="158">
        <f>IF(AC28="","",VLOOKUP(AC28,'【記載例】シフト記号表（勤務時間帯）'!$C$5:$W$46,21,FALSE))</f>
        <v>3.0000000000000018</v>
      </c>
      <c r="AD29" s="158">
        <f>IF(AD28="","",VLOOKUP(AD28,'【記載例】シフト記号表（勤務時間帯）'!$C$5:$W$46,21,FALSE))</f>
        <v>5</v>
      </c>
      <c r="AE29" s="158" t="str">
        <f>IF(AE28="","",VLOOKUP(AE28,'【記載例】シフト記号表（勤務時間帯）'!$C$5:$W$46,21,FALSE))</f>
        <v>-</v>
      </c>
      <c r="AF29" s="158">
        <f>IF(AF28="","",VLOOKUP(AF28,'【記載例】シフト記号表（勤務時間帯）'!$C$5:$W$46,21,FALSE))</f>
        <v>8</v>
      </c>
      <c r="AG29" s="159">
        <f>IF(AG28="","",VLOOKUP(AG28,'【記載例】シフト記号表（勤務時間帯）'!$C$5:$W$46,21,FALSE))</f>
        <v>7.9999999999999982</v>
      </c>
      <c r="AH29" s="157" t="str">
        <f>IF(AH28="","",VLOOKUP(AH28,'【記載例】シフト記号表（勤務時間帯）'!$C$5:$W$46,21,FALSE))</f>
        <v>-</v>
      </c>
      <c r="AI29" s="158">
        <f>IF(AI28="","",VLOOKUP(AI28,'【記載例】シフト記号表（勤務時間帯）'!$C$5:$W$46,21,FALSE))</f>
        <v>7.9999999999999982</v>
      </c>
      <c r="AJ29" s="158">
        <f>IF(AJ28="","",VLOOKUP(AJ28,'【記載例】シフト記号表（勤務時間帯）'!$C$5:$W$46,21,FALSE))</f>
        <v>8</v>
      </c>
      <c r="AK29" s="158">
        <f>IF(AK28="","",VLOOKUP(AK28,'【記載例】シフト記号表（勤務時間帯）'!$C$5:$W$46,21,FALSE))</f>
        <v>3.0000000000000018</v>
      </c>
      <c r="AL29" s="158">
        <f>IF(AL28="","",VLOOKUP(AL28,'【記載例】シフト記号表（勤務時間帯）'!$C$5:$W$46,21,FALSE))</f>
        <v>5</v>
      </c>
      <c r="AM29" s="158" t="str">
        <f>IF(AM28="","",VLOOKUP(AM28,'【記載例】シフト記号表（勤務時間帯）'!$C$5:$W$46,21,FALSE))</f>
        <v>-</v>
      </c>
      <c r="AN29" s="159">
        <f>IF(AN28="","",VLOOKUP(AN28,'【記載例】シフト記号表（勤務時間帯）'!$C$5:$W$46,21,FALSE))</f>
        <v>7.9999999999999982</v>
      </c>
      <c r="AO29" s="157">
        <f>IF(AO28="","",VLOOKUP(AO28,'【記載例】シフト記号表（勤務時間帯）'!$C$5:$W$46,21,FALSE))</f>
        <v>8</v>
      </c>
      <c r="AP29" s="158">
        <f>IF(AP28="","",VLOOKUP(AP28,'【記載例】シフト記号表（勤務時間帯）'!$C$5:$W$46,21,FALSE))</f>
        <v>8</v>
      </c>
      <c r="AQ29" s="158">
        <f>IF(AQ28="","",VLOOKUP(AQ28,'【記載例】シフト記号表（勤務時間帯）'!$C$5:$W$46,21,FALSE))</f>
        <v>3.0000000000000018</v>
      </c>
      <c r="AR29" s="158">
        <f>IF(AR28="","",VLOOKUP(AR28,'【記載例】シフト記号表（勤務時間帯）'!$C$5:$W$46,21,FALSE))</f>
        <v>5</v>
      </c>
      <c r="AS29" s="158" t="str">
        <f>IF(AS28="","",VLOOKUP(AS28,'【記載例】シフト記号表（勤務時間帯）'!$C$5:$W$46,21,FALSE))</f>
        <v>-</v>
      </c>
      <c r="AT29" s="158" t="str">
        <f>IF(AT28="","",VLOOKUP(AT28,'【記載例】シフト記号表（勤務時間帯）'!$C$5:$W$46,21,FALSE))</f>
        <v>-</v>
      </c>
      <c r="AU29" s="159">
        <f>IF(AU28="","",VLOOKUP(AU28,'【記載例】シフト記号表（勤務時間帯）'!$C$5:$W$46,21,FALSE))</f>
        <v>7.9999999999999982</v>
      </c>
      <c r="AV29" s="157" t="str">
        <f>IF(AV28="","",VLOOKUP(AV28,'【記載例】シフト記号表（勤務時間帯）'!$C$5:$W$46,21,FALSE))</f>
        <v/>
      </c>
      <c r="AW29" s="158" t="str">
        <f>IF(AW28="","",VLOOKUP(AW28,'【記載例】シフト記号表（勤務時間帯）'!$C$5:$W$46,21,FALSE))</f>
        <v/>
      </c>
      <c r="AX29" s="160" t="str">
        <f>IF(AX28="","",VLOOKUP(AX28,'【記載例】シフト記号表（勤務時間帯）'!$C$5:$W$46,21,FALSE))</f>
        <v/>
      </c>
      <c r="AY29" s="914">
        <f>IF($BB$3="計画",SUM(T29:AU29),IF($BB$3="実績",SUM(T29:AX29),""))</f>
        <v>112</v>
      </c>
      <c r="AZ29" s="915"/>
      <c r="BA29" s="924">
        <f>IF($BB$3="計画",AY29/4,IF($BB$3="実績",(AY29/($BB$7/7)),""))</f>
        <v>28</v>
      </c>
      <c r="BB29" s="925"/>
      <c r="BC29" s="918"/>
      <c r="BD29" s="888"/>
      <c r="BE29" s="888"/>
      <c r="BF29" s="888"/>
      <c r="BG29" s="919"/>
    </row>
    <row r="30" spans="2:59" ht="20.25" customHeight="1">
      <c r="B30" s="70"/>
      <c r="C30" s="879"/>
      <c r="D30" s="880"/>
      <c r="E30" s="881"/>
      <c r="F30" s="185" t="str">
        <f>C29</f>
        <v>看護職員</v>
      </c>
      <c r="G30" s="895"/>
      <c r="H30" s="882"/>
      <c r="I30" s="880"/>
      <c r="J30" s="880"/>
      <c r="K30" s="881"/>
      <c r="L30" s="890"/>
      <c r="M30" s="891"/>
      <c r="N30" s="892"/>
      <c r="O30" s="29" t="s">
        <v>89</v>
      </c>
      <c r="P30" s="33"/>
      <c r="Q30" s="33"/>
      <c r="R30" s="21"/>
      <c r="S30" s="75"/>
      <c r="T30" s="161" t="str">
        <f>IF(T28="","",VLOOKUP(T28,'【記載例】シフト記号表（勤務時間帯）'!$C$5:$Y$46,23,FALSE))</f>
        <v>-</v>
      </c>
      <c r="U30" s="162">
        <f>IF(U28="","",VLOOKUP(U28,'【記載例】シフト記号表（勤務時間帯）'!$C$5:$Y$46,23,FALSE))</f>
        <v>11.000000000000002</v>
      </c>
      <c r="V30" s="162" t="str">
        <f>IF(V28="","",VLOOKUP(V28,'【記載例】シフト記号表（勤務時間帯）'!$C$5:$Y$46,23,FALSE))</f>
        <v>-</v>
      </c>
      <c r="W30" s="162" t="str">
        <f>IF(W28="","",VLOOKUP(W28,'【記載例】シフト記号表（勤務時間帯）'!$C$5:$Y$46,23,FALSE))</f>
        <v>-</v>
      </c>
      <c r="X30" s="162" t="str">
        <f>IF(X28="","",VLOOKUP(X28,'【記載例】シフト記号表（勤務時間帯）'!$C$5:$Y$46,23,FALSE))</f>
        <v>-</v>
      </c>
      <c r="Y30" s="162">
        <f>IF(Y28="","",VLOOKUP(Y28,'【記載例】シフト記号表（勤務時間帯）'!$C$5:$Y$46,23,FALSE))</f>
        <v>11.000000000000002</v>
      </c>
      <c r="Z30" s="163" t="str">
        <f>IF(Z28="","",VLOOKUP(Z28,'【記載例】シフト記号表（勤務時間帯）'!$C$5:$Y$46,23,FALSE))</f>
        <v>-</v>
      </c>
      <c r="AA30" s="161" t="str">
        <f>IF(AA28="","",VLOOKUP(AA28,'【記載例】シフト記号表（勤務時間帯）'!$C$5:$Y$46,23,FALSE))</f>
        <v>-</v>
      </c>
      <c r="AB30" s="162" t="str">
        <f>IF(AB28="","",VLOOKUP(AB28,'【記載例】シフト記号表（勤務時間帯）'!$C$5:$Y$46,23,FALSE))</f>
        <v>-</v>
      </c>
      <c r="AC30" s="162">
        <f>IF(AC28="","",VLOOKUP(AC28,'【記載例】シフト記号表（勤務時間帯）'!$C$5:$Y$46,23,FALSE))</f>
        <v>11.000000000000002</v>
      </c>
      <c r="AD30" s="162" t="str">
        <f>IF(AD28="","",VLOOKUP(AD28,'【記載例】シフト記号表（勤務時間帯）'!$C$5:$Y$46,23,FALSE))</f>
        <v>-</v>
      </c>
      <c r="AE30" s="162" t="str">
        <f>IF(AE28="","",VLOOKUP(AE28,'【記載例】シフト記号表（勤務時間帯）'!$C$5:$Y$46,23,FALSE))</f>
        <v>-</v>
      </c>
      <c r="AF30" s="162" t="str">
        <f>IF(AF28="","",VLOOKUP(AF28,'【記載例】シフト記号表（勤務時間帯）'!$C$5:$Y$46,23,FALSE))</f>
        <v>-</v>
      </c>
      <c r="AG30" s="163" t="str">
        <f>IF(AG28="","",VLOOKUP(AG28,'【記載例】シフト記号表（勤務時間帯）'!$C$5:$Y$46,23,FALSE))</f>
        <v>-</v>
      </c>
      <c r="AH30" s="161" t="str">
        <f>IF(AH28="","",VLOOKUP(AH28,'【記載例】シフト記号表（勤務時間帯）'!$C$5:$Y$46,23,FALSE))</f>
        <v>-</v>
      </c>
      <c r="AI30" s="162" t="str">
        <f>IF(AI28="","",VLOOKUP(AI28,'【記載例】シフト記号表（勤務時間帯）'!$C$5:$Y$46,23,FALSE))</f>
        <v>-</v>
      </c>
      <c r="AJ30" s="162" t="str">
        <f>IF(AJ28="","",VLOOKUP(AJ28,'【記載例】シフト記号表（勤務時間帯）'!$C$5:$Y$46,23,FALSE))</f>
        <v>-</v>
      </c>
      <c r="AK30" s="162">
        <f>IF(AK28="","",VLOOKUP(AK28,'【記載例】シフト記号表（勤務時間帯）'!$C$5:$Y$46,23,FALSE))</f>
        <v>11.000000000000002</v>
      </c>
      <c r="AL30" s="162" t="str">
        <f>IF(AL28="","",VLOOKUP(AL28,'【記載例】シフト記号表（勤務時間帯）'!$C$5:$Y$46,23,FALSE))</f>
        <v>-</v>
      </c>
      <c r="AM30" s="162" t="str">
        <f>IF(AM28="","",VLOOKUP(AM28,'【記載例】シフト記号表（勤務時間帯）'!$C$5:$Y$46,23,FALSE))</f>
        <v>-</v>
      </c>
      <c r="AN30" s="163" t="str">
        <f>IF(AN28="","",VLOOKUP(AN28,'【記載例】シフト記号表（勤務時間帯）'!$C$5:$Y$46,23,FALSE))</f>
        <v>-</v>
      </c>
      <c r="AO30" s="161" t="str">
        <f>IF(AO28="","",VLOOKUP(AO28,'【記載例】シフト記号表（勤務時間帯）'!$C$5:$Y$46,23,FALSE))</f>
        <v>-</v>
      </c>
      <c r="AP30" s="162" t="str">
        <f>IF(AP28="","",VLOOKUP(AP28,'【記載例】シフト記号表（勤務時間帯）'!$C$5:$Y$46,23,FALSE))</f>
        <v>-</v>
      </c>
      <c r="AQ30" s="162">
        <f>IF(AQ28="","",VLOOKUP(AQ28,'【記載例】シフト記号表（勤務時間帯）'!$C$5:$Y$46,23,FALSE))</f>
        <v>11.000000000000002</v>
      </c>
      <c r="AR30" s="162" t="str">
        <f>IF(AR28="","",VLOOKUP(AR28,'【記載例】シフト記号表（勤務時間帯）'!$C$5:$Y$46,23,FALSE))</f>
        <v>-</v>
      </c>
      <c r="AS30" s="162" t="str">
        <f>IF(AS28="","",VLOOKUP(AS28,'【記載例】シフト記号表（勤務時間帯）'!$C$5:$Y$46,23,FALSE))</f>
        <v>-</v>
      </c>
      <c r="AT30" s="162" t="str">
        <f>IF(AT28="","",VLOOKUP(AT28,'【記載例】シフト記号表（勤務時間帯）'!$C$5:$Y$46,23,FALSE))</f>
        <v>-</v>
      </c>
      <c r="AU30" s="163" t="str">
        <f>IF(AU28="","",VLOOKUP(AU28,'【記載例】シフト記号表（勤務時間帯）'!$C$5:$Y$46,23,FALSE))</f>
        <v>-</v>
      </c>
      <c r="AV30" s="161" t="str">
        <f>IF(AV28="","",VLOOKUP(AV28,'【記載例】シフト記号表（勤務時間帯）'!$C$5:$Y$46,23,FALSE))</f>
        <v/>
      </c>
      <c r="AW30" s="162" t="str">
        <f>IF(AW28="","",VLOOKUP(AW28,'【記載例】シフト記号表（勤務時間帯）'!$C$5:$Y$46,23,FALSE))</f>
        <v/>
      </c>
      <c r="AX30" s="164" t="str">
        <f>IF(AX28="","",VLOOKUP(AX28,'【記載例】シフト記号表（勤務時間帯）'!$C$5:$Y$46,23,FALSE))</f>
        <v/>
      </c>
      <c r="AY30" s="912">
        <f>IF($BB$3="計画",SUM(T30:AU30),IF($BB$3="実績",SUM(T30:AX30),""))</f>
        <v>55.000000000000007</v>
      </c>
      <c r="AZ30" s="913"/>
      <c r="BA30" s="926">
        <f>IF($BB$3="計画",AY30/4,IF($BB$3="実績",(AY30/($BB$7/7)),""))</f>
        <v>13.750000000000002</v>
      </c>
      <c r="BB30" s="927"/>
      <c r="BC30" s="922"/>
      <c r="BD30" s="891"/>
      <c r="BE30" s="891"/>
      <c r="BF30" s="891"/>
      <c r="BG30" s="923"/>
    </row>
    <row r="31" spans="2:59" ht="20.25" customHeight="1">
      <c r="B31" s="71"/>
      <c r="C31" s="876"/>
      <c r="D31" s="877"/>
      <c r="E31" s="878"/>
      <c r="F31" s="184"/>
      <c r="G31" s="893" t="s">
        <v>133</v>
      </c>
      <c r="H31" s="883"/>
      <c r="I31" s="877"/>
      <c r="J31" s="877"/>
      <c r="K31" s="878"/>
      <c r="L31" s="884" t="s">
        <v>165</v>
      </c>
      <c r="M31" s="885"/>
      <c r="N31" s="886"/>
      <c r="O31" s="25" t="s">
        <v>18</v>
      </c>
      <c r="P31" s="31"/>
      <c r="Q31" s="31"/>
      <c r="R31" s="19"/>
      <c r="S31" s="76"/>
      <c r="T31" s="187" t="s">
        <v>55</v>
      </c>
      <c r="U31" s="190" t="s">
        <v>52</v>
      </c>
      <c r="V31" s="190" t="s">
        <v>45</v>
      </c>
      <c r="W31" s="190" t="s">
        <v>52</v>
      </c>
      <c r="X31" s="190" t="s">
        <v>55</v>
      </c>
      <c r="Y31" s="190" t="s">
        <v>55</v>
      </c>
      <c r="Z31" s="189" t="s">
        <v>45</v>
      </c>
      <c r="AA31" s="187" t="s">
        <v>55</v>
      </c>
      <c r="AB31" s="190" t="s">
        <v>55</v>
      </c>
      <c r="AC31" s="190" t="s">
        <v>45</v>
      </c>
      <c r="AD31" s="190" t="s">
        <v>55</v>
      </c>
      <c r="AE31" s="190" t="s">
        <v>55</v>
      </c>
      <c r="AF31" s="190" t="s">
        <v>45</v>
      </c>
      <c r="AG31" s="189" t="s">
        <v>55</v>
      </c>
      <c r="AH31" s="187" t="s">
        <v>55</v>
      </c>
      <c r="AI31" s="190" t="s">
        <v>45</v>
      </c>
      <c r="AJ31" s="190" t="s">
        <v>52</v>
      </c>
      <c r="AK31" s="190" t="s">
        <v>45</v>
      </c>
      <c r="AL31" s="190" t="s">
        <v>55</v>
      </c>
      <c r="AM31" s="190" t="s">
        <v>55</v>
      </c>
      <c r="AN31" s="189" t="s">
        <v>55</v>
      </c>
      <c r="AO31" s="187" t="s">
        <v>45</v>
      </c>
      <c r="AP31" s="190" t="s">
        <v>55</v>
      </c>
      <c r="AQ31" s="190" t="s">
        <v>45</v>
      </c>
      <c r="AR31" s="190" t="s">
        <v>55</v>
      </c>
      <c r="AS31" s="190" t="s">
        <v>55</v>
      </c>
      <c r="AT31" s="190" t="s">
        <v>55</v>
      </c>
      <c r="AU31" s="189" t="s">
        <v>55</v>
      </c>
      <c r="AV31" s="187"/>
      <c r="AW31" s="190"/>
      <c r="AX31" s="191"/>
      <c r="AY31" s="910"/>
      <c r="AZ31" s="911"/>
      <c r="BA31" s="920"/>
      <c r="BB31" s="921"/>
      <c r="BC31" s="916"/>
      <c r="BD31" s="885"/>
      <c r="BE31" s="885"/>
      <c r="BF31" s="885"/>
      <c r="BG31" s="917"/>
    </row>
    <row r="32" spans="2:59" ht="20.25" customHeight="1">
      <c r="B32" s="69">
        <f>B29+1</f>
        <v>5</v>
      </c>
      <c r="C32" s="876" t="s">
        <v>181</v>
      </c>
      <c r="D32" s="877"/>
      <c r="E32" s="878"/>
      <c r="F32" s="184"/>
      <c r="G32" s="894"/>
      <c r="H32" s="883" t="s">
        <v>179</v>
      </c>
      <c r="I32" s="877"/>
      <c r="J32" s="877"/>
      <c r="K32" s="878"/>
      <c r="L32" s="887"/>
      <c r="M32" s="888"/>
      <c r="N32" s="889"/>
      <c r="O32" s="27" t="s">
        <v>88</v>
      </c>
      <c r="P32" s="28"/>
      <c r="Q32" s="28"/>
      <c r="R32" s="23"/>
      <c r="S32" s="74"/>
      <c r="T32" s="157">
        <f>IF(T31="","",VLOOKUP(T31,'【記載例】シフト記号表（勤務時間帯）'!$C$5:$W$46,21,FALSE))</f>
        <v>7.9999999999999982</v>
      </c>
      <c r="U32" s="158">
        <f>IF(U31="","",VLOOKUP(U31,'【記載例】シフト記号表（勤務時間帯）'!$C$5:$W$46,21,FALSE))</f>
        <v>7.9999999999999982</v>
      </c>
      <c r="V32" s="158" t="str">
        <f>IF(V31="","",VLOOKUP(V31,'【記載例】シフト記号表（勤務時間帯）'!$C$5:$W$46,21,FALSE))</f>
        <v>-</v>
      </c>
      <c r="W32" s="158">
        <f>IF(W31="","",VLOOKUP(W31,'【記載例】シフト記号表（勤務時間帯）'!$C$5:$W$46,21,FALSE))</f>
        <v>7.9999999999999982</v>
      </c>
      <c r="X32" s="158">
        <f>IF(X31="","",VLOOKUP(X31,'【記載例】シフト記号表（勤務時間帯）'!$C$5:$W$46,21,FALSE))</f>
        <v>7.9999999999999982</v>
      </c>
      <c r="Y32" s="158">
        <f>IF(Y31="","",VLOOKUP(Y31,'【記載例】シフト記号表（勤務時間帯）'!$C$5:$W$46,21,FALSE))</f>
        <v>7.9999999999999982</v>
      </c>
      <c r="Z32" s="159" t="str">
        <f>IF(Z31="","",VLOOKUP(Z31,'【記載例】シフト記号表（勤務時間帯）'!$C$5:$W$46,21,FALSE))</f>
        <v>-</v>
      </c>
      <c r="AA32" s="157">
        <f>IF(AA31="","",VLOOKUP(AA31,'【記載例】シフト記号表（勤務時間帯）'!$C$5:$W$46,21,FALSE))</f>
        <v>7.9999999999999982</v>
      </c>
      <c r="AB32" s="158">
        <f>IF(AB31="","",VLOOKUP(AB31,'【記載例】シフト記号表（勤務時間帯）'!$C$5:$W$46,21,FALSE))</f>
        <v>7.9999999999999982</v>
      </c>
      <c r="AC32" s="158" t="str">
        <f>IF(AC31="","",VLOOKUP(AC31,'【記載例】シフト記号表（勤務時間帯）'!$C$5:$W$46,21,FALSE))</f>
        <v>-</v>
      </c>
      <c r="AD32" s="158">
        <f>IF(AD31="","",VLOOKUP(AD31,'【記載例】シフト記号表（勤務時間帯）'!$C$5:$W$46,21,FALSE))</f>
        <v>7.9999999999999982</v>
      </c>
      <c r="AE32" s="158">
        <f>IF(AE31="","",VLOOKUP(AE31,'【記載例】シフト記号表（勤務時間帯）'!$C$5:$W$46,21,FALSE))</f>
        <v>7.9999999999999982</v>
      </c>
      <c r="AF32" s="158" t="str">
        <f>IF(AF31="","",VLOOKUP(AF31,'【記載例】シフト記号表（勤務時間帯）'!$C$5:$W$46,21,FALSE))</f>
        <v>-</v>
      </c>
      <c r="AG32" s="159">
        <f>IF(AG31="","",VLOOKUP(AG31,'【記載例】シフト記号表（勤務時間帯）'!$C$5:$W$46,21,FALSE))</f>
        <v>7.9999999999999982</v>
      </c>
      <c r="AH32" s="157">
        <f>IF(AH31="","",VLOOKUP(AH31,'【記載例】シフト記号表（勤務時間帯）'!$C$5:$W$46,21,FALSE))</f>
        <v>7.9999999999999982</v>
      </c>
      <c r="AI32" s="158" t="str">
        <f>IF(AI31="","",VLOOKUP(AI31,'【記載例】シフト記号表（勤務時間帯）'!$C$5:$W$46,21,FALSE))</f>
        <v>-</v>
      </c>
      <c r="AJ32" s="158">
        <f>IF(AJ31="","",VLOOKUP(AJ31,'【記載例】シフト記号表（勤務時間帯）'!$C$5:$W$46,21,FALSE))</f>
        <v>7.9999999999999982</v>
      </c>
      <c r="AK32" s="158" t="str">
        <f>IF(AK31="","",VLOOKUP(AK31,'【記載例】シフト記号表（勤務時間帯）'!$C$5:$W$46,21,FALSE))</f>
        <v>-</v>
      </c>
      <c r="AL32" s="158">
        <f>IF(AL31="","",VLOOKUP(AL31,'【記載例】シフト記号表（勤務時間帯）'!$C$5:$W$46,21,FALSE))</f>
        <v>7.9999999999999982</v>
      </c>
      <c r="AM32" s="158">
        <f>IF(AM31="","",VLOOKUP(AM31,'【記載例】シフト記号表（勤務時間帯）'!$C$5:$W$46,21,FALSE))</f>
        <v>7.9999999999999982</v>
      </c>
      <c r="AN32" s="159">
        <f>IF(AN31="","",VLOOKUP(AN31,'【記載例】シフト記号表（勤務時間帯）'!$C$5:$W$46,21,FALSE))</f>
        <v>7.9999999999999982</v>
      </c>
      <c r="AO32" s="157" t="str">
        <f>IF(AO31="","",VLOOKUP(AO31,'【記載例】シフト記号表（勤務時間帯）'!$C$5:$W$46,21,FALSE))</f>
        <v>-</v>
      </c>
      <c r="AP32" s="158">
        <f>IF(AP31="","",VLOOKUP(AP31,'【記載例】シフト記号表（勤務時間帯）'!$C$5:$W$46,21,FALSE))</f>
        <v>7.9999999999999982</v>
      </c>
      <c r="AQ32" s="158" t="str">
        <f>IF(AQ31="","",VLOOKUP(AQ31,'【記載例】シフト記号表（勤務時間帯）'!$C$5:$W$46,21,FALSE))</f>
        <v>-</v>
      </c>
      <c r="AR32" s="158">
        <f>IF(AR31="","",VLOOKUP(AR31,'【記載例】シフト記号表（勤務時間帯）'!$C$5:$W$46,21,FALSE))</f>
        <v>7.9999999999999982</v>
      </c>
      <c r="AS32" s="158">
        <f>IF(AS31="","",VLOOKUP(AS31,'【記載例】シフト記号表（勤務時間帯）'!$C$5:$W$46,21,FALSE))</f>
        <v>7.9999999999999982</v>
      </c>
      <c r="AT32" s="158">
        <f>IF(AT31="","",VLOOKUP(AT31,'【記載例】シフト記号表（勤務時間帯）'!$C$5:$W$46,21,FALSE))</f>
        <v>7.9999999999999982</v>
      </c>
      <c r="AU32" s="159">
        <f>IF(AU31="","",VLOOKUP(AU31,'【記載例】シフト記号表（勤務時間帯）'!$C$5:$W$46,21,FALSE))</f>
        <v>7.9999999999999982</v>
      </c>
      <c r="AV32" s="157" t="str">
        <f>IF(AV31="","",VLOOKUP(AV31,'【記載例】シフト記号表（勤務時間帯）'!$C$5:$W$46,21,FALSE))</f>
        <v/>
      </c>
      <c r="AW32" s="158" t="str">
        <f>IF(AW31="","",VLOOKUP(AW31,'【記載例】シフト記号表（勤務時間帯）'!$C$5:$W$46,21,FALSE))</f>
        <v/>
      </c>
      <c r="AX32" s="160" t="str">
        <f>IF(AX31="","",VLOOKUP(AX31,'【記載例】シフト記号表（勤務時間帯）'!$C$5:$W$46,21,FALSE))</f>
        <v/>
      </c>
      <c r="AY32" s="914">
        <f>IF($BB$3="計画",SUM(T32:AU32),IF($BB$3="実績",SUM(T32:AX32),""))</f>
        <v>159.99999999999997</v>
      </c>
      <c r="AZ32" s="915"/>
      <c r="BA32" s="924">
        <f>IF($BB$3="計画",AY32/4,IF($BB$3="実績",(AY32/($BB$7/7)),""))</f>
        <v>39.999999999999993</v>
      </c>
      <c r="BB32" s="925"/>
      <c r="BC32" s="918"/>
      <c r="BD32" s="888"/>
      <c r="BE32" s="888"/>
      <c r="BF32" s="888"/>
      <c r="BG32" s="919"/>
    </row>
    <row r="33" spans="2:59" ht="20.25" customHeight="1">
      <c r="B33" s="70"/>
      <c r="C33" s="879"/>
      <c r="D33" s="880"/>
      <c r="E33" s="881"/>
      <c r="F33" s="185" t="str">
        <f>C32</f>
        <v>看護職員</v>
      </c>
      <c r="G33" s="895"/>
      <c r="H33" s="882"/>
      <c r="I33" s="880"/>
      <c r="J33" s="880"/>
      <c r="K33" s="881"/>
      <c r="L33" s="890"/>
      <c r="M33" s="891"/>
      <c r="N33" s="892"/>
      <c r="O33" s="29" t="s">
        <v>89</v>
      </c>
      <c r="P33" s="30"/>
      <c r="Q33" s="30"/>
      <c r="R33" s="22"/>
      <c r="S33" s="78"/>
      <c r="T33" s="161" t="str">
        <f>IF(T31="","",VLOOKUP(T31,'【記載例】シフト記号表（勤務時間帯）'!$C$5:$Y$46,23,FALSE))</f>
        <v>-</v>
      </c>
      <c r="U33" s="162" t="str">
        <f>IF(U31="","",VLOOKUP(U31,'【記載例】シフト記号表（勤務時間帯）'!$C$5:$Y$46,23,FALSE))</f>
        <v>-</v>
      </c>
      <c r="V33" s="162" t="str">
        <f>IF(V31="","",VLOOKUP(V31,'【記載例】シフト記号表（勤務時間帯）'!$C$5:$Y$46,23,FALSE))</f>
        <v>-</v>
      </c>
      <c r="W33" s="162" t="str">
        <f>IF(W31="","",VLOOKUP(W31,'【記載例】シフト記号表（勤務時間帯）'!$C$5:$Y$46,23,FALSE))</f>
        <v>-</v>
      </c>
      <c r="X33" s="162" t="str">
        <f>IF(X31="","",VLOOKUP(X31,'【記載例】シフト記号表（勤務時間帯）'!$C$5:$Y$46,23,FALSE))</f>
        <v>-</v>
      </c>
      <c r="Y33" s="162" t="str">
        <f>IF(Y31="","",VLOOKUP(Y31,'【記載例】シフト記号表（勤務時間帯）'!$C$5:$Y$46,23,FALSE))</f>
        <v>-</v>
      </c>
      <c r="Z33" s="163" t="str">
        <f>IF(Z31="","",VLOOKUP(Z31,'【記載例】シフト記号表（勤務時間帯）'!$C$5:$Y$46,23,FALSE))</f>
        <v>-</v>
      </c>
      <c r="AA33" s="161" t="str">
        <f>IF(AA31="","",VLOOKUP(AA31,'【記載例】シフト記号表（勤務時間帯）'!$C$5:$Y$46,23,FALSE))</f>
        <v>-</v>
      </c>
      <c r="AB33" s="162" t="str">
        <f>IF(AB31="","",VLOOKUP(AB31,'【記載例】シフト記号表（勤務時間帯）'!$C$5:$Y$46,23,FALSE))</f>
        <v>-</v>
      </c>
      <c r="AC33" s="162" t="str">
        <f>IF(AC31="","",VLOOKUP(AC31,'【記載例】シフト記号表（勤務時間帯）'!$C$5:$Y$46,23,FALSE))</f>
        <v>-</v>
      </c>
      <c r="AD33" s="162" t="str">
        <f>IF(AD31="","",VLOOKUP(AD31,'【記載例】シフト記号表（勤務時間帯）'!$C$5:$Y$46,23,FALSE))</f>
        <v>-</v>
      </c>
      <c r="AE33" s="162" t="str">
        <f>IF(AE31="","",VLOOKUP(AE31,'【記載例】シフト記号表（勤務時間帯）'!$C$5:$Y$46,23,FALSE))</f>
        <v>-</v>
      </c>
      <c r="AF33" s="162" t="str">
        <f>IF(AF31="","",VLOOKUP(AF31,'【記載例】シフト記号表（勤務時間帯）'!$C$5:$Y$46,23,FALSE))</f>
        <v>-</v>
      </c>
      <c r="AG33" s="163" t="str">
        <f>IF(AG31="","",VLOOKUP(AG31,'【記載例】シフト記号表（勤務時間帯）'!$C$5:$Y$46,23,FALSE))</f>
        <v>-</v>
      </c>
      <c r="AH33" s="161" t="str">
        <f>IF(AH31="","",VLOOKUP(AH31,'【記載例】シフト記号表（勤務時間帯）'!$C$5:$Y$46,23,FALSE))</f>
        <v>-</v>
      </c>
      <c r="AI33" s="162" t="str">
        <f>IF(AI31="","",VLOOKUP(AI31,'【記載例】シフト記号表（勤務時間帯）'!$C$5:$Y$46,23,FALSE))</f>
        <v>-</v>
      </c>
      <c r="AJ33" s="162" t="str">
        <f>IF(AJ31="","",VLOOKUP(AJ31,'【記載例】シフト記号表（勤務時間帯）'!$C$5:$Y$46,23,FALSE))</f>
        <v>-</v>
      </c>
      <c r="AK33" s="162" t="str">
        <f>IF(AK31="","",VLOOKUP(AK31,'【記載例】シフト記号表（勤務時間帯）'!$C$5:$Y$46,23,FALSE))</f>
        <v>-</v>
      </c>
      <c r="AL33" s="162" t="str">
        <f>IF(AL31="","",VLOOKUP(AL31,'【記載例】シフト記号表（勤務時間帯）'!$C$5:$Y$46,23,FALSE))</f>
        <v>-</v>
      </c>
      <c r="AM33" s="162" t="str">
        <f>IF(AM31="","",VLOOKUP(AM31,'【記載例】シフト記号表（勤務時間帯）'!$C$5:$Y$46,23,FALSE))</f>
        <v>-</v>
      </c>
      <c r="AN33" s="163" t="str">
        <f>IF(AN31="","",VLOOKUP(AN31,'【記載例】シフト記号表（勤務時間帯）'!$C$5:$Y$46,23,FALSE))</f>
        <v>-</v>
      </c>
      <c r="AO33" s="161" t="str">
        <f>IF(AO31="","",VLOOKUP(AO31,'【記載例】シフト記号表（勤務時間帯）'!$C$5:$Y$46,23,FALSE))</f>
        <v>-</v>
      </c>
      <c r="AP33" s="162" t="str">
        <f>IF(AP31="","",VLOOKUP(AP31,'【記載例】シフト記号表（勤務時間帯）'!$C$5:$Y$46,23,FALSE))</f>
        <v>-</v>
      </c>
      <c r="AQ33" s="162" t="str">
        <f>IF(AQ31="","",VLOOKUP(AQ31,'【記載例】シフト記号表（勤務時間帯）'!$C$5:$Y$46,23,FALSE))</f>
        <v>-</v>
      </c>
      <c r="AR33" s="162" t="str">
        <f>IF(AR31="","",VLOOKUP(AR31,'【記載例】シフト記号表（勤務時間帯）'!$C$5:$Y$46,23,FALSE))</f>
        <v>-</v>
      </c>
      <c r="AS33" s="162" t="str">
        <f>IF(AS31="","",VLOOKUP(AS31,'【記載例】シフト記号表（勤務時間帯）'!$C$5:$Y$46,23,FALSE))</f>
        <v>-</v>
      </c>
      <c r="AT33" s="162" t="str">
        <f>IF(AT31="","",VLOOKUP(AT31,'【記載例】シフト記号表（勤務時間帯）'!$C$5:$Y$46,23,FALSE))</f>
        <v>-</v>
      </c>
      <c r="AU33" s="163" t="str">
        <f>IF(AU31="","",VLOOKUP(AU31,'【記載例】シフト記号表（勤務時間帯）'!$C$5:$Y$46,23,FALSE))</f>
        <v>-</v>
      </c>
      <c r="AV33" s="161" t="str">
        <f>IF(AV31="","",VLOOKUP(AV31,'【記載例】シフト記号表（勤務時間帯）'!$C$5:$Y$46,23,FALSE))</f>
        <v/>
      </c>
      <c r="AW33" s="162" t="str">
        <f>IF(AW31="","",VLOOKUP(AW31,'【記載例】シフト記号表（勤務時間帯）'!$C$5:$Y$46,23,FALSE))</f>
        <v/>
      </c>
      <c r="AX33" s="164" t="str">
        <f>IF(AX31="","",VLOOKUP(AX31,'【記載例】シフト記号表（勤務時間帯）'!$C$5:$Y$46,23,FALSE))</f>
        <v/>
      </c>
      <c r="AY33" s="912">
        <f>IF($BB$3="計画",SUM(T33:AU33),IF($BB$3="実績",SUM(T33:AX33),""))</f>
        <v>0</v>
      </c>
      <c r="AZ33" s="913"/>
      <c r="BA33" s="926">
        <f>IF($BB$3="計画",AY33/4,IF($BB$3="実績",(AY33/($BB$7/7)),""))</f>
        <v>0</v>
      </c>
      <c r="BB33" s="927"/>
      <c r="BC33" s="922"/>
      <c r="BD33" s="891"/>
      <c r="BE33" s="891"/>
      <c r="BF33" s="891"/>
      <c r="BG33" s="923"/>
    </row>
    <row r="34" spans="2:59" ht="20.25" customHeight="1">
      <c r="B34" s="71"/>
      <c r="C34" s="876"/>
      <c r="D34" s="877"/>
      <c r="E34" s="878"/>
      <c r="F34" s="184"/>
      <c r="G34" s="893" t="s">
        <v>133</v>
      </c>
      <c r="H34" s="883"/>
      <c r="I34" s="877"/>
      <c r="J34" s="877"/>
      <c r="K34" s="878"/>
      <c r="L34" s="884" t="s">
        <v>166</v>
      </c>
      <c r="M34" s="885"/>
      <c r="N34" s="886"/>
      <c r="O34" s="25" t="s">
        <v>18</v>
      </c>
      <c r="P34" s="32"/>
      <c r="Q34" s="32"/>
      <c r="R34" s="20"/>
      <c r="S34" s="79"/>
      <c r="T34" s="187" t="s">
        <v>61</v>
      </c>
      <c r="U34" s="190" t="s">
        <v>45</v>
      </c>
      <c r="V34" s="190" t="s">
        <v>52</v>
      </c>
      <c r="W34" s="190" t="s">
        <v>45</v>
      </c>
      <c r="X34" s="190" t="s">
        <v>60</v>
      </c>
      <c r="Y34" s="190" t="s">
        <v>61</v>
      </c>
      <c r="Z34" s="189" t="s">
        <v>45</v>
      </c>
      <c r="AA34" s="187" t="s">
        <v>54</v>
      </c>
      <c r="AB34" s="190" t="s">
        <v>60</v>
      </c>
      <c r="AC34" s="190" t="s">
        <v>61</v>
      </c>
      <c r="AD34" s="190" t="s">
        <v>45</v>
      </c>
      <c r="AE34" s="190" t="s">
        <v>52</v>
      </c>
      <c r="AF34" s="190" t="s">
        <v>60</v>
      </c>
      <c r="AG34" s="189" t="s">
        <v>61</v>
      </c>
      <c r="AH34" s="187" t="s">
        <v>45</v>
      </c>
      <c r="AI34" s="190" t="s">
        <v>54</v>
      </c>
      <c r="AJ34" s="190" t="s">
        <v>54</v>
      </c>
      <c r="AK34" s="190" t="s">
        <v>45</v>
      </c>
      <c r="AL34" s="190" t="s">
        <v>54</v>
      </c>
      <c r="AM34" s="190" t="s">
        <v>45</v>
      </c>
      <c r="AN34" s="189" t="s">
        <v>60</v>
      </c>
      <c r="AO34" s="187" t="s">
        <v>61</v>
      </c>
      <c r="AP34" s="190" t="s">
        <v>54</v>
      </c>
      <c r="AQ34" s="190" t="s">
        <v>54</v>
      </c>
      <c r="AR34" s="190" t="s">
        <v>45</v>
      </c>
      <c r="AS34" s="190" t="s">
        <v>54</v>
      </c>
      <c r="AT34" s="190" t="s">
        <v>52</v>
      </c>
      <c r="AU34" s="189" t="s">
        <v>45</v>
      </c>
      <c r="AV34" s="187"/>
      <c r="AW34" s="190"/>
      <c r="AX34" s="191"/>
      <c r="AY34" s="910"/>
      <c r="AZ34" s="911"/>
      <c r="BA34" s="920"/>
      <c r="BB34" s="921"/>
      <c r="BC34" s="916"/>
      <c r="BD34" s="885"/>
      <c r="BE34" s="885"/>
      <c r="BF34" s="885"/>
      <c r="BG34" s="917"/>
    </row>
    <row r="35" spans="2:59" ht="20.25" customHeight="1">
      <c r="B35" s="69">
        <f>B32+1</f>
        <v>6</v>
      </c>
      <c r="C35" s="876" t="s">
        <v>181</v>
      </c>
      <c r="D35" s="877"/>
      <c r="E35" s="878"/>
      <c r="F35" s="184"/>
      <c r="G35" s="894"/>
      <c r="H35" s="883" t="s">
        <v>177</v>
      </c>
      <c r="I35" s="877"/>
      <c r="J35" s="877"/>
      <c r="K35" s="878"/>
      <c r="L35" s="887"/>
      <c r="M35" s="888"/>
      <c r="N35" s="889"/>
      <c r="O35" s="27" t="s">
        <v>88</v>
      </c>
      <c r="P35" s="28"/>
      <c r="Q35" s="28"/>
      <c r="R35" s="23"/>
      <c r="S35" s="74"/>
      <c r="T35" s="157">
        <f>IF(T34="","",VLOOKUP(T34,'【記載例】シフト記号表（勤務時間帯）'!$C$5:$W$46,21,FALSE))</f>
        <v>5</v>
      </c>
      <c r="U35" s="158" t="str">
        <f>IF(U34="","",VLOOKUP(U34,'【記載例】シフト記号表（勤務時間帯）'!$C$5:$W$46,21,FALSE))</f>
        <v>-</v>
      </c>
      <c r="V35" s="158">
        <f>IF(V34="","",VLOOKUP(V34,'【記載例】シフト記号表（勤務時間帯）'!$C$5:$W$46,21,FALSE))</f>
        <v>7.9999999999999982</v>
      </c>
      <c r="W35" s="158" t="str">
        <f>IF(W34="","",VLOOKUP(W34,'【記載例】シフト記号表（勤務時間帯）'!$C$5:$W$46,21,FALSE))</f>
        <v>-</v>
      </c>
      <c r="X35" s="158">
        <f>IF(X34="","",VLOOKUP(X34,'【記載例】シフト記号表（勤務時間帯）'!$C$5:$W$46,21,FALSE))</f>
        <v>3.0000000000000018</v>
      </c>
      <c r="Y35" s="158">
        <f>IF(Y34="","",VLOOKUP(Y34,'【記載例】シフト記号表（勤務時間帯）'!$C$5:$W$46,21,FALSE))</f>
        <v>5</v>
      </c>
      <c r="Z35" s="159" t="str">
        <f>IF(Z34="","",VLOOKUP(Z34,'【記載例】シフト記号表（勤務時間帯）'!$C$5:$W$46,21,FALSE))</f>
        <v>-</v>
      </c>
      <c r="AA35" s="157">
        <f>IF(AA34="","",VLOOKUP(AA34,'【記載例】シフト記号表（勤務時間帯）'!$C$5:$W$46,21,FALSE))</f>
        <v>8</v>
      </c>
      <c r="AB35" s="158">
        <f>IF(AB34="","",VLOOKUP(AB34,'【記載例】シフト記号表（勤務時間帯）'!$C$5:$W$46,21,FALSE))</f>
        <v>3.0000000000000018</v>
      </c>
      <c r="AC35" s="158">
        <f>IF(AC34="","",VLOOKUP(AC34,'【記載例】シフト記号表（勤務時間帯）'!$C$5:$W$46,21,FALSE))</f>
        <v>5</v>
      </c>
      <c r="AD35" s="158" t="str">
        <f>IF(AD34="","",VLOOKUP(AD34,'【記載例】シフト記号表（勤務時間帯）'!$C$5:$W$46,21,FALSE))</f>
        <v>-</v>
      </c>
      <c r="AE35" s="158">
        <f>IF(AE34="","",VLOOKUP(AE34,'【記載例】シフト記号表（勤務時間帯）'!$C$5:$W$46,21,FALSE))</f>
        <v>7.9999999999999982</v>
      </c>
      <c r="AF35" s="158">
        <f>IF(AF34="","",VLOOKUP(AF34,'【記載例】シフト記号表（勤務時間帯）'!$C$5:$W$46,21,FALSE))</f>
        <v>3.0000000000000018</v>
      </c>
      <c r="AG35" s="159">
        <f>IF(AG34="","",VLOOKUP(AG34,'【記載例】シフト記号表（勤務時間帯）'!$C$5:$W$46,21,FALSE))</f>
        <v>5</v>
      </c>
      <c r="AH35" s="157" t="str">
        <f>IF(AH34="","",VLOOKUP(AH34,'【記載例】シフト記号表（勤務時間帯）'!$C$5:$W$46,21,FALSE))</f>
        <v>-</v>
      </c>
      <c r="AI35" s="158">
        <f>IF(AI34="","",VLOOKUP(AI34,'【記載例】シフト記号表（勤務時間帯）'!$C$5:$W$46,21,FALSE))</f>
        <v>8</v>
      </c>
      <c r="AJ35" s="158">
        <f>IF(AJ34="","",VLOOKUP(AJ34,'【記載例】シフト記号表（勤務時間帯）'!$C$5:$W$46,21,FALSE))</f>
        <v>8</v>
      </c>
      <c r="AK35" s="158" t="str">
        <f>IF(AK34="","",VLOOKUP(AK34,'【記載例】シフト記号表（勤務時間帯）'!$C$5:$W$46,21,FALSE))</f>
        <v>-</v>
      </c>
      <c r="AL35" s="158">
        <f>IF(AL34="","",VLOOKUP(AL34,'【記載例】シフト記号表（勤務時間帯）'!$C$5:$W$46,21,FALSE))</f>
        <v>8</v>
      </c>
      <c r="AM35" s="158" t="str">
        <f>IF(AM34="","",VLOOKUP(AM34,'【記載例】シフト記号表（勤務時間帯）'!$C$5:$W$46,21,FALSE))</f>
        <v>-</v>
      </c>
      <c r="AN35" s="159">
        <f>IF(AN34="","",VLOOKUP(AN34,'【記載例】シフト記号表（勤務時間帯）'!$C$5:$W$46,21,FALSE))</f>
        <v>3.0000000000000018</v>
      </c>
      <c r="AO35" s="157">
        <f>IF(AO34="","",VLOOKUP(AO34,'【記載例】シフト記号表（勤務時間帯）'!$C$5:$W$46,21,FALSE))</f>
        <v>5</v>
      </c>
      <c r="AP35" s="158">
        <f>IF(AP34="","",VLOOKUP(AP34,'【記載例】シフト記号表（勤務時間帯）'!$C$5:$W$46,21,FALSE))</f>
        <v>8</v>
      </c>
      <c r="AQ35" s="158">
        <f>IF(AQ34="","",VLOOKUP(AQ34,'【記載例】シフト記号表（勤務時間帯）'!$C$5:$W$46,21,FALSE))</f>
        <v>8</v>
      </c>
      <c r="AR35" s="158" t="str">
        <f>IF(AR34="","",VLOOKUP(AR34,'【記載例】シフト記号表（勤務時間帯）'!$C$5:$W$46,21,FALSE))</f>
        <v>-</v>
      </c>
      <c r="AS35" s="158">
        <f>IF(AS34="","",VLOOKUP(AS34,'【記載例】シフト記号表（勤務時間帯）'!$C$5:$W$46,21,FALSE))</f>
        <v>8</v>
      </c>
      <c r="AT35" s="158">
        <f>IF(AT34="","",VLOOKUP(AT34,'【記載例】シフト記号表（勤務時間帯）'!$C$5:$W$46,21,FALSE))</f>
        <v>7.9999999999999982</v>
      </c>
      <c r="AU35" s="159" t="str">
        <f>IF(AU34="","",VLOOKUP(AU34,'【記載例】シフト記号表（勤務時間帯）'!$C$5:$W$46,21,FALSE))</f>
        <v>-</v>
      </c>
      <c r="AV35" s="157" t="str">
        <f>IF(AV34="","",VLOOKUP(AV34,'【記載例】シフト記号表（勤務時間帯）'!$C$5:$W$46,21,FALSE))</f>
        <v/>
      </c>
      <c r="AW35" s="158" t="str">
        <f>IF(AW34="","",VLOOKUP(AW34,'【記載例】シフト記号表（勤務時間帯）'!$C$5:$W$46,21,FALSE))</f>
        <v/>
      </c>
      <c r="AX35" s="160" t="str">
        <f>IF(AX34="","",VLOOKUP(AX34,'【記載例】シフト記号表（勤務時間帯）'!$C$5:$W$46,21,FALSE))</f>
        <v/>
      </c>
      <c r="AY35" s="914">
        <f>IF($BB$3="計画",SUM(T35:AU35),IF($BB$3="実績",SUM(T35:AX35),""))</f>
        <v>117</v>
      </c>
      <c r="AZ35" s="915"/>
      <c r="BA35" s="924">
        <f>IF($BB$3="計画",AY35/4,IF($BB$3="実績",(AY35/($BB$7/7)),""))</f>
        <v>29.25</v>
      </c>
      <c r="BB35" s="925"/>
      <c r="BC35" s="918"/>
      <c r="BD35" s="888"/>
      <c r="BE35" s="888"/>
      <c r="BF35" s="888"/>
      <c r="BG35" s="919"/>
    </row>
    <row r="36" spans="2:59" ht="20.25" customHeight="1">
      <c r="B36" s="70"/>
      <c r="C36" s="879"/>
      <c r="D36" s="880"/>
      <c r="E36" s="881"/>
      <c r="F36" s="185" t="str">
        <f>C35</f>
        <v>看護職員</v>
      </c>
      <c r="G36" s="895"/>
      <c r="H36" s="882"/>
      <c r="I36" s="880"/>
      <c r="J36" s="880"/>
      <c r="K36" s="881"/>
      <c r="L36" s="890"/>
      <c r="M36" s="891"/>
      <c r="N36" s="892"/>
      <c r="O36" s="29" t="s">
        <v>89</v>
      </c>
      <c r="P36" s="33"/>
      <c r="Q36" s="33"/>
      <c r="R36" s="21"/>
      <c r="S36" s="75"/>
      <c r="T36" s="161" t="str">
        <f>IF(T34="","",VLOOKUP(T34,'【記載例】シフト記号表（勤務時間帯）'!$C$5:$Y$46,23,FALSE))</f>
        <v>-</v>
      </c>
      <c r="U36" s="162" t="str">
        <f>IF(U34="","",VLOOKUP(U34,'【記載例】シフト記号表（勤務時間帯）'!$C$5:$Y$46,23,FALSE))</f>
        <v>-</v>
      </c>
      <c r="V36" s="162" t="str">
        <f>IF(V34="","",VLOOKUP(V34,'【記載例】シフト記号表（勤務時間帯）'!$C$5:$Y$46,23,FALSE))</f>
        <v>-</v>
      </c>
      <c r="W36" s="162" t="str">
        <f>IF(W34="","",VLOOKUP(W34,'【記載例】シフト記号表（勤務時間帯）'!$C$5:$Y$46,23,FALSE))</f>
        <v>-</v>
      </c>
      <c r="X36" s="162">
        <f>IF(X34="","",VLOOKUP(X34,'【記載例】シフト記号表（勤務時間帯）'!$C$5:$Y$46,23,FALSE))</f>
        <v>11.000000000000002</v>
      </c>
      <c r="Y36" s="162" t="str">
        <f>IF(Y34="","",VLOOKUP(Y34,'【記載例】シフト記号表（勤務時間帯）'!$C$5:$Y$46,23,FALSE))</f>
        <v>-</v>
      </c>
      <c r="Z36" s="163" t="str">
        <f>IF(Z34="","",VLOOKUP(Z34,'【記載例】シフト記号表（勤務時間帯）'!$C$5:$Y$46,23,FALSE))</f>
        <v>-</v>
      </c>
      <c r="AA36" s="161" t="str">
        <f>IF(AA34="","",VLOOKUP(AA34,'【記載例】シフト記号表（勤務時間帯）'!$C$5:$Y$46,23,FALSE))</f>
        <v>-</v>
      </c>
      <c r="AB36" s="162">
        <f>IF(AB34="","",VLOOKUP(AB34,'【記載例】シフト記号表（勤務時間帯）'!$C$5:$Y$46,23,FALSE))</f>
        <v>11.000000000000002</v>
      </c>
      <c r="AC36" s="162" t="str">
        <f>IF(AC34="","",VLOOKUP(AC34,'【記載例】シフト記号表（勤務時間帯）'!$C$5:$Y$46,23,FALSE))</f>
        <v>-</v>
      </c>
      <c r="AD36" s="162" t="str">
        <f>IF(AD34="","",VLOOKUP(AD34,'【記載例】シフト記号表（勤務時間帯）'!$C$5:$Y$46,23,FALSE))</f>
        <v>-</v>
      </c>
      <c r="AE36" s="162" t="str">
        <f>IF(AE34="","",VLOOKUP(AE34,'【記載例】シフト記号表（勤務時間帯）'!$C$5:$Y$46,23,FALSE))</f>
        <v>-</v>
      </c>
      <c r="AF36" s="162">
        <f>IF(AF34="","",VLOOKUP(AF34,'【記載例】シフト記号表（勤務時間帯）'!$C$5:$Y$46,23,FALSE))</f>
        <v>11.000000000000002</v>
      </c>
      <c r="AG36" s="163" t="str">
        <f>IF(AG34="","",VLOOKUP(AG34,'【記載例】シフト記号表（勤務時間帯）'!$C$5:$Y$46,23,FALSE))</f>
        <v>-</v>
      </c>
      <c r="AH36" s="161" t="str">
        <f>IF(AH34="","",VLOOKUP(AH34,'【記載例】シフト記号表（勤務時間帯）'!$C$5:$Y$46,23,FALSE))</f>
        <v>-</v>
      </c>
      <c r="AI36" s="162" t="str">
        <f>IF(AI34="","",VLOOKUP(AI34,'【記載例】シフト記号表（勤務時間帯）'!$C$5:$Y$46,23,FALSE))</f>
        <v>-</v>
      </c>
      <c r="AJ36" s="162" t="str">
        <f>IF(AJ34="","",VLOOKUP(AJ34,'【記載例】シフト記号表（勤務時間帯）'!$C$5:$Y$46,23,FALSE))</f>
        <v>-</v>
      </c>
      <c r="AK36" s="162" t="str">
        <f>IF(AK34="","",VLOOKUP(AK34,'【記載例】シフト記号表（勤務時間帯）'!$C$5:$Y$46,23,FALSE))</f>
        <v>-</v>
      </c>
      <c r="AL36" s="162" t="str">
        <f>IF(AL34="","",VLOOKUP(AL34,'【記載例】シフト記号表（勤務時間帯）'!$C$5:$Y$46,23,FALSE))</f>
        <v>-</v>
      </c>
      <c r="AM36" s="162" t="str">
        <f>IF(AM34="","",VLOOKUP(AM34,'【記載例】シフト記号表（勤務時間帯）'!$C$5:$Y$46,23,FALSE))</f>
        <v>-</v>
      </c>
      <c r="AN36" s="163">
        <f>IF(AN34="","",VLOOKUP(AN34,'【記載例】シフト記号表（勤務時間帯）'!$C$5:$Y$46,23,FALSE))</f>
        <v>11.000000000000002</v>
      </c>
      <c r="AO36" s="161" t="str">
        <f>IF(AO34="","",VLOOKUP(AO34,'【記載例】シフト記号表（勤務時間帯）'!$C$5:$Y$46,23,FALSE))</f>
        <v>-</v>
      </c>
      <c r="AP36" s="162" t="str">
        <f>IF(AP34="","",VLOOKUP(AP34,'【記載例】シフト記号表（勤務時間帯）'!$C$5:$Y$46,23,FALSE))</f>
        <v>-</v>
      </c>
      <c r="AQ36" s="162" t="str">
        <f>IF(AQ34="","",VLOOKUP(AQ34,'【記載例】シフト記号表（勤務時間帯）'!$C$5:$Y$46,23,FALSE))</f>
        <v>-</v>
      </c>
      <c r="AR36" s="162" t="str">
        <f>IF(AR34="","",VLOOKUP(AR34,'【記載例】シフト記号表（勤務時間帯）'!$C$5:$Y$46,23,FALSE))</f>
        <v>-</v>
      </c>
      <c r="AS36" s="162" t="str">
        <f>IF(AS34="","",VLOOKUP(AS34,'【記載例】シフト記号表（勤務時間帯）'!$C$5:$Y$46,23,FALSE))</f>
        <v>-</v>
      </c>
      <c r="AT36" s="162" t="str">
        <f>IF(AT34="","",VLOOKUP(AT34,'【記載例】シフト記号表（勤務時間帯）'!$C$5:$Y$46,23,FALSE))</f>
        <v>-</v>
      </c>
      <c r="AU36" s="163" t="str">
        <f>IF(AU34="","",VLOOKUP(AU34,'【記載例】シフト記号表（勤務時間帯）'!$C$5:$Y$46,23,FALSE))</f>
        <v>-</v>
      </c>
      <c r="AV36" s="161" t="str">
        <f>IF(AV34="","",VLOOKUP(AV34,'【記載例】シフト記号表（勤務時間帯）'!$C$5:$Y$46,23,FALSE))</f>
        <v/>
      </c>
      <c r="AW36" s="162" t="str">
        <f>IF(AW34="","",VLOOKUP(AW34,'【記載例】シフト記号表（勤務時間帯）'!$C$5:$Y$46,23,FALSE))</f>
        <v/>
      </c>
      <c r="AX36" s="164" t="str">
        <f>IF(AX34="","",VLOOKUP(AX34,'【記載例】シフト記号表（勤務時間帯）'!$C$5:$Y$46,23,FALSE))</f>
        <v/>
      </c>
      <c r="AY36" s="912">
        <f>IF($BB$3="計画",SUM(T36:AU36),IF($BB$3="実績",SUM(T36:AX36),""))</f>
        <v>44.000000000000007</v>
      </c>
      <c r="AZ36" s="913"/>
      <c r="BA36" s="926">
        <f>IF($BB$3="計画",AY36/4,IF($BB$3="実績",(AY36/($BB$7/7)),""))</f>
        <v>11.000000000000002</v>
      </c>
      <c r="BB36" s="927"/>
      <c r="BC36" s="922"/>
      <c r="BD36" s="891"/>
      <c r="BE36" s="891"/>
      <c r="BF36" s="891"/>
      <c r="BG36" s="923"/>
    </row>
    <row r="37" spans="2:59" ht="20.25" customHeight="1">
      <c r="B37" s="71"/>
      <c r="C37" s="876"/>
      <c r="D37" s="877"/>
      <c r="E37" s="878"/>
      <c r="F37" s="184"/>
      <c r="G37" s="893" t="s">
        <v>133</v>
      </c>
      <c r="H37" s="883"/>
      <c r="I37" s="877"/>
      <c r="J37" s="877"/>
      <c r="K37" s="878"/>
      <c r="L37" s="884" t="s">
        <v>167</v>
      </c>
      <c r="M37" s="885"/>
      <c r="N37" s="886"/>
      <c r="O37" s="25" t="s">
        <v>18</v>
      </c>
      <c r="P37" s="31"/>
      <c r="Q37" s="31"/>
      <c r="R37" s="19"/>
      <c r="S37" s="76"/>
      <c r="T37" s="187" t="s">
        <v>45</v>
      </c>
      <c r="U37" s="190" t="s">
        <v>52</v>
      </c>
      <c r="V37" s="190" t="s">
        <v>60</v>
      </c>
      <c r="W37" s="190" t="s">
        <v>61</v>
      </c>
      <c r="X37" s="190" t="s">
        <v>45</v>
      </c>
      <c r="Y37" s="190" t="s">
        <v>52</v>
      </c>
      <c r="Z37" s="189" t="s">
        <v>52</v>
      </c>
      <c r="AA37" s="187"/>
      <c r="AB37" s="190" t="s">
        <v>52</v>
      </c>
      <c r="AC37" s="190" t="s">
        <v>52</v>
      </c>
      <c r="AD37" s="190" t="s">
        <v>45</v>
      </c>
      <c r="AE37" s="190" t="s">
        <v>60</v>
      </c>
      <c r="AF37" s="190" t="s">
        <v>61</v>
      </c>
      <c r="AG37" s="189" t="s">
        <v>52</v>
      </c>
      <c r="AH37" s="187" t="s">
        <v>45</v>
      </c>
      <c r="AI37" s="190" t="s">
        <v>45</v>
      </c>
      <c r="AJ37" s="190" t="s">
        <v>60</v>
      </c>
      <c r="AK37" s="190" t="s">
        <v>61</v>
      </c>
      <c r="AL37" s="190" t="s">
        <v>45</v>
      </c>
      <c r="AM37" s="190" t="s">
        <v>52</v>
      </c>
      <c r="AN37" s="189" t="s">
        <v>52</v>
      </c>
      <c r="AO37" s="187" t="s">
        <v>54</v>
      </c>
      <c r="AP37" s="190" t="s">
        <v>45</v>
      </c>
      <c r="AQ37" s="190" t="s">
        <v>52</v>
      </c>
      <c r="AR37" s="190" t="s">
        <v>53</v>
      </c>
      <c r="AS37" s="190" t="s">
        <v>60</v>
      </c>
      <c r="AT37" s="190" t="s">
        <v>61</v>
      </c>
      <c r="AU37" s="189" t="s">
        <v>45</v>
      </c>
      <c r="AV37" s="187"/>
      <c r="AW37" s="190"/>
      <c r="AX37" s="191"/>
      <c r="AY37" s="910"/>
      <c r="AZ37" s="911"/>
      <c r="BA37" s="920"/>
      <c r="BB37" s="921"/>
      <c r="BC37" s="916"/>
      <c r="BD37" s="885"/>
      <c r="BE37" s="885"/>
      <c r="BF37" s="885"/>
      <c r="BG37" s="917"/>
    </row>
    <row r="38" spans="2:59" ht="20.25" customHeight="1">
      <c r="B38" s="69">
        <f>B35+1</f>
        <v>7</v>
      </c>
      <c r="C38" s="876" t="s">
        <v>181</v>
      </c>
      <c r="D38" s="877"/>
      <c r="E38" s="878"/>
      <c r="F38" s="184"/>
      <c r="G38" s="894"/>
      <c r="H38" s="883" t="s">
        <v>177</v>
      </c>
      <c r="I38" s="877"/>
      <c r="J38" s="877"/>
      <c r="K38" s="878"/>
      <c r="L38" s="887"/>
      <c r="M38" s="888"/>
      <c r="N38" s="889"/>
      <c r="O38" s="27" t="s">
        <v>88</v>
      </c>
      <c r="P38" s="28"/>
      <c r="Q38" s="28"/>
      <c r="R38" s="23"/>
      <c r="S38" s="74"/>
      <c r="T38" s="157" t="str">
        <f>IF(T37="","",VLOOKUP(T37,'【記載例】シフト記号表（勤務時間帯）'!$C$5:$W$46,21,FALSE))</f>
        <v>-</v>
      </c>
      <c r="U38" s="158">
        <f>IF(U37="","",VLOOKUP(U37,'【記載例】シフト記号表（勤務時間帯）'!$C$5:$W$46,21,FALSE))</f>
        <v>7.9999999999999982</v>
      </c>
      <c r="V38" s="158">
        <f>IF(V37="","",VLOOKUP(V37,'【記載例】シフト記号表（勤務時間帯）'!$C$5:$W$46,21,FALSE))</f>
        <v>3.0000000000000018</v>
      </c>
      <c r="W38" s="158">
        <f>IF(W37="","",VLOOKUP(W37,'【記載例】シフト記号表（勤務時間帯）'!$C$5:$W$46,21,FALSE))</f>
        <v>5</v>
      </c>
      <c r="X38" s="158" t="str">
        <f>IF(X37="","",VLOOKUP(X37,'【記載例】シフト記号表（勤務時間帯）'!$C$5:$W$46,21,FALSE))</f>
        <v>-</v>
      </c>
      <c r="Y38" s="158">
        <f>IF(Y37="","",VLOOKUP(Y37,'【記載例】シフト記号表（勤務時間帯）'!$C$5:$W$46,21,FALSE))</f>
        <v>7.9999999999999982</v>
      </c>
      <c r="Z38" s="159">
        <f>IF(Z37="","",VLOOKUP(Z37,'【記載例】シフト記号表（勤務時間帯）'!$C$5:$W$46,21,FALSE))</f>
        <v>7.9999999999999982</v>
      </c>
      <c r="AA38" s="157" t="str">
        <f>IF(AA37="","",VLOOKUP(AA37,'【記載例】シフト記号表（勤務時間帯）'!$C$5:$W$46,21,FALSE))</f>
        <v/>
      </c>
      <c r="AB38" s="158">
        <f>IF(AB37="","",VLOOKUP(AB37,'【記載例】シフト記号表（勤務時間帯）'!$C$5:$W$46,21,FALSE))</f>
        <v>7.9999999999999982</v>
      </c>
      <c r="AC38" s="158">
        <f>IF(AC37="","",VLOOKUP(AC37,'【記載例】シフト記号表（勤務時間帯）'!$C$5:$W$46,21,FALSE))</f>
        <v>7.9999999999999982</v>
      </c>
      <c r="AD38" s="158" t="str">
        <f>IF(AD37="","",VLOOKUP(AD37,'【記載例】シフト記号表（勤務時間帯）'!$C$5:$W$46,21,FALSE))</f>
        <v>-</v>
      </c>
      <c r="AE38" s="158">
        <f>IF(AE37="","",VLOOKUP(AE37,'【記載例】シフト記号表（勤務時間帯）'!$C$5:$W$46,21,FALSE))</f>
        <v>3.0000000000000018</v>
      </c>
      <c r="AF38" s="158">
        <f>IF(AF37="","",VLOOKUP(AF37,'【記載例】シフト記号表（勤務時間帯）'!$C$5:$W$46,21,FALSE))</f>
        <v>5</v>
      </c>
      <c r="AG38" s="159">
        <f>IF(AG37="","",VLOOKUP(AG37,'【記載例】シフト記号表（勤務時間帯）'!$C$5:$W$46,21,FALSE))</f>
        <v>7.9999999999999982</v>
      </c>
      <c r="AH38" s="157" t="str">
        <f>IF(AH37="","",VLOOKUP(AH37,'【記載例】シフト記号表（勤務時間帯）'!$C$5:$W$46,21,FALSE))</f>
        <v>-</v>
      </c>
      <c r="AI38" s="158" t="str">
        <f>IF(AI37="","",VLOOKUP(AI37,'【記載例】シフト記号表（勤務時間帯）'!$C$5:$W$46,21,FALSE))</f>
        <v>-</v>
      </c>
      <c r="AJ38" s="158">
        <f>IF(AJ37="","",VLOOKUP(AJ37,'【記載例】シフト記号表（勤務時間帯）'!$C$5:$W$46,21,FALSE))</f>
        <v>3.0000000000000018</v>
      </c>
      <c r="AK38" s="158">
        <f>IF(AK37="","",VLOOKUP(AK37,'【記載例】シフト記号表（勤務時間帯）'!$C$5:$W$46,21,FALSE))</f>
        <v>5</v>
      </c>
      <c r="AL38" s="158" t="str">
        <f>IF(AL37="","",VLOOKUP(AL37,'【記載例】シフト記号表（勤務時間帯）'!$C$5:$W$46,21,FALSE))</f>
        <v>-</v>
      </c>
      <c r="AM38" s="158">
        <f>IF(AM37="","",VLOOKUP(AM37,'【記載例】シフト記号表（勤務時間帯）'!$C$5:$W$46,21,FALSE))</f>
        <v>7.9999999999999982</v>
      </c>
      <c r="AN38" s="159">
        <f>IF(AN37="","",VLOOKUP(AN37,'【記載例】シフト記号表（勤務時間帯）'!$C$5:$W$46,21,FALSE))</f>
        <v>7.9999999999999982</v>
      </c>
      <c r="AO38" s="157">
        <f>IF(AO37="","",VLOOKUP(AO37,'【記載例】シフト記号表（勤務時間帯）'!$C$5:$W$46,21,FALSE))</f>
        <v>8</v>
      </c>
      <c r="AP38" s="158" t="str">
        <f>IF(AP37="","",VLOOKUP(AP37,'【記載例】シフト記号表（勤務時間帯）'!$C$5:$W$46,21,FALSE))</f>
        <v>-</v>
      </c>
      <c r="AQ38" s="158">
        <f>IF(AQ37="","",VLOOKUP(AQ37,'【記載例】シフト記号表（勤務時間帯）'!$C$5:$W$46,21,FALSE))</f>
        <v>7.9999999999999982</v>
      </c>
      <c r="AR38" s="158">
        <f>IF(AR37="","",VLOOKUP(AR37,'【記載例】シフト記号表（勤務時間帯）'!$C$5:$W$46,21,FALSE))</f>
        <v>8</v>
      </c>
      <c r="AS38" s="158">
        <f>IF(AS37="","",VLOOKUP(AS37,'【記載例】シフト記号表（勤務時間帯）'!$C$5:$W$46,21,FALSE))</f>
        <v>3.0000000000000018</v>
      </c>
      <c r="AT38" s="158">
        <f>IF(AT37="","",VLOOKUP(AT37,'【記載例】シフト記号表（勤務時間帯）'!$C$5:$W$46,21,FALSE))</f>
        <v>5</v>
      </c>
      <c r="AU38" s="159" t="str">
        <f>IF(AU37="","",VLOOKUP(AU37,'【記載例】シフト記号表（勤務時間帯）'!$C$5:$W$46,21,FALSE))</f>
        <v>-</v>
      </c>
      <c r="AV38" s="157" t="str">
        <f>IF(AV37="","",VLOOKUP(AV37,'【記載例】シフト記号表（勤務時間帯）'!$C$5:$W$46,21,FALSE))</f>
        <v/>
      </c>
      <c r="AW38" s="158" t="str">
        <f>IF(AW37="","",VLOOKUP(AW37,'【記載例】シフト記号表（勤務時間帯）'!$C$5:$W$46,21,FALSE))</f>
        <v/>
      </c>
      <c r="AX38" s="160" t="str">
        <f>IF(AX37="","",VLOOKUP(AX37,'【記載例】シフト記号表（勤務時間帯）'!$C$5:$W$46,21,FALSE))</f>
        <v/>
      </c>
      <c r="AY38" s="914">
        <f>IF($BB$3="計画",SUM(T38:AU38),IF($BB$3="実績",SUM(T38:AX38),""))</f>
        <v>120</v>
      </c>
      <c r="AZ38" s="915"/>
      <c r="BA38" s="924">
        <f>IF($BB$3="計画",AY38/4,IF($BB$3="実績",(AY38/($BB$7/7)),""))</f>
        <v>30</v>
      </c>
      <c r="BB38" s="925"/>
      <c r="BC38" s="918"/>
      <c r="BD38" s="888"/>
      <c r="BE38" s="888"/>
      <c r="BF38" s="888"/>
      <c r="BG38" s="919"/>
    </row>
    <row r="39" spans="2:59" ht="20.25" customHeight="1">
      <c r="B39" s="70"/>
      <c r="C39" s="879"/>
      <c r="D39" s="880"/>
      <c r="E39" s="881"/>
      <c r="F39" s="185" t="str">
        <f>C38</f>
        <v>看護職員</v>
      </c>
      <c r="G39" s="895"/>
      <c r="H39" s="882"/>
      <c r="I39" s="880"/>
      <c r="J39" s="880"/>
      <c r="K39" s="881"/>
      <c r="L39" s="890"/>
      <c r="M39" s="891"/>
      <c r="N39" s="892"/>
      <c r="O39" s="29" t="s">
        <v>89</v>
      </c>
      <c r="P39" s="32"/>
      <c r="Q39" s="32"/>
      <c r="R39" s="20"/>
      <c r="S39" s="77"/>
      <c r="T39" s="161" t="str">
        <f>IF(T37="","",VLOOKUP(T37,'【記載例】シフト記号表（勤務時間帯）'!$C$5:$Y$46,23,FALSE))</f>
        <v>-</v>
      </c>
      <c r="U39" s="162" t="str">
        <f>IF(U37="","",VLOOKUP(U37,'【記載例】シフト記号表（勤務時間帯）'!$C$5:$Y$46,23,FALSE))</f>
        <v>-</v>
      </c>
      <c r="V39" s="162">
        <f>IF(V37="","",VLOOKUP(V37,'【記載例】シフト記号表（勤務時間帯）'!$C$5:$Y$46,23,FALSE))</f>
        <v>11.000000000000002</v>
      </c>
      <c r="W39" s="162" t="str">
        <f>IF(W37="","",VLOOKUP(W37,'【記載例】シフト記号表（勤務時間帯）'!$C$5:$Y$46,23,FALSE))</f>
        <v>-</v>
      </c>
      <c r="X39" s="162" t="str">
        <f>IF(X37="","",VLOOKUP(X37,'【記載例】シフト記号表（勤務時間帯）'!$C$5:$Y$46,23,FALSE))</f>
        <v>-</v>
      </c>
      <c r="Y39" s="162" t="str">
        <f>IF(Y37="","",VLOOKUP(Y37,'【記載例】シフト記号表（勤務時間帯）'!$C$5:$Y$46,23,FALSE))</f>
        <v>-</v>
      </c>
      <c r="Z39" s="163" t="str">
        <f>IF(Z37="","",VLOOKUP(Z37,'【記載例】シフト記号表（勤務時間帯）'!$C$5:$Y$46,23,FALSE))</f>
        <v>-</v>
      </c>
      <c r="AA39" s="161" t="str">
        <f>IF(AA37="","",VLOOKUP(AA37,'【記載例】シフト記号表（勤務時間帯）'!$C$5:$Y$46,23,FALSE))</f>
        <v/>
      </c>
      <c r="AB39" s="162" t="str">
        <f>IF(AB37="","",VLOOKUP(AB37,'【記載例】シフト記号表（勤務時間帯）'!$C$5:$Y$46,23,FALSE))</f>
        <v>-</v>
      </c>
      <c r="AC39" s="162" t="str">
        <f>IF(AC37="","",VLOOKUP(AC37,'【記載例】シフト記号表（勤務時間帯）'!$C$5:$Y$46,23,FALSE))</f>
        <v>-</v>
      </c>
      <c r="AD39" s="162" t="str">
        <f>IF(AD37="","",VLOOKUP(AD37,'【記載例】シフト記号表（勤務時間帯）'!$C$5:$Y$46,23,FALSE))</f>
        <v>-</v>
      </c>
      <c r="AE39" s="162">
        <f>IF(AE37="","",VLOOKUP(AE37,'【記載例】シフト記号表（勤務時間帯）'!$C$5:$Y$46,23,FALSE))</f>
        <v>11.000000000000002</v>
      </c>
      <c r="AF39" s="162" t="str">
        <f>IF(AF37="","",VLOOKUP(AF37,'【記載例】シフト記号表（勤務時間帯）'!$C$5:$Y$46,23,FALSE))</f>
        <v>-</v>
      </c>
      <c r="AG39" s="163" t="str">
        <f>IF(AG37="","",VLOOKUP(AG37,'【記載例】シフト記号表（勤務時間帯）'!$C$5:$Y$46,23,FALSE))</f>
        <v>-</v>
      </c>
      <c r="AH39" s="161" t="str">
        <f>IF(AH37="","",VLOOKUP(AH37,'【記載例】シフト記号表（勤務時間帯）'!$C$5:$Y$46,23,FALSE))</f>
        <v>-</v>
      </c>
      <c r="AI39" s="162" t="str">
        <f>IF(AI37="","",VLOOKUP(AI37,'【記載例】シフト記号表（勤務時間帯）'!$C$5:$Y$46,23,FALSE))</f>
        <v>-</v>
      </c>
      <c r="AJ39" s="162">
        <f>IF(AJ37="","",VLOOKUP(AJ37,'【記載例】シフト記号表（勤務時間帯）'!$C$5:$Y$46,23,FALSE))</f>
        <v>11.000000000000002</v>
      </c>
      <c r="AK39" s="162" t="str">
        <f>IF(AK37="","",VLOOKUP(AK37,'【記載例】シフト記号表（勤務時間帯）'!$C$5:$Y$46,23,FALSE))</f>
        <v>-</v>
      </c>
      <c r="AL39" s="162" t="str">
        <f>IF(AL37="","",VLOOKUP(AL37,'【記載例】シフト記号表（勤務時間帯）'!$C$5:$Y$46,23,FALSE))</f>
        <v>-</v>
      </c>
      <c r="AM39" s="162" t="str">
        <f>IF(AM37="","",VLOOKUP(AM37,'【記載例】シフト記号表（勤務時間帯）'!$C$5:$Y$46,23,FALSE))</f>
        <v>-</v>
      </c>
      <c r="AN39" s="163" t="str">
        <f>IF(AN37="","",VLOOKUP(AN37,'【記載例】シフト記号表（勤務時間帯）'!$C$5:$Y$46,23,FALSE))</f>
        <v>-</v>
      </c>
      <c r="AO39" s="161" t="str">
        <f>IF(AO37="","",VLOOKUP(AO37,'【記載例】シフト記号表（勤務時間帯）'!$C$5:$Y$46,23,FALSE))</f>
        <v>-</v>
      </c>
      <c r="AP39" s="162" t="str">
        <f>IF(AP37="","",VLOOKUP(AP37,'【記載例】シフト記号表（勤務時間帯）'!$C$5:$Y$46,23,FALSE))</f>
        <v>-</v>
      </c>
      <c r="AQ39" s="162" t="str">
        <f>IF(AQ37="","",VLOOKUP(AQ37,'【記載例】シフト記号表（勤務時間帯）'!$C$5:$Y$46,23,FALSE))</f>
        <v>-</v>
      </c>
      <c r="AR39" s="162" t="str">
        <f>IF(AR37="","",VLOOKUP(AR37,'【記載例】シフト記号表（勤務時間帯）'!$C$5:$Y$46,23,FALSE))</f>
        <v>-</v>
      </c>
      <c r="AS39" s="162">
        <f>IF(AS37="","",VLOOKUP(AS37,'【記載例】シフト記号表（勤務時間帯）'!$C$5:$Y$46,23,FALSE))</f>
        <v>11.000000000000002</v>
      </c>
      <c r="AT39" s="162" t="str">
        <f>IF(AT37="","",VLOOKUP(AT37,'【記載例】シフト記号表（勤務時間帯）'!$C$5:$Y$46,23,FALSE))</f>
        <v>-</v>
      </c>
      <c r="AU39" s="163" t="str">
        <f>IF(AU37="","",VLOOKUP(AU37,'【記載例】シフト記号表（勤務時間帯）'!$C$5:$Y$46,23,FALSE))</f>
        <v>-</v>
      </c>
      <c r="AV39" s="161" t="str">
        <f>IF(AV37="","",VLOOKUP(AV37,'【記載例】シフト記号表（勤務時間帯）'!$C$5:$Y$46,23,FALSE))</f>
        <v/>
      </c>
      <c r="AW39" s="162" t="str">
        <f>IF(AW37="","",VLOOKUP(AW37,'【記載例】シフト記号表（勤務時間帯）'!$C$5:$Y$46,23,FALSE))</f>
        <v/>
      </c>
      <c r="AX39" s="164" t="str">
        <f>IF(AX37="","",VLOOKUP(AX37,'【記載例】シフト記号表（勤務時間帯）'!$C$5:$Y$46,23,FALSE))</f>
        <v/>
      </c>
      <c r="AY39" s="912">
        <f>IF($BB$3="計画",SUM(T39:AU39),IF($BB$3="実績",SUM(T39:AX39),""))</f>
        <v>44.000000000000007</v>
      </c>
      <c r="AZ39" s="913"/>
      <c r="BA39" s="926">
        <f>IF($BB$3="計画",AY39/4,IF($BB$3="実績",(AY39/($BB$7/7)),""))</f>
        <v>11.000000000000002</v>
      </c>
      <c r="BB39" s="927"/>
      <c r="BC39" s="922"/>
      <c r="BD39" s="891"/>
      <c r="BE39" s="891"/>
      <c r="BF39" s="891"/>
      <c r="BG39" s="923"/>
    </row>
    <row r="40" spans="2:59" ht="20.25" customHeight="1">
      <c r="B40" s="71"/>
      <c r="C40" s="876"/>
      <c r="D40" s="877"/>
      <c r="E40" s="878"/>
      <c r="F40" s="184"/>
      <c r="G40" s="893" t="s">
        <v>133</v>
      </c>
      <c r="H40" s="883"/>
      <c r="I40" s="877"/>
      <c r="J40" s="877"/>
      <c r="K40" s="878"/>
      <c r="L40" s="884" t="s">
        <v>168</v>
      </c>
      <c r="M40" s="885"/>
      <c r="N40" s="886"/>
      <c r="O40" s="25" t="s">
        <v>18</v>
      </c>
      <c r="P40" s="31"/>
      <c r="Q40" s="31"/>
      <c r="R40" s="19"/>
      <c r="S40" s="76"/>
      <c r="T40" s="187" t="s">
        <v>52</v>
      </c>
      <c r="U40" s="190" t="s">
        <v>135</v>
      </c>
      <c r="V40" s="190" t="s">
        <v>53</v>
      </c>
      <c r="W40" s="190" t="s">
        <v>60</v>
      </c>
      <c r="X40" s="190" t="s">
        <v>136</v>
      </c>
      <c r="Y40" s="190" t="s">
        <v>45</v>
      </c>
      <c r="Z40" s="189" t="s">
        <v>54</v>
      </c>
      <c r="AA40" s="187" t="s">
        <v>52</v>
      </c>
      <c r="AB40" s="190" t="s">
        <v>135</v>
      </c>
      <c r="AC40" s="190" t="s">
        <v>135</v>
      </c>
      <c r="AD40" s="190" t="s">
        <v>60</v>
      </c>
      <c r="AE40" s="190" t="s">
        <v>61</v>
      </c>
      <c r="AF40" s="190" t="s">
        <v>45</v>
      </c>
      <c r="AG40" s="189" t="s">
        <v>137</v>
      </c>
      <c r="AH40" s="187" t="s">
        <v>60</v>
      </c>
      <c r="AI40" s="190" t="s">
        <v>61</v>
      </c>
      <c r="AJ40" s="190" t="s">
        <v>45</v>
      </c>
      <c r="AK40" s="190" t="s">
        <v>137</v>
      </c>
      <c r="AL40" s="190" t="s">
        <v>52</v>
      </c>
      <c r="AM40" s="190" t="s">
        <v>45</v>
      </c>
      <c r="AN40" s="189" t="s">
        <v>45</v>
      </c>
      <c r="AO40" s="187" t="s">
        <v>60</v>
      </c>
      <c r="AP40" s="190" t="s">
        <v>61</v>
      </c>
      <c r="AQ40" s="190" t="s">
        <v>45</v>
      </c>
      <c r="AR40" s="190" t="s">
        <v>137</v>
      </c>
      <c r="AS40" s="190" t="s">
        <v>45</v>
      </c>
      <c r="AT40" s="190" t="s">
        <v>60</v>
      </c>
      <c r="AU40" s="189" t="s">
        <v>61</v>
      </c>
      <c r="AV40" s="187"/>
      <c r="AW40" s="190"/>
      <c r="AX40" s="191"/>
      <c r="AY40" s="910"/>
      <c r="AZ40" s="911"/>
      <c r="BA40" s="920"/>
      <c r="BB40" s="921"/>
      <c r="BC40" s="916"/>
      <c r="BD40" s="885"/>
      <c r="BE40" s="885"/>
      <c r="BF40" s="885"/>
      <c r="BG40" s="917"/>
    </row>
    <row r="41" spans="2:59" ht="20.25" customHeight="1">
      <c r="B41" s="69">
        <f>B38+1</f>
        <v>8</v>
      </c>
      <c r="C41" s="876" t="s">
        <v>181</v>
      </c>
      <c r="D41" s="877"/>
      <c r="E41" s="878"/>
      <c r="F41" s="184"/>
      <c r="G41" s="894"/>
      <c r="H41" s="883" t="s">
        <v>177</v>
      </c>
      <c r="I41" s="877"/>
      <c r="J41" s="877"/>
      <c r="K41" s="878"/>
      <c r="L41" s="887"/>
      <c r="M41" s="888"/>
      <c r="N41" s="889"/>
      <c r="O41" s="27" t="s">
        <v>88</v>
      </c>
      <c r="P41" s="28"/>
      <c r="Q41" s="28"/>
      <c r="R41" s="23"/>
      <c r="S41" s="74"/>
      <c r="T41" s="157">
        <f>IF(T40="","",VLOOKUP(T40,'【記載例】シフト記号表（勤務時間帯）'!$C$5:$W$46,21,FALSE))</f>
        <v>7.9999999999999982</v>
      </c>
      <c r="U41" s="158">
        <f>IF(U40="","",VLOOKUP(U40,'【記載例】シフト記号表（勤務時間帯）'!$C$5:$W$46,21,FALSE))</f>
        <v>8</v>
      </c>
      <c r="V41" s="158">
        <f>IF(V40="","",VLOOKUP(V40,'【記載例】シフト記号表（勤務時間帯）'!$C$5:$W$46,21,FALSE))</f>
        <v>8</v>
      </c>
      <c r="W41" s="158">
        <f>IF(W40="","",VLOOKUP(W40,'【記載例】シフト記号表（勤務時間帯）'!$C$5:$W$46,21,FALSE))</f>
        <v>3.0000000000000018</v>
      </c>
      <c r="X41" s="158">
        <f>IF(X40="","",VLOOKUP(X40,'【記載例】シフト記号表（勤務時間帯）'!$C$5:$W$46,21,FALSE))</f>
        <v>5</v>
      </c>
      <c r="Y41" s="158" t="str">
        <f>IF(Y40="","",VLOOKUP(Y40,'【記載例】シフト記号表（勤務時間帯）'!$C$5:$W$46,21,FALSE))</f>
        <v>-</v>
      </c>
      <c r="Z41" s="159">
        <f>IF(Z40="","",VLOOKUP(Z40,'【記載例】シフト記号表（勤務時間帯）'!$C$5:$W$46,21,FALSE))</f>
        <v>8</v>
      </c>
      <c r="AA41" s="157">
        <f>IF(AA40="","",VLOOKUP(AA40,'【記載例】シフト記号表（勤務時間帯）'!$C$5:$W$46,21,FALSE))</f>
        <v>7.9999999999999982</v>
      </c>
      <c r="AB41" s="158">
        <f>IF(AB40="","",VLOOKUP(AB40,'【記載例】シフト記号表（勤務時間帯）'!$C$5:$W$46,21,FALSE))</f>
        <v>8</v>
      </c>
      <c r="AC41" s="158">
        <f>IF(AC40="","",VLOOKUP(AC40,'【記載例】シフト記号表（勤務時間帯）'!$C$5:$W$46,21,FALSE))</f>
        <v>8</v>
      </c>
      <c r="AD41" s="158">
        <f>IF(AD40="","",VLOOKUP(AD40,'【記載例】シフト記号表（勤務時間帯）'!$C$5:$W$46,21,FALSE))</f>
        <v>3.0000000000000018</v>
      </c>
      <c r="AE41" s="158">
        <f>IF(AE40="","",VLOOKUP(AE40,'【記載例】シフト記号表（勤務時間帯）'!$C$5:$W$46,21,FALSE))</f>
        <v>5</v>
      </c>
      <c r="AF41" s="158" t="str">
        <f>IF(AF40="","",VLOOKUP(AF40,'【記載例】シフト記号表（勤務時間帯）'!$C$5:$W$46,21,FALSE))</f>
        <v>-</v>
      </c>
      <c r="AG41" s="159">
        <f>IF(AG40="","",VLOOKUP(AG40,'【記載例】シフト記号表（勤務時間帯）'!$C$5:$W$46,21,FALSE))</f>
        <v>7.9999999999999982</v>
      </c>
      <c r="AH41" s="157">
        <f>IF(AH40="","",VLOOKUP(AH40,'【記載例】シフト記号表（勤務時間帯）'!$C$5:$W$46,21,FALSE))</f>
        <v>3.0000000000000018</v>
      </c>
      <c r="AI41" s="158">
        <f>IF(AI40="","",VLOOKUP(AI40,'【記載例】シフト記号表（勤務時間帯）'!$C$5:$W$46,21,FALSE))</f>
        <v>5</v>
      </c>
      <c r="AJ41" s="158" t="str">
        <f>IF(AJ40="","",VLOOKUP(AJ40,'【記載例】シフト記号表（勤務時間帯）'!$C$5:$W$46,21,FALSE))</f>
        <v>-</v>
      </c>
      <c r="AK41" s="158">
        <f>IF(AK40="","",VLOOKUP(AK40,'【記載例】シフト記号表（勤務時間帯）'!$C$5:$W$46,21,FALSE))</f>
        <v>7.9999999999999982</v>
      </c>
      <c r="AL41" s="158">
        <f>IF(AL40="","",VLOOKUP(AL40,'【記載例】シフト記号表（勤務時間帯）'!$C$5:$W$46,21,FALSE))</f>
        <v>7.9999999999999982</v>
      </c>
      <c r="AM41" s="158" t="str">
        <f>IF(AM40="","",VLOOKUP(AM40,'【記載例】シフト記号表（勤務時間帯）'!$C$5:$W$46,21,FALSE))</f>
        <v>-</v>
      </c>
      <c r="AN41" s="159" t="str">
        <f>IF(AN40="","",VLOOKUP(AN40,'【記載例】シフト記号表（勤務時間帯）'!$C$5:$W$46,21,FALSE))</f>
        <v>-</v>
      </c>
      <c r="AO41" s="157">
        <f>IF(AO40="","",VLOOKUP(AO40,'【記載例】シフト記号表（勤務時間帯）'!$C$5:$W$46,21,FALSE))</f>
        <v>3.0000000000000018</v>
      </c>
      <c r="AP41" s="158">
        <f>IF(AP40="","",VLOOKUP(AP40,'【記載例】シフト記号表（勤務時間帯）'!$C$5:$W$46,21,FALSE))</f>
        <v>5</v>
      </c>
      <c r="AQ41" s="158" t="str">
        <f>IF(AQ40="","",VLOOKUP(AQ40,'【記載例】シフト記号表（勤務時間帯）'!$C$5:$W$46,21,FALSE))</f>
        <v>-</v>
      </c>
      <c r="AR41" s="158">
        <f>IF(AR40="","",VLOOKUP(AR40,'【記載例】シフト記号表（勤務時間帯）'!$C$5:$W$46,21,FALSE))</f>
        <v>7.9999999999999982</v>
      </c>
      <c r="AS41" s="158" t="str">
        <f>IF(AS40="","",VLOOKUP(AS40,'【記載例】シフト記号表（勤務時間帯）'!$C$5:$W$46,21,FALSE))</f>
        <v>-</v>
      </c>
      <c r="AT41" s="158">
        <f>IF(AT40="","",VLOOKUP(AT40,'【記載例】シフト記号表（勤務時間帯）'!$C$5:$W$46,21,FALSE))</f>
        <v>3.0000000000000018</v>
      </c>
      <c r="AU41" s="159">
        <f>IF(AU40="","",VLOOKUP(AU40,'【記載例】シフト記号表（勤務時間帯）'!$C$5:$W$46,21,FALSE))</f>
        <v>5</v>
      </c>
      <c r="AV41" s="157" t="str">
        <f>IF(AV40="","",VLOOKUP(AV40,'【記載例】シフト記号表（勤務時間帯）'!$C$5:$W$46,21,FALSE))</f>
        <v/>
      </c>
      <c r="AW41" s="158" t="str">
        <f>IF(AW40="","",VLOOKUP(AW40,'【記載例】シフト記号表（勤務時間帯）'!$C$5:$W$46,21,FALSE))</f>
        <v/>
      </c>
      <c r="AX41" s="160" t="str">
        <f>IF(AX40="","",VLOOKUP(AX40,'【記載例】シフト記号表（勤務時間帯）'!$C$5:$W$46,21,FALSE))</f>
        <v/>
      </c>
      <c r="AY41" s="914">
        <f>IF($BB$3="計画",SUM(T41:AU41),IF($BB$3="実績",SUM(T41:AX41),""))</f>
        <v>128</v>
      </c>
      <c r="AZ41" s="915"/>
      <c r="BA41" s="924">
        <f>IF($BB$3="計画",AY41/4,IF($BB$3="実績",(AY41/($BB$7/7)),""))</f>
        <v>32</v>
      </c>
      <c r="BB41" s="925"/>
      <c r="BC41" s="918"/>
      <c r="BD41" s="888"/>
      <c r="BE41" s="888"/>
      <c r="BF41" s="888"/>
      <c r="BG41" s="919"/>
    </row>
    <row r="42" spans="2:59" ht="20.25" customHeight="1">
      <c r="B42" s="70"/>
      <c r="C42" s="879"/>
      <c r="D42" s="880"/>
      <c r="E42" s="881"/>
      <c r="F42" s="185" t="str">
        <f>C41</f>
        <v>看護職員</v>
      </c>
      <c r="G42" s="895"/>
      <c r="H42" s="882"/>
      <c r="I42" s="880"/>
      <c r="J42" s="880"/>
      <c r="K42" s="881"/>
      <c r="L42" s="890"/>
      <c r="M42" s="891"/>
      <c r="N42" s="892"/>
      <c r="O42" s="29" t="s">
        <v>89</v>
      </c>
      <c r="P42" s="33"/>
      <c r="Q42" s="33"/>
      <c r="R42" s="21"/>
      <c r="S42" s="75"/>
      <c r="T42" s="161" t="str">
        <f>IF(T40="","",VLOOKUP(T40,'【記載例】シフト記号表（勤務時間帯）'!$C$5:$Y$46,23,FALSE))</f>
        <v>-</v>
      </c>
      <c r="U42" s="162" t="str">
        <f>IF(U40="","",VLOOKUP(U40,'【記載例】シフト記号表（勤務時間帯）'!$C$5:$Y$46,23,FALSE))</f>
        <v>-</v>
      </c>
      <c r="V42" s="162" t="str">
        <f>IF(V40="","",VLOOKUP(V40,'【記載例】シフト記号表（勤務時間帯）'!$C$5:$Y$46,23,FALSE))</f>
        <v>-</v>
      </c>
      <c r="W42" s="162">
        <f>IF(W40="","",VLOOKUP(W40,'【記載例】シフト記号表（勤務時間帯）'!$C$5:$Y$46,23,FALSE))</f>
        <v>11.000000000000002</v>
      </c>
      <c r="X42" s="162" t="str">
        <f>IF(X40="","",VLOOKUP(X40,'【記載例】シフト記号表（勤務時間帯）'!$C$5:$Y$46,23,FALSE))</f>
        <v>-</v>
      </c>
      <c r="Y42" s="162" t="str">
        <f>IF(Y40="","",VLOOKUP(Y40,'【記載例】シフト記号表（勤務時間帯）'!$C$5:$Y$46,23,FALSE))</f>
        <v>-</v>
      </c>
      <c r="Z42" s="163" t="str">
        <f>IF(Z40="","",VLOOKUP(Z40,'【記載例】シフト記号表（勤務時間帯）'!$C$5:$Y$46,23,FALSE))</f>
        <v>-</v>
      </c>
      <c r="AA42" s="161" t="str">
        <f>IF(AA40="","",VLOOKUP(AA40,'【記載例】シフト記号表（勤務時間帯）'!$C$5:$Y$46,23,FALSE))</f>
        <v>-</v>
      </c>
      <c r="AB42" s="162" t="str">
        <f>IF(AB40="","",VLOOKUP(AB40,'【記載例】シフト記号表（勤務時間帯）'!$C$5:$Y$46,23,FALSE))</f>
        <v>-</v>
      </c>
      <c r="AC42" s="162" t="str">
        <f>IF(AC40="","",VLOOKUP(AC40,'【記載例】シフト記号表（勤務時間帯）'!$C$5:$Y$46,23,FALSE))</f>
        <v>-</v>
      </c>
      <c r="AD42" s="162">
        <f>IF(AD40="","",VLOOKUP(AD40,'【記載例】シフト記号表（勤務時間帯）'!$C$5:$Y$46,23,FALSE))</f>
        <v>11.000000000000002</v>
      </c>
      <c r="AE42" s="162" t="str">
        <f>IF(AE40="","",VLOOKUP(AE40,'【記載例】シフト記号表（勤務時間帯）'!$C$5:$Y$46,23,FALSE))</f>
        <v>-</v>
      </c>
      <c r="AF42" s="162" t="str">
        <f>IF(AF40="","",VLOOKUP(AF40,'【記載例】シフト記号表（勤務時間帯）'!$C$5:$Y$46,23,FALSE))</f>
        <v>-</v>
      </c>
      <c r="AG42" s="163" t="str">
        <f>IF(AG40="","",VLOOKUP(AG40,'【記載例】シフト記号表（勤務時間帯）'!$C$5:$Y$46,23,FALSE))</f>
        <v>-</v>
      </c>
      <c r="AH42" s="161">
        <f>IF(AH40="","",VLOOKUP(AH40,'【記載例】シフト記号表（勤務時間帯）'!$C$5:$Y$46,23,FALSE))</f>
        <v>11.000000000000002</v>
      </c>
      <c r="AI42" s="162" t="str">
        <f>IF(AI40="","",VLOOKUP(AI40,'【記載例】シフト記号表（勤務時間帯）'!$C$5:$Y$46,23,FALSE))</f>
        <v>-</v>
      </c>
      <c r="AJ42" s="162" t="str">
        <f>IF(AJ40="","",VLOOKUP(AJ40,'【記載例】シフト記号表（勤務時間帯）'!$C$5:$Y$46,23,FALSE))</f>
        <v>-</v>
      </c>
      <c r="AK42" s="162" t="str">
        <f>IF(AK40="","",VLOOKUP(AK40,'【記載例】シフト記号表（勤務時間帯）'!$C$5:$Y$46,23,FALSE))</f>
        <v>-</v>
      </c>
      <c r="AL42" s="162" t="str">
        <f>IF(AL40="","",VLOOKUP(AL40,'【記載例】シフト記号表（勤務時間帯）'!$C$5:$Y$46,23,FALSE))</f>
        <v>-</v>
      </c>
      <c r="AM42" s="162" t="str">
        <f>IF(AM40="","",VLOOKUP(AM40,'【記載例】シフト記号表（勤務時間帯）'!$C$5:$Y$46,23,FALSE))</f>
        <v>-</v>
      </c>
      <c r="AN42" s="163" t="str">
        <f>IF(AN40="","",VLOOKUP(AN40,'【記載例】シフト記号表（勤務時間帯）'!$C$5:$Y$46,23,FALSE))</f>
        <v>-</v>
      </c>
      <c r="AO42" s="161">
        <f>IF(AO40="","",VLOOKUP(AO40,'【記載例】シフト記号表（勤務時間帯）'!$C$5:$Y$46,23,FALSE))</f>
        <v>11.000000000000002</v>
      </c>
      <c r="AP42" s="162" t="str">
        <f>IF(AP40="","",VLOOKUP(AP40,'【記載例】シフト記号表（勤務時間帯）'!$C$5:$Y$46,23,FALSE))</f>
        <v>-</v>
      </c>
      <c r="AQ42" s="162" t="str">
        <f>IF(AQ40="","",VLOOKUP(AQ40,'【記載例】シフト記号表（勤務時間帯）'!$C$5:$Y$46,23,FALSE))</f>
        <v>-</v>
      </c>
      <c r="AR42" s="162" t="str">
        <f>IF(AR40="","",VLOOKUP(AR40,'【記載例】シフト記号表（勤務時間帯）'!$C$5:$Y$46,23,FALSE))</f>
        <v>-</v>
      </c>
      <c r="AS42" s="162" t="str">
        <f>IF(AS40="","",VLOOKUP(AS40,'【記載例】シフト記号表（勤務時間帯）'!$C$5:$Y$46,23,FALSE))</f>
        <v>-</v>
      </c>
      <c r="AT42" s="162">
        <f>IF(AT40="","",VLOOKUP(AT40,'【記載例】シフト記号表（勤務時間帯）'!$C$5:$Y$46,23,FALSE))</f>
        <v>11.000000000000002</v>
      </c>
      <c r="AU42" s="163" t="str">
        <f>IF(AU40="","",VLOOKUP(AU40,'【記載例】シフト記号表（勤務時間帯）'!$C$5:$Y$46,23,FALSE))</f>
        <v>-</v>
      </c>
      <c r="AV42" s="161" t="str">
        <f>IF(AV40="","",VLOOKUP(AV40,'【記載例】シフト記号表（勤務時間帯）'!$C$5:$Y$46,23,FALSE))</f>
        <v/>
      </c>
      <c r="AW42" s="162" t="str">
        <f>IF(AW40="","",VLOOKUP(AW40,'【記載例】シフト記号表（勤務時間帯）'!$C$5:$Y$46,23,FALSE))</f>
        <v/>
      </c>
      <c r="AX42" s="164" t="str">
        <f>IF(AX40="","",VLOOKUP(AX40,'【記載例】シフト記号表（勤務時間帯）'!$C$5:$Y$46,23,FALSE))</f>
        <v/>
      </c>
      <c r="AY42" s="912">
        <f>IF($BB$3="計画",SUM(T42:AU42),IF($BB$3="実績",SUM(T42:AX42),""))</f>
        <v>55.000000000000007</v>
      </c>
      <c r="AZ42" s="913"/>
      <c r="BA42" s="926">
        <f>IF($BB$3="計画",AY42/4,IF($BB$3="実績",(AY42/($BB$7/7)),""))</f>
        <v>13.750000000000002</v>
      </c>
      <c r="BB42" s="927"/>
      <c r="BC42" s="922"/>
      <c r="BD42" s="891"/>
      <c r="BE42" s="891"/>
      <c r="BF42" s="891"/>
      <c r="BG42" s="923"/>
    </row>
    <row r="43" spans="2:59" ht="20.25" customHeight="1">
      <c r="B43" s="71"/>
      <c r="C43" s="876"/>
      <c r="D43" s="877"/>
      <c r="E43" s="878"/>
      <c r="F43" s="184"/>
      <c r="G43" s="893" t="s">
        <v>133</v>
      </c>
      <c r="H43" s="883"/>
      <c r="I43" s="877"/>
      <c r="J43" s="877"/>
      <c r="K43" s="878"/>
      <c r="L43" s="884" t="s">
        <v>169</v>
      </c>
      <c r="M43" s="885"/>
      <c r="N43" s="886"/>
      <c r="O43" s="25" t="s">
        <v>18</v>
      </c>
      <c r="P43" s="31"/>
      <c r="Q43" s="31"/>
      <c r="R43" s="19"/>
      <c r="S43" s="76"/>
      <c r="T43" s="187" t="s">
        <v>61</v>
      </c>
      <c r="U43" s="190" t="s">
        <v>45</v>
      </c>
      <c r="V43" s="190" t="s">
        <v>54</v>
      </c>
      <c r="W43" s="190" t="s">
        <v>54</v>
      </c>
      <c r="X43" s="190" t="s">
        <v>45</v>
      </c>
      <c r="Y43" s="190" t="s">
        <v>45</v>
      </c>
      <c r="Z43" s="189" t="s">
        <v>60</v>
      </c>
      <c r="AA43" s="187" t="s">
        <v>61</v>
      </c>
      <c r="AB43" s="190" t="s">
        <v>45</v>
      </c>
      <c r="AC43" s="190" t="s">
        <v>45</v>
      </c>
      <c r="AD43" s="190" t="s">
        <v>52</v>
      </c>
      <c r="AE43" s="190" t="s">
        <v>54</v>
      </c>
      <c r="AF43" s="190" t="s">
        <v>54</v>
      </c>
      <c r="AG43" s="189" t="s">
        <v>60</v>
      </c>
      <c r="AH43" s="187" t="s">
        <v>61</v>
      </c>
      <c r="AI43" s="190" t="s">
        <v>54</v>
      </c>
      <c r="AJ43" s="190" t="s">
        <v>45</v>
      </c>
      <c r="AK43" s="190" t="s">
        <v>53</v>
      </c>
      <c r="AL43" s="190" t="s">
        <v>60</v>
      </c>
      <c r="AM43" s="190" t="s">
        <v>61</v>
      </c>
      <c r="AN43" s="189" t="s">
        <v>45</v>
      </c>
      <c r="AO43" s="187" t="s">
        <v>52</v>
      </c>
      <c r="AP43" s="190" t="s">
        <v>60</v>
      </c>
      <c r="AQ43" s="190" t="s">
        <v>61</v>
      </c>
      <c r="AR43" s="190" t="s">
        <v>45</v>
      </c>
      <c r="AS43" s="190" t="s">
        <v>52</v>
      </c>
      <c r="AT43" s="190" t="s">
        <v>53</v>
      </c>
      <c r="AU43" s="189" t="s">
        <v>60</v>
      </c>
      <c r="AV43" s="187"/>
      <c r="AW43" s="190"/>
      <c r="AX43" s="191"/>
      <c r="AY43" s="910"/>
      <c r="AZ43" s="911"/>
      <c r="BA43" s="920"/>
      <c r="BB43" s="921"/>
      <c r="BC43" s="916"/>
      <c r="BD43" s="885"/>
      <c r="BE43" s="885"/>
      <c r="BF43" s="885"/>
      <c r="BG43" s="917"/>
    </row>
    <row r="44" spans="2:59" ht="20.25" customHeight="1">
      <c r="B44" s="69">
        <f>B41+1</f>
        <v>9</v>
      </c>
      <c r="C44" s="876" t="s">
        <v>181</v>
      </c>
      <c r="D44" s="877"/>
      <c r="E44" s="878"/>
      <c r="F44" s="184"/>
      <c r="G44" s="894"/>
      <c r="H44" s="883" t="s">
        <v>177</v>
      </c>
      <c r="I44" s="877"/>
      <c r="J44" s="877"/>
      <c r="K44" s="878"/>
      <c r="L44" s="887"/>
      <c r="M44" s="888"/>
      <c r="N44" s="889"/>
      <c r="O44" s="27" t="s">
        <v>88</v>
      </c>
      <c r="P44" s="28"/>
      <c r="Q44" s="28"/>
      <c r="R44" s="23"/>
      <c r="S44" s="74"/>
      <c r="T44" s="157">
        <f>IF(T43="","",VLOOKUP(T43,'【記載例】シフト記号表（勤務時間帯）'!$C$5:$W$46,21,FALSE))</f>
        <v>5</v>
      </c>
      <c r="U44" s="158" t="str">
        <f>IF(U43="","",VLOOKUP(U43,'【記載例】シフト記号表（勤務時間帯）'!$C$5:$W$46,21,FALSE))</f>
        <v>-</v>
      </c>
      <c r="V44" s="158">
        <f>IF(V43="","",VLOOKUP(V43,'【記載例】シフト記号表（勤務時間帯）'!$C$5:$W$46,21,FALSE))</f>
        <v>8</v>
      </c>
      <c r="W44" s="158">
        <f>IF(W43="","",VLOOKUP(W43,'【記載例】シフト記号表（勤務時間帯）'!$C$5:$W$46,21,FALSE))</f>
        <v>8</v>
      </c>
      <c r="X44" s="158" t="str">
        <f>IF(X43="","",VLOOKUP(X43,'【記載例】シフト記号表（勤務時間帯）'!$C$5:$W$46,21,FALSE))</f>
        <v>-</v>
      </c>
      <c r="Y44" s="158" t="str">
        <f>IF(Y43="","",VLOOKUP(Y43,'【記載例】シフト記号表（勤務時間帯）'!$C$5:$W$46,21,FALSE))</f>
        <v>-</v>
      </c>
      <c r="Z44" s="159">
        <f>IF(Z43="","",VLOOKUP(Z43,'【記載例】シフト記号表（勤務時間帯）'!$C$5:$W$46,21,FALSE))</f>
        <v>3.0000000000000018</v>
      </c>
      <c r="AA44" s="157">
        <f>IF(AA43="","",VLOOKUP(AA43,'【記載例】シフト記号表（勤務時間帯）'!$C$5:$W$46,21,FALSE))</f>
        <v>5</v>
      </c>
      <c r="AB44" s="158" t="str">
        <f>IF(AB43="","",VLOOKUP(AB43,'【記載例】シフト記号表（勤務時間帯）'!$C$5:$W$46,21,FALSE))</f>
        <v>-</v>
      </c>
      <c r="AC44" s="158" t="str">
        <f>IF(AC43="","",VLOOKUP(AC43,'【記載例】シフト記号表（勤務時間帯）'!$C$5:$W$46,21,FALSE))</f>
        <v>-</v>
      </c>
      <c r="AD44" s="158">
        <f>IF(AD43="","",VLOOKUP(AD43,'【記載例】シフト記号表（勤務時間帯）'!$C$5:$W$46,21,FALSE))</f>
        <v>7.9999999999999982</v>
      </c>
      <c r="AE44" s="158">
        <f>IF(AE43="","",VLOOKUP(AE43,'【記載例】シフト記号表（勤務時間帯）'!$C$5:$W$46,21,FALSE))</f>
        <v>8</v>
      </c>
      <c r="AF44" s="158">
        <f>IF(AF43="","",VLOOKUP(AF43,'【記載例】シフト記号表（勤務時間帯）'!$C$5:$W$46,21,FALSE))</f>
        <v>8</v>
      </c>
      <c r="AG44" s="159">
        <f>IF(AG43="","",VLOOKUP(AG43,'【記載例】シフト記号表（勤務時間帯）'!$C$5:$W$46,21,FALSE))</f>
        <v>3.0000000000000018</v>
      </c>
      <c r="AH44" s="157">
        <f>IF(AH43="","",VLOOKUP(AH43,'【記載例】シフト記号表（勤務時間帯）'!$C$5:$W$46,21,FALSE))</f>
        <v>5</v>
      </c>
      <c r="AI44" s="158">
        <f>IF(AI43="","",VLOOKUP(AI43,'【記載例】シフト記号表（勤務時間帯）'!$C$5:$W$46,21,FALSE))</f>
        <v>8</v>
      </c>
      <c r="AJ44" s="158" t="str">
        <f>IF(AJ43="","",VLOOKUP(AJ43,'【記載例】シフト記号表（勤務時間帯）'!$C$5:$W$46,21,FALSE))</f>
        <v>-</v>
      </c>
      <c r="AK44" s="158">
        <f>IF(AK43="","",VLOOKUP(AK43,'【記載例】シフト記号表（勤務時間帯）'!$C$5:$W$46,21,FALSE))</f>
        <v>8</v>
      </c>
      <c r="AL44" s="158">
        <f>IF(AL43="","",VLOOKUP(AL43,'【記載例】シフト記号表（勤務時間帯）'!$C$5:$W$46,21,FALSE))</f>
        <v>3.0000000000000018</v>
      </c>
      <c r="AM44" s="158">
        <f>IF(AM43="","",VLOOKUP(AM43,'【記載例】シフト記号表（勤務時間帯）'!$C$5:$W$46,21,FALSE))</f>
        <v>5</v>
      </c>
      <c r="AN44" s="159" t="str">
        <f>IF(AN43="","",VLOOKUP(AN43,'【記載例】シフト記号表（勤務時間帯）'!$C$5:$W$46,21,FALSE))</f>
        <v>-</v>
      </c>
      <c r="AO44" s="157">
        <f>IF(AO43="","",VLOOKUP(AO43,'【記載例】シフト記号表（勤務時間帯）'!$C$5:$W$46,21,FALSE))</f>
        <v>7.9999999999999982</v>
      </c>
      <c r="AP44" s="158">
        <f>IF(AP43="","",VLOOKUP(AP43,'【記載例】シフト記号表（勤務時間帯）'!$C$5:$W$46,21,FALSE))</f>
        <v>3.0000000000000018</v>
      </c>
      <c r="AQ44" s="158">
        <f>IF(AQ43="","",VLOOKUP(AQ43,'【記載例】シフト記号表（勤務時間帯）'!$C$5:$W$46,21,FALSE))</f>
        <v>5</v>
      </c>
      <c r="AR44" s="158" t="str">
        <f>IF(AR43="","",VLOOKUP(AR43,'【記載例】シフト記号表（勤務時間帯）'!$C$5:$W$46,21,FALSE))</f>
        <v>-</v>
      </c>
      <c r="AS44" s="158">
        <f>IF(AS43="","",VLOOKUP(AS43,'【記載例】シフト記号表（勤務時間帯）'!$C$5:$W$46,21,FALSE))</f>
        <v>7.9999999999999982</v>
      </c>
      <c r="AT44" s="158">
        <f>IF(AT43="","",VLOOKUP(AT43,'【記載例】シフト記号表（勤務時間帯）'!$C$5:$W$46,21,FALSE))</f>
        <v>8</v>
      </c>
      <c r="AU44" s="159">
        <f>IF(AU43="","",VLOOKUP(AU43,'【記載例】シフト記号表（勤務時間帯）'!$C$5:$W$46,21,FALSE))</f>
        <v>3.0000000000000018</v>
      </c>
      <c r="AV44" s="157" t="str">
        <f>IF(AV43="","",VLOOKUP(AV43,'【記載例】シフト記号表（勤務時間帯）'!$C$5:$W$46,21,FALSE))</f>
        <v/>
      </c>
      <c r="AW44" s="158" t="str">
        <f>IF(AW43="","",VLOOKUP(AW43,'【記載例】シフト記号表（勤務時間帯）'!$C$5:$W$46,21,FALSE))</f>
        <v/>
      </c>
      <c r="AX44" s="160" t="str">
        <f>IF(AX43="","",VLOOKUP(AX43,'【記載例】シフト記号表（勤務時間帯）'!$C$5:$W$46,21,FALSE))</f>
        <v/>
      </c>
      <c r="AY44" s="914">
        <f>IF($BB$3="計画",SUM(T44:AU44),IF($BB$3="実績",SUM(T44:AX44),""))</f>
        <v>120</v>
      </c>
      <c r="AZ44" s="915"/>
      <c r="BA44" s="924">
        <f>IF($BB$3="計画",AY44/4,IF($BB$3="実績",(AY44/($BB$7/7)),""))</f>
        <v>30</v>
      </c>
      <c r="BB44" s="925"/>
      <c r="BC44" s="918"/>
      <c r="BD44" s="888"/>
      <c r="BE44" s="888"/>
      <c r="BF44" s="888"/>
      <c r="BG44" s="919"/>
    </row>
    <row r="45" spans="2:59" ht="20.25" customHeight="1">
      <c r="B45" s="70"/>
      <c r="C45" s="879"/>
      <c r="D45" s="880"/>
      <c r="E45" s="881"/>
      <c r="F45" s="185" t="str">
        <f>C44</f>
        <v>看護職員</v>
      </c>
      <c r="G45" s="895"/>
      <c r="H45" s="882"/>
      <c r="I45" s="880"/>
      <c r="J45" s="880"/>
      <c r="K45" s="881"/>
      <c r="L45" s="890"/>
      <c r="M45" s="891"/>
      <c r="N45" s="892"/>
      <c r="O45" s="29" t="s">
        <v>89</v>
      </c>
      <c r="P45" s="30"/>
      <c r="Q45" s="30"/>
      <c r="R45" s="22"/>
      <c r="S45" s="78"/>
      <c r="T45" s="161" t="str">
        <f>IF(T43="","",VLOOKUP(T43,'【記載例】シフト記号表（勤務時間帯）'!$C$5:$Y$46,23,FALSE))</f>
        <v>-</v>
      </c>
      <c r="U45" s="162" t="str">
        <f>IF(U43="","",VLOOKUP(U43,'【記載例】シフト記号表（勤務時間帯）'!$C$5:$Y$46,23,FALSE))</f>
        <v>-</v>
      </c>
      <c r="V45" s="162" t="str">
        <f>IF(V43="","",VLOOKUP(V43,'【記載例】シフト記号表（勤務時間帯）'!$C$5:$Y$46,23,FALSE))</f>
        <v>-</v>
      </c>
      <c r="W45" s="162" t="str">
        <f>IF(W43="","",VLOOKUP(W43,'【記載例】シフト記号表（勤務時間帯）'!$C$5:$Y$46,23,FALSE))</f>
        <v>-</v>
      </c>
      <c r="X45" s="162" t="str">
        <f>IF(X43="","",VLOOKUP(X43,'【記載例】シフト記号表（勤務時間帯）'!$C$5:$Y$46,23,FALSE))</f>
        <v>-</v>
      </c>
      <c r="Y45" s="162" t="str">
        <f>IF(Y43="","",VLOOKUP(Y43,'【記載例】シフト記号表（勤務時間帯）'!$C$5:$Y$46,23,FALSE))</f>
        <v>-</v>
      </c>
      <c r="Z45" s="163">
        <f>IF(Z43="","",VLOOKUP(Z43,'【記載例】シフト記号表（勤務時間帯）'!$C$5:$Y$46,23,FALSE))</f>
        <v>11.000000000000002</v>
      </c>
      <c r="AA45" s="161" t="str">
        <f>IF(AA43="","",VLOOKUP(AA43,'【記載例】シフト記号表（勤務時間帯）'!$C$5:$Y$46,23,FALSE))</f>
        <v>-</v>
      </c>
      <c r="AB45" s="162" t="str">
        <f>IF(AB43="","",VLOOKUP(AB43,'【記載例】シフト記号表（勤務時間帯）'!$C$5:$Y$46,23,FALSE))</f>
        <v>-</v>
      </c>
      <c r="AC45" s="162" t="str">
        <f>IF(AC43="","",VLOOKUP(AC43,'【記載例】シフト記号表（勤務時間帯）'!$C$5:$Y$46,23,FALSE))</f>
        <v>-</v>
      </c>
      <c r="AD45" s="162" t="str">
        <f>IF(AD43="","",VLOOKUP(AD43,'【記載例】シフト記号表（勤務時間帯）'!$C$5:$Y$46,23,FALSE))</f>
        <v>-</v>
      </c>
      <c r="AE45" s="162" t="str">
        <f>IF(AE43="","",VLOOKUP(AE43,'【記載例】シフト記号表（勤務時間帯）'!$C$5:$Y$46,23,FALSE))</f>
        <v>-</v>
      </c>
      <c r="AF45" s="162" t="str">
        <f>IF(AF43="","",VLOOKUP(AF43,'【記載例】シフト記号表（勤務時間帯）'!$C$5:$Y$46,23,FALSE))</f>
        <v>-</v>
      </c>
      <c r="AG45" s="163">
        <f>IF(AG43="","",VLOOKUP(AG43,'【記載例】シフト記号表（勤務時間帯）'!$C$5:$Y$46,23,FALSE))</f>
        <v>11.000000000000002</v>
      </c>
      <c r="AH45" s="161" t="str">
        <f>IF(AH43="","",VLOOKUP(AH43,'【記載例】シフト記号表（勤務時間帯）'!$C$5:$Y$46,23,FALSE))</f>
        <v>-</v>
      </c>
      <c r="AI45" s="162" t="str">
        <f>IF(AI43="","",VLOOKUP(AI43,'【記載例】シフト記号表（勤務時間帯）'!$C$5:$Y$46,23,FALSE))</f>
        <v>-</v>
      </c>
      <c r="AJ45" s="162" t="str">
        <f>IF(AJ43="","",VLOOKUP(AJ43,'【記載例】シフト記号表（勤務時間帯）'!$C$5:$Y$46,23,FALSE))</f>
        <v>-</v>
      </c>
      <c r="AK45" s="162" t="str">
        <f>IF(AK43="","",VLOOKUP(AK43,'【記載例】シフト記号表（勤務時間帯）'!$C$5:$Y$46,23,FALSE))</f>
        <v>-</v>
      </c>
      <c r="AL45" s="162">
        <f>IF(AL43="","",VLOOKUP(AL43,'【記載例】シフト記号表（勤務時間帯）'!$C$5:$Y$46,23,FALSE))</f>
        <v>11.000000000000002</v>
      </c>
      <c r="AM45" s="162" t="str">
        <f>IF(AM43="","",VLOOKUP(AM43,'【記載例】シフト記号表（勤務時間帯）'!$C$5:$Y$46,23,FALSE))</f>
        <v>-</v>
      </c>
      <c r="AN45" s="163" t="str">
        <f>IF(AN43="","",VLOOKUP(AN43,'【記載例】シフト記号表（勤務時間帯）'!$C$5:$Y$46,23,FALSE))</f>
        <v>-</v>
      </c>
      <c r="AO45" s="161" t="str">
        <f>IF(AO43="","",VLOOKUP(AO43,'【記載例】シフト記号表（勤務時間帯）'!$C$5:$Y$46,23,FALSE))</f>
        <v>-</v>
      </c>
      <c r="AP45" s="162">
        <f>IF(AP43="","",VLOOKUP(AP43,'【記載例】シフト記号表（勤務時間帯）'!$C$5:$Y$46,23,FALSE))</f>
        <v>11.000000000000002</v>
      </c>
      <c r="AQ45" s="162" t="str">
        <f>IF(AQ43="","",VLOOKUP(AQ43,'【記載例】シフト記号表（勤務時間帯）'!$C$5:$Y$46,23,FALSE))</f>
        <v>-</v>
      </c>
      <c r="AR45" s="162" t="str">
        <f>IF(AR43="","",VLOOKUP(AR43,'【記載例】シフト記号表（勤務時間帯）'!$C$5:$Y$46,23,FALSE))</f>
        <v>-</v>
      </c>
      <c r="AS45" s="162" t="str">
        <f>IF(AS43="","",VLOOKUP(AS43,'【記載例】シフト記号表（勤務時間帯）'!$C$5:$Y$46,23,FALSE))</f>
        <v>-</v>
      </c>
      <c r="AT45" s="162" t="str">
        <f>IF(AT43="","",VLOOKUP(AT43,'【記載例】シフト記号表（勤務時間帯）'!$C$5:$Y$46,23,FALSE))</f>
        <v>-</v>
      </c>
      <c r="AU45" s="163">
        <f>IF(AU43="","",VLOOKUP(AU43,'【記載例】シフト記号表（勤務時間帯）'!$C$5:$Y$46,23,FALSE))</f>
        <v>11.000000000000002</v>
      </c>
      <c r="AV45" s="161" t="str">
        <f>IF(AV43="","",VLOOKUP(AV43,'【記載例】シフト記号表（勤務時間帯）'!$C$5:$Y$46,23,FALSE))</f>
        <v/>
      </c>
      <c r="AW45" s="162" t="str">
        <f>IF(AW43="","",VLOOKUP(AW43,'【記載例】シフト記号表（勤務時間帯）'!$C$5:$Y$46,23,FALSE))</f>
        <v/>
      </c>
      <c r="AX45" s="164" t="str">
        <f>IF(AX43="","",VLOOKUP(AX43,'【記載例】シフト記号表（勤務時間帯）'!$C$5:$Y$46,23,FALSE))</f>
        <v/>
      </c>
      <c r="AY45" s="912">
        <f>IF($BB$3="計画",SUM(T45:AU45),IF($BB$3="実績",SUM(T45:AX45),""))</f>
        <v>55.000000000000007</v>
      </c>
      <c r="AZ45" s="913"/>
      <c r="BA45" s="926">
        <f>IF($BB$3="計画",AY45/4,IF($BB$3="実績",(AY45/($BB$7/7)),""))</f>
        <v>13.750000000000002</v>
      </c>
      <c r="BB45" s="927"/>
      <c r="BC45" s="922"/>
      <c r="BD45" s="891"/>
      <c r="BE45" s="891"/>
      <c r="BF45" s="891"/>
      <c r="BG45" s="923"/>
    </row>
    <row r="46" spans="2:59" ht="20.25" customHeight="1">
      <c r="B46" s="71"/>
      <c r="C46" s="876"/>
      <c r="D46" s="877"/>
      <c r="E46" s="878"/>
      <c r="F46" s="184"/>
      <c r="G46" s="893" t="s">
        <v>160</v>
      </c>
      <c r="H46" s="883"/>
      <c r="I46" s="877"/>
      <c r="J46" s="877"/>
      <c r="K46" s="878"/>
      <c r="L46" s="884" t="s">
        <v>170</v>
      </c>
      <c r="M46" s="885"/>
      <c r="N46" s="886"/>
      <c r="O46" s="25" t="s">
        <v>18</v>
      </c>
      <c r="P46" s="32"/>
      <c r="Q46" s="32"/>
      <c r="R46" s="20"/>
      <c r="S46" s="79"/>
      <c r="T46" s="187" t="s">
        <v>137</v>
      </c>
      <c r="U46" s="190" t="s">
        <v>45</v>
      </c>
      <c r="V46" s="190" t="s">
        <v>45</v>
      </c>
      <c r="W46" s="190" t="s">
        <v>45</v>
      </c>
      <c r="X46" s="190" t="s">
        <v>137</v>
      </c>
      <c r="Y46" s="190" t="s">
        <v>45</v>
      </c>
      <c r="Z46" s="189" t="s">
        <v>45</v>
      </c>
      <c r="AA46" s="187" t="s">
        <v>137</v>
      </c>
      <c r="AB46" s="190" t="s">
        <v>45</v>
      </c>
      <c r="AC46" s="190" t="s">
        <v>45</v>
      </c>
      <c r="AD46" s="190" t="s">
        <v>137</v>
      </c>
      <c r="AE46" s="190" t="s">
        <v>45</v>
      </c>
      <c r="AF46" s="190" t="s">
        <v>45</v>
      </c>
      <c r="AG46" s="189" t="s">
        <v>45</v>
      </c>
      <c r="AH46" s="187" t="s">
        <v>137</v>
      </c>
      <c r="AI46" s="190" t="s">
        <v>45</v>
      </c>
      <c r="AJ46" s="190" t="s">
        <v>137</v>
      </c>
      <c r="AK46" s="190" t="s">
        <v>137</v>
      </c>
      <c r="AL46" s="190" t="s">
        <v>45</v>
      </c>
      <c r="AM46" s="190" t="s">
        <v>45</v>
      </c>
      <c r="AN46" s="189" t="s">
        <v>45</v>
      </c>
      <c r="AO46" s="187" t="s">
        <v>137</v>
      </c>
      <c r="AP46" s="190" t="s">
        <v>45</v>
      </c>
      <c r="AQ46" s="190" t="s">
        <v>45</v>
      </c>
      <c r="AR46" s="190" t="s">
        <v>45</v>
      </c>
      <c r="AS46" s="190" t="s">
        <v>137</v>
      </c>
      <c r="AT46" s="190" t="s">
        <v>45</v>
      </c>
      <c r="AU46" s="189" t="s">
        <v>45</v>
      </c>
      <c r="AV46" s="187"/>
      <c r="AW46" s="190"/>
      <c r="AX46" s="191"/>
      <c r="AY46" s="910"/>
      <c r="AZ46" s="911"/>
      <c r="BA46" s="920"/>
      <c r="BB46" s="921"/>
      <c r="BC46" s="916"/>
      <c r="BD46" s="885"/>
      <c r="BE46" s="885"/>
      <c r="BF46" s="885"/>
      <c r="BG46" s="917"/>
    </row>
    <row r="47" spans="2:59" ht="20.25" customHeight="1">
      <c r="B47" s="69">
        <f>B44+1</f>
        <v>10</v>
      </c>
      <c r="C47" s="876" t="s">
        <v>104</v>
      </c>
      <c r="D47" s="877"/>
      <c r="E47" s="878"/>
      <c r="F47" s="184"/>
      <c r="G47" s="894"/>
      <c r="H47" s="883" t="s">
        <v>19</v>
      </c>
      <c r="I47" s="877"/>
      <c r="J47" s="877"/>
      <c r="K47" s="878"/>
      <c r="L47" s="887"/>
      <c r="M47" s="888"/>
      <c r="N47" s="889"/>
      <c r="O47" s="27" t="s">
        <v>88</v>
      </c>
      <c r="P47" s="28"/>
      <c r="Q47" s="28"/>
      <c r="R47" s="23"/>
      <c r="S47" s="74"/>
      <c r="T47" s="157">
        <f>IF(T46="","",VLOOKUP(T46,'【記載例】シフト記号表（勤務時間帯）'!$C$5:$W$46,21,FALSE))</f>
        <v>7.9999999999999982</v>
      </c>
      <c r="U47" s="158" t="str">
        <f>IF(U46="","",VLOOKUP(U46,'【記載例】シフト記号表（勤務時間帯）'!$C$5:$W$46,21,FALSE))</f>
        <v>-</v>
      </c>
      <c r="V47" s="158" t="str">
        <f>IF(V46="","",VLOOKUP(V46,'【記載例】シフト記号表（勤務時間帯）'!$C$5:$W$46,21,FALSE))</f>
        <v>-</v>
      </c>
      <c r="W47" s="158" t="str">
        <f>IF(W46="","",VLOOKUP(W46,'【記載例】シフト記号表（勤務時間帯）'!$C$5:$W$46,21,FALSE))</f>
        <v>-</v>
      </c>
      <c r="X47" s="158">
        <f>IF(X46="","",VLOOKUP(X46,'【記載例】シフト記号表（勤務時間帯）'!$C$5:$W$46,21,FALSE))</f>
        <v>7.9999999999999982</v>
      </c>
      <c r="Y47" s="158" t="str">
        <f>IF(Y46="","",VLOOKUP(Y46,'【記載例】シフト記号表（勤務時間帯）'!$C$5:$W$46,21,FALSE))</f>
        <v>-</v>
      </c>
      <c r="Z47" s="159" t="str">
        <f>IF(Z46="","",VLOOKUP(Z46,'【記載例】シフト記号表（勤務時間帯）'!$C$5:$W$46,21,FALSE))</f>
        <v>-</v>
      </c>
      <c r="AA47" s="157">
        <f>IF(AA46="","",VLOOKUP(AA46,'【記載例】シフト記号表（勤務時間帯）'!$C$5:$W$46,21,FALSE))</f>
        <v>7.9999999999999982</v>
      </c>
      <c r="AB47" s="158" t="str">
        <f>IF(AB46="","",VLOOKUP(AB46,'【記載例】シフト記号表（勤務時間帯）'!$C$5:$W$46,21,FALSE))</f>
        <v>-</v>
      </c>
      <c r="AC47" s="158" t="str">
        <f>IF(AC46="","",VLOOKUP(AC46,'【記載例】シフト記号表（勤務時間帯）'!$C$5:$W$46,21,FALSE))</f>
        <v>-</v>
      </c>
      <c r="AD47" s="158">
        <f>IF(AD46="","",VLOOKUP(AD46,'【記載例】シフト記号表（勤務時間帯）'!$C$5:$W$46,21,FALSE))</f>
        <v>7.9999999999999982</v>
      </c>
      <c r="AE47" s="158" t="str">
        <f>IF(AE46="","",VLOOKUP(AE46,'【記載例】シフト記号表（勤務時間帯）'!$C$5:$W$46,21,FALSE))</f>
        <v>-</v>
      </c>
      <c r="AF47" s="158" t="str">
        <f>IF(AF46="","",VLOOKUP(AF46,'【記載例】シフト記号表（勤務時間帯）'!$C$5:$W$46,21,FALSE))</f>
        <v>-</v>
      </c>
      <c r="AG47" s="159" t="str">
        <f>IF(AG46="","",VLOOKUP(AG46,'【記載例】シフト記号表（勤務時間帯）'!$C$5:$W$46,21,FALSE))</f>
        <v>-</v>
      </c>
      <c r="AH47" s="157">
        <f>IF(AH46="","",VLOOKUP(AH46,'【記載例】シフト記号表（勤務時間帯）'!$C$5:$W$46,21,FALSE))</f>
        <v>7.9999999999999982</v>
      </c>
      <c r="AI47" s="158" t="str">
        <f>IF(AI46="","",VLOOKUP(AI46,'【記載例】シフト記号表（勤務時間帯）'!$C$5:$W$46,21,FALSE))</f>
        <v>-</v>
      </c>
      <c r="AJ47" s="158">
        <f>IF(AJ46="","",VLOOKUP(AJ46,'【記載例】シフト記号表（勤務時間帯）'!$C$5:$W$46,21,FALSE))</f>
        <v>7.9999999999999982</v>
      </c>
      <c r="AK47" s="158">
        <f>IF(AK46="","",VLOOKUP(AK46,'【記載例】シフト記号表（勤務時間帯）'!$C$5:$W$46,21,FALSE))</f>
        <v>7.9999999999999982</v>
      </c>
      <c r="AL47" s="158" t="str">
        <f>IF(AL46="","",VLOOKUP(AL46,'【記載例】シフト記号表（勤務時間帯）'!$C$5:$W$46,21,FALSE))</f>
        <v>-</v>
      </c>
      <c r="AM47" s="158" t="str">
        <f>IF(AM46="","",VLOOKUP(AM46,'【記載例】シフト記号表（勤務時間帯）'!$C$5:$W$46,21,FALSE))</f>
        <v>-</v>
      </c>
      <c r="AN47" s="159" t="str">
        <f>IF(AN46="","",VLOOKUP(AN46,'【記載例】シフト記号表（勤務時間帯）'!$C$5:$W$46,21,FALSE))</f>
        <v>-</v>
      </c>
      <c r="AO47" s="157">
        <f>IF(AO46="","",VLOOKUP(AO46,'【記載例】シフト記号表（勤務時間帯）'!$C$5:$W$46,21,FALSE))</f>
        <v>7.9999999999999982</v>
      </c>
      <c r="AP47" s="158" t="str">
        <f>IF(AP46="","",VLOOKUP(AP46,'【記載例】シフト記号表（勤務時間帯）'!$C$5:$W$46,21,FALSE))</f>
        <v>-</v>
      </c>
      <c r="AQ47" s="158" t="str">
        <f>IF(AQ46="","",VLOOKUP(AQ46,'【記載例】シフト記号表（勤務時間帯）'!$C$5:$W$46,21,FALSE))</f>
        <v>-</v>
      </c>
      <c r="AR47" s="158" t="str">
        <f>IF(AR46="","",VLOOKUP(AR46,'【記載例】シフト記号表（勤務時間帯）'!$C$5:$W$46,21,FALSE))</f>
        <v>-</v>
      </c>
      <c r="AS47" s="158">
        <f>IF(AS46="","",VLOOKUP(AS46,'【記載例】シフト記号表（勤務時間帯）'!$C$5:$W$46,21,FALSE))</f>
        <v>7.9999999999999982</v>
      </c>
      <c r="AT47" s="158" t="str">
        <f>IF(AT46="","",VLOOKUP(AT46,'【記載例】シフト記号表（勤務時間帯）'!$C$5:$W$46,21,FALSE))</f>
        <v>-</v>
      </c>
      <c r="AU47" s="159" t="str">
        <f>IF(AU46="","",VLOOKUP(AU46,'【記載例】シフト記号表（勤務時間帯）'!$C$5:$W$46,21,FALSE))</f>
        <v>-</v>
      </c>
      <c r="AV47" s="157" t="str">
        <f>IF(AV46="","",VLOOKUP(AV46,'【記載例】シフト記号表（勤務時間帯）'!$C$5:$W$46,21,FALSE))</f>
        <v/>
      </c>
      <c r="AW47" s="158" t="str">
        <f>IF(AW46="","",VLOOKUP(AW46,'【記載例】シフト記号表（勤務時間帯）'!$C$5:$W$46,21,FALSE))</f>
        <v/>
      </c>
      <c r="AX47" s="160" t="str">
        <f>IF(AX46="","",VLOOKUP(AX46,'【記載例】シフト記号表（勤務時間帯）'!$C$5:$W$46,21,FALSE))</f>
        <v/>
      </c>
      <c r="AY47" s="914">
        <f>IF($BB$3="計画",SUM(T47:AU47),IF($BB$3="実績",SUM(T47:AX47),""))</f>
        <v>71.999999999999986</v>
      </c>
      <c r="AZ47" s="915"/>
      <c r="BA47" s="924">
        <f>IF($BB$3="計画",AY47/4,IF($BB$3="実績",(AY47/($BB$7/7)),""))</f>
        <v>17.999999999999996</v>
      </c>
      <c r="BB47" s="925"/>
      <c r="BC47" s="918"/>
      <c r="BD47" s="888"/>
      <c r="BE47" s="888"/>
      <c r="BF47" s="888"/>
      <c r="BG47" s="919"/>
    </row>
    <row r="48" spans="2:59" ht="20.25" customHeight="1">
      <c r="B48" s="70"/>
      <c r="C48" s="879"/>
      <c r="D48" s="880"/>
      <c r="E48" s="881"/>
      <c r="F48" s="185" t="str">
        <f>C47</f>
        <v>介護従業者</v>
      </c>
      <c r="G48" s="895"/>
      <c r="H48" s="882"/>
      <c r="I48" s="880"/>
      <c r="J48" s="880"/>
      <c r="K48" s="881"/>
      <c r="L48" s="890"/>
      <c r="M48" s="891"/>
      <c r="N48" s="892"/>
      <c r="O48" s="58" t="s">
        <v>89</v>
      </c>
      <c r="P48" s="59"/>
      <c r="Q48" s="59"/>
      <c r="R48" s="60"/>
      <c r="S48" s="80"/>
      <c r="T48" s="161" t="str">
        <f>IF(T46="","",VLOOKUP(T46,'【記載例】シフト記号表（勤務時間帯）'!$C$5:$Y$46,23,FALSE))</f>
        <v>-</v>
      </c>
      <c r="U48" s="162" t="str">
        <f>IF(U46="","",VLOOKUP(U46,'【記載例】シフト記号表（勤務時間帯）'!$C$5:$Y$46,23,FALSE))</f>
        <v>-</v>
      </c>
      <c r="V48" s="162" t="str">
        <f>IF(V46="","",VLOOKUP(V46,'【記載例】シフト記号表（勤務時間帯）'!$C$5:$Y$46,23,FALSE))</f>
        <v>-</v>
      </c>
      <c r="W48" s="162" t="str">
        <f>IF(W46="","",VLOOKUP(W46,'【記載例】シフト記号表（勤務時間帯）'!$C$5:$Y$46,23,FALSE))</f>
        <v>-</v>
      </c>
      <c r="X48" s="162" t="str">
        <f>IF(X46="","",VLOOKUP(X46,'【記載例】シフト記号表（勤務時間帯）'!$C$5:$Y$46,23,FALSE))</f>
        <v>-</v>
      </c>
      <c r="Y48" s="162" t="str">
        <f>IF(Y46="","",VLOOKUP(Y46,'【記載例】シフト記号表（勤務時間帯）'!$C$5:$Y$46,23,FALSE))</f>
        <v>-</v>
      </c>
      <c r="Z48" s="163" t="str">
        <f>IF(Z46="","",VLOOKUP(Z46,'【記載例】シフト記号表（勤務時間帯）'!$C$5:$Y$46,23,FALSE))</f>
        <v>-</v>
      </c>
      <c r="AA48" s="161" t="str">
        <f>IF(AA46="","",VLOOKUP(AA46,'【記載例】シフト記号表（勤務時間帯）'!$C$5:$Y$46,23,FALSE))</f>
        <v>-</v>
      </c>
      <c r="AB48" s="162" t="str">
        <f>IF(AB46="","",VLOOKUP(AB46,'【記載例】シフト記号表（勤務時間帯）'!$C$5:$Y$46,23,FALSE))</f>
        <v>-</v>
      </c>
      <c r="AC48" s="162" t="str">
        <f>IF(AC46="","",VLOOKUP(AC46,'【記載例】シフト記号表（勤務時間帯）'!$C$5:$Y$46,23,FALSE))</f>
        <v>-</v>
      </c>
      <c r="AD48" s="162" t="str">
        <f>IF(AD46="","",VLOOKUP(AD46,'【記載例】シフト記号表（勤務時間帯）'!$C$5:$Y$46,23,FALSE))</f>
        <v>-</v>
      </c>
      <c r="AE48" s="162" t="str">
        <f>IF(AE46="","",VLOOKUP(AE46,'【記載例】シフト記号表（勤務時間帯）'!$C$5:$Y$46,23,FALSE))</f>
        <v>-</v>
      </c>
      <c r="AF48" s="162" t="str">
        <f>IF(AF46="","",VLOOKUP(AF46,'【記載例】シフト記号表（勤務時間帯）'!$C$5:$Y$46,23,FALSE))</f>
        <v>-</v>
      </c>
      <c r="AG48" s="163" t="str">
        <f>IF(AG46="","",VLOOKUP(AG46,'【記載例】シフト記号表（勤務時間帯）'!$C$5:$Y$46,23,FALSE))</f>
        <v>-</v>
      </c>
      <c r="AH48" s="161" t="str">
        <f>IF(AH46="","",VLOOKUP(AH46,'【記載例】シフト記号表（勤務時間帯）'!$C$5:$Y$46,23,FALSE))</f>
        <v>-</v>
      </c>
      <c r="AI48" s="162" t="str">
        <f>IF(AI46="","",VLOOKUP(AI46,'【記載例】シフト記号表（勤務時間帯）'!$C$5:$Y$46,23,FALSE))</f>
        <v>-</v>
      </c>
      <c r="AJ48" s="162" t="str">
        <f>IF(AJ46="","",VLOOKUP(AJ46,'【記載例】シフト記号表（勤務時間帯）'!$C$5:$Y$46,23,FALSE))</f>
        <v>-</v>
      </c>
      <c r="AK48" s="162" t="str">
        <f>IF(AK46="","",VLOOKUP(AK46,'【記載例】シフト記号表（勤務時間帯）'!$C$5:$Y$46,23,FALSE))</f>
        <v>-</v>
      </c>
      <c r="AL48" s="162" t="str">
        <f>IF(AL46="","",VLOOKUP(AL46,'【記載例】シフト記号表（勤務時間帯）'!$C$5:$Y$46,23,FALSE))</f>
        <v>-</v>
      </c>
      <c r="AM48" s="162" t="str">
        <f>IF(AM46="","",VLOOKUP(AM46,'【記載例】シフト記号表（勤務時間帯）'!$C$5:$Y$46,23,FALSE))</f>
        <v>-</v>
      </c>
      <c r="AN48" s="163" t="str">
        <f>IF(AN46="","",VLOOKUP(AN46,'【記載例】シフト記号表（勤務時間帯）'!$C$5:$Y$46,23,FALSE))</f>
        <v>-</v>
      </c>
      <c r="AO48" s="161" t="str">
        <f>IF(AO46="","",VLOOKUP(AO46,'【記載例】シフト記号表（勤務時間帯）'!$C$5:$Y$46,23,FALSE))</f>
        <v>-</v>
      </c>
      <c r="AP48" s="162" t="str">
        <f>IF(AP46="","",VLOOKUP(AP46,'【記載例】シフト記号表（勤務時間帯）'!$C$5:$Y$46,23,FALSE))</f>
        <v>-</v>
      </c>
      <c r="AQ48" s="162" t="str">
        <f>IF(AQ46="","",VLOOKUP(AQ46,'【記載例】シフト記号表（勤務時間帯）'!$C$5:$Y$46,23,FALSE))</f>
        <v>-</v>
      </c>
      <c r="AR48" s="162" t="str">
        <f>IF(AR46="","",VLOOKUP(AR46,'【記載例】シフト記号表（勤務時間帯）'!$C$5:$Y$46,23,FALSE))</f>
        <v>-</v>
      </c>
      <c r="AS48" s="162" t="str">
        <f>IF(AS46="","",VLOOKUP(AS46,'【記載例】シフト記号表（勤務時間帯）'!$C$5:$Y$46,23,FALSE))</f>
        <v>-</v>
      </c>
      <c r="AT48" s="162" t="str">
        <f>IF(AT46="","",VLOOKUP(AT46,'【記載例】シフト記号表（勤務時間帯）'!$C$5:$Y$46,23,FALSE))</f>
        <v>-</v>
      </c>
      <c r="AU48" s="163" t="str">
        <f>IF(AU46="","",VLOOKUP(AU46,'【記載例】シフト記号表（勤務時間帯）'!$C$5:$Y$46,23,FALSE))</f>
        <v>-</v>
      </c>
      <c r="AV48" s="161" t="str">
        <f>IF(AV46="","",VLOOKUP(AV46,'【記載例】シフト記号表（勤務時間帯）'!$C$5:$Y$46,23,FALSE))</f>
        <v/>
      </c>
      <c r="AW48" s="162" t="str">
        <f>IF(AW46="","",VLOOKUP(AW46,'【記載例】シフト記号表（勤務時間帯）'!$C$5:$Y$46,23,FALSE))</f>
        <v/>
      </c>
      <c r="AX48" s="164" t="str">
        <f>IF(AX46="","",VLOOKUP(AX46,'【記載例】シフト記号表（勤務時間帯）'!$C$5:$Y$46,23,FALSE))</f>
        <v/>
      </c>
      <c r="AY48" s="912">
        <f>IF($BB$3="計画",SUM(T48:AU48),IF($BB$3="実績",SUM(T48:AX48),""))</f>
        <v>0</v>
      </c>
      <c r="AZ48" s="913"/>
      <c r="BA48" s="926">
        <f>IF($BB$3="計画",AY48/4,IF($BB$3="実績",(AY48/($BB$7/7)),""))</f>
        <v>0</v>
      </c>
      <c r="BB48" s="927"/>
      <c r="BC48" s="922"/>
      <c r="BD48" s="891"/>
      <c r="BE48" s="891"/>
      <c r="BF48" s="891"/>
      <c r="BG48" s="923"/>
    </row>
    <row r="49" spans="2:59" ht="20.25" customHeight="1">
      <c r="B49" s="71"/>
      <c r="C49" s="876"/>
      <c r="D49" s="877"/>
      <c r="E49" s="878"/>
      <c r="F49" s="184"/>
      <c r="G49" s="893" t="s">
        <v>160</v>
      </c>
      <c r="H49" s="883"/>
      <c r="I49" s="877"/>
      <c r="J49" s="877"/>
      <c r="K49" s="878"/>
      <c r="L49" s="884" t="s">
        <v>171</v>
      </c>
      <c r="M49" s="885"/>
      <c r="N49" s="886"/>
      <c r="O49" s="25" t="s">
        <v>18</v>
      </c>
      <c r="P49" s="32"/>
      <c r="Q49" s="32"/>
      <c r="R49" s="20"/>
      <c r="S49" s="79"/>
      <c r="T49" s="187" t="s">
        <v>190</v>
      </c>
      <c r="U49" s="190" t="s">
        <v>55</v>
      </c>
      <c r="V49" s="190" t="s">
        <v>45</v>
      </c>
      <c r="W49" s="190" t="s">
        <v>45</v>
      </c>
      <c r="X49" s="190" t="s">
        <v>45</v>
      </c>
      <c r="Y49" s="190" t="s">
        <v>55</v>
      </c>
      <c r="Z49" s="189" t="s">
        <v>55</v>
      </c>
      <c r="AA49" s="187" t="s">
        <v>45</v>
      </c>
      <c r="AB49" s="190" t="s">
        <v>45</v>
      </c>
      <c r="AC49" s="190" t="s">
        <v>55</v>
      </c>
      <c r="AD49" s="190" t="s">
        <v>55</v>
      </c>
      <c r="AE49" s="190" t="s">
        <v>45</v>
      </c>
      <c r="AF49" s="190" t="s">
        <v>55</v>
      </c>
      <c r="AG49" s="189" t="s">
        <v>55</v>
      </c>
      <c r="AH49" s="187" t="s">
        <v>55</v>
      </c>
      <c r="AI49" s="190" t="s">
        <v>45</v>
      </c>
      <c r="AJ49" s="190" t="s">
        <v>45</v>
      </c>
      <c r="AK49" s="190" t="s">
        <v>55</v>
      </c>
      <c r="AL49" s="190" t="s">
        <v>45</v>
      </c>
      <c r="AM49" s="190" t="s">
        <v>45</v>
      </c>
      <c r="AN49" s="189" t="s">
        <v>55</v>
      </c>
      <c r="AO49" s="187" t="s">
        <v>55</v>
      </c>
      <c r="AP49" s="190" t="s">
        <v>45</v>
      </c>
      <c r="AQ49" s="190" t="s">
        <v>45</v>
      </c>
      <c r="AR49" s="190" t="s">
        <v>55</v>
      </c>
      <c r="AS49" s="190" t="s">
        <v>45</v>
      </c>
      <c r="AT49" s="190" t="s">
        <v>55</v>
      </c>
      <c r="AU49" s="189" t="s">
        <v>55</v>
      </c>
      <c r="AV49" s="187"/>
      <c r="AW49" s="190"/>
      <c r="AX49" s="191"/>
      <c r="AY49" s="910"/>
      <c r="AZ49" s="911"/>
      <c r="BA49" s="920"/>
      <c r="BB49" s="921"/>
      <c r="BC49" s="916"/>
      <c r="BD49" s="885"/>
      <c r="BE49" s="885"/>
      <c r="BF49" s="885"/>
      <c r="BG49" s="917"/>
    </row>
    <row r="50" spans="2:59" ht="20.25" customHeight="1">
      <c r="B50" s="69">
        <f>B47+1</f>
        <v>11</v>
      </c>
      <c r="C50" s="876" t="s">
        <v>104</v>
      </c>
      <c r="D50" s="877"/>
      <c r="E50" s="878"/>
      <c r="F50" s="184"/>
      <c r="G50" s="894"/>
      <c r="H50" s="883" t="s">
        <v>19</v>
      </c>
      <c r="I50" s="877"/>
      <c r="J50" s="877"/>
      <c r="K50" s="878"/>
      <c r="L50" s="887"/>
      <c r="M50" s="888"/>
      <c r="N50" s="889"/>
      <c r="O50" s="27" t="s">
        <v>88</v>
      </c>
      <c r="P50" s="28"/>
      <c r="Q50" s="28"/>
      <c r="R50" s="23"/>
      <c r="S50" s="74"/>
      <c r="T50" s="157">
        <f>IF(T49="","",VLOOKUP(T49,'【記載例】シフト記号表（勤務時間帯）'!$C$5:$W$46,21,FALSE))</f>
        <v>7.9999999999999982</v>
      </c>
      <c r="U50" s="158">
        <f>IF(U49="","",VLOOKUP(U49,'【記載例】シフト記号表（勤務時間帯）'!$C$5:$W$46,21,FALSE))</f>
        <v>7.9999999999999982</v>
      </c>
      <c r="V50" s="158" t="str">
        <f>IF(V49="","",VLOOKUP(V49,'【記載例】シフト記号表（勤務時間帯）'!$C$5:$W$46,21,FALSE))</f>
        <v>-</v>
      </c>
      <c r="W50" s="158" t="str">
        <f>IF(W49="","",VLOOKUP(W49,'【記載例】シフト記号表（勤務時間帯）'!$C$5:$W$46,21,FALSE))</f>
        <v>-</v>
      </c>
      <c r="X50" s="158" t="str">
        <f>IF(X49="","",VLOOKUP(X49,'【記載例】シフト記号表（勤務時間帯）'!$C$5:$W$46,21,FALSE))</f>
        <v>-</v>
      </c>
      <c r="Y50" s="158">
        <f>IF(Y49="","",VLOOKUP(Y49,'【記載例】シフト記号表（勤務時間帯）'!$C$5:$W$46,21,FALSE))</f>
        <v>7.9999999999999982</v>
      </c>
      <c r="Z50" s="159">
        <f>IF(Z49="","",VLOOKUP(Z49,'【記載例】シフト記号表（勤務時間帯）'!$C$5:$W$46,21,FALSE))</f>
        <v>7.9999999999999982</v>
      </c>
      <c r="AA50" s="157" t="str">
        <f>IF(AA49="","",VLOOKUP(AA49,'【記載例】シフト記号表（勤務時間帯）'!$C$5:$W$46,21,FALSE))</f>
        <v>-</v>
      </c>
      <c r="AB50" s="158" t="str">
        <f>IF(AB49="","",VLOOKUP(AB49,'【記載例】シフト記号表（勤務時間帯）'!$C$5:$W$46,21,FALSE))</f>
        <v>-</v>
      </c>
      <c r="AC50" s="158">
        <f>IF(AC49="","",VLOOKUP(AC49,'【記載例】シフト記号表（勤務時間帯）'!$C$5:$W$46,21,FALSE))</f>
        <v>7.9999999999999982</v>
      </c>
      <c r="AD50" s="158">
        <f>IF(AD49="","",VLOOKUP(AD49,'【記載例】シフト記号表（勤務時間帯）'!$C$5:$W$46,21,FALSE))</f>
        <v>7.9999999999999982</v>
      </c>
      <c r="AE50" s="158" t="str">
        <f>IF(AE49="","",VLOOKUP(AE49,'【記載例】シフト記号表（勤務時間帯）'!$C$5:$W$46,21,FALSE))</f>
        <v>-</v>
      </c>
      <c r="AF50" s="158">
        <f>IF(AF49="","",VLOOKUP(AF49,'【記載例】シフト記号表（勤務時間帯）'!$C$5:$W$46,21,FALSE))</f>
        <v>7.9999999999999982</v>
      </c>
      <c r="AG50" s="159">
        <f>IF(AG49="","",VLOOKUP(AG49,'【記載例】シフト記号表（勤務時間帯）'!$C$5:$W$46,21,FALSE))</f>
        <v>7.9999999999999982</v>
      </c>
      <c r="AH50" s="157">
        <f>IF(AH49="","",VLOOKUP(AH49,'【記載例】シフト記号表（勤務時間帯）'!$C$5:$W$46,21,FALSE))</f>
        <v>7.9999999999999982</v>
      </c>
      <c r="AI50" s="158" t="str">
        <f>IF(AI49="","",VLOOKUP(AI49,'【記載例】シフト記号表（勤務時間帯）'!$C$5:$W$46,21,FALSE))</f>
        <v>-</v>
      </c>
      <c r="AJ50" s="158" t="str">
        <f>IF(AJ49="","",VLOOKUP(AJ49,'【記載例】シフト記号表（勤務時間帯）'!$C$5:$W$46,21,FALSE))</f>
        <v>-</v>
      </c>
      <c r="AK50" s="158">
        <f>IF(AK49="","",VLOOKUP(AK49,'【記載例】シフト記号表（勤務時間帯）'!$C$5:$W$46,21,FALSE))</f>
        <v>7.9999999999999982</v>
      </c>
      <c r="AL50" s="158" t="str">
        <f>IF(AL49="","",VLOOKUP(AL49,'【記載例】シフト記号表（勤務時間帯）'!$C$5:$W$46,21,FALSE))</f>
        <v>-</v>
      </c>
      <c r="AM50" s="158" t="str">
        <f>IF(AM49="","",VLOOKUP(AM49,'【記載例】シフト記号表（勤務時間帯）'!$C$5:$W$46,21,FALSE))</f>
        <v>-</v>
      </c>
      <c r="AN50" s="159">
        <f>IF(AN49="","",VLOOKUP(AN49,'【記載例】シフト記号表（勤務時間帯）'!$C$5:$W$46,21,FALSE))</f>
        <v>7.9999999999999982</v>
      </c>
      <c r="AO50" s="157">
        <f>IF(AO49="","",VLOOKUP(AO49,'【記載例】シフト記号表（勤務時間帯）'!$C$5:$W$46,21,FALSE))</f>
        <v>7.9999999999999982</v>
      </c>
      <c r="AP50" s="158" t="str">
        <f>IF(AP49="","",VLOOKUP(AP49,'【記載例】シフト記号表（勤務時間帯）'!$C$5:$W$46,21,FALSE))</f>
        <v>-</v>
      </c>
      <c r="AQ50" s="158" t="str">
        <f>IF(AQ49="","",VLOOKUP(AQ49,'【記載例】シフト記号表（勤務時間帯）'!$C$5:$W$46,21,FALSE))</f>
        <v>-</v>
      </c>
      <c r="AR50" s="158">
        <f>IF(AR49="","",VLOOKUP(AR49,'【記載例】シフト記号表（勤務時間帯）'!$C$5:$W$46,21,FALSE))</f>
        <v>7.9999999999999982</v>
      </c>
      <c r="AS50" s="158" t="str">
        <f>IF(AS49="","",VLOOKUP(AS49,'【記載例】シフト記号表（勤務時間帯）'!$C$5:$W$46,21,FALSE))</f>
        <v>-</v>
      </c>
      <c r="AT50" s="158">
        <f>IF(AT49="","",VLOOKUP(AT49,'【記載例】シフト記号表（勤務時間帯）'!$C$5:$W$46,21,FALSE))</f>
        <v>7.9999999999999982</v>
      </c>
      <c r="AU50" s="159">
        <f>IF(AU49="","",VLOOKUP(AU49,'【記載例】シフト記号表（勤務時間帯）'!$C$5:$W$46,21,FALSE))</f>
        <v>7.9999999999999982</v>
      </c>
      <c r="AV50" s="157" t="str">
        <f>IF(AV49="","",VLOOKUP(AV49,'【記載例】シフト記号表（勤務時間帯）'!$C$5:$W$46,21,FALSE))</f>
        <v/>
      </c>
      <c r="AW50" s="158" t="str">
        <f>IF(AW49="","",VLOOKUP(AW49,'【記載例】シフト記号表（勤務時間帯）'!$C$5:$W$46,21,FALSE))</f>
        <v/>
      </c>
      <c r="AX50" s="160" t="str">
        <f>IF(AX49="","",VLOOKUP(AX49,'【記載例】シフト記号表（勤務時間帯）'!$C$5:$W$46,21,FALSE))</f>
        <v/>
      </c>
      <c r="AY50" s="914">
        <f>IF($BB$3="計画",SUM(T50:AU50),IF($BB$3="実績",SUM(T50:AX50),""))</f>
        <v>119.99999999999999</v>
      </c>
      <c r="AZ50" s="915"/>
      <c r="BA50" s="924">
        <f>IF($BB$3="計画",AY50/4,IF($BB$3="実績",(AY50/($BB$7/7)),""))</f>
        <v>29.999999999999996</v>
      </c>
      <c r="BB50" s="925"/>
      <c r="BC50" s="918"/>
      <c r="BD50" s="888"/>
      <c r="BE50" s="888"/>
      <c r="BF50" s="888"/>
      <c r="BG50" s="919"/>
    </row>
    <row r="51" spans="2:59" ht="20.25" customHeight="1">
      <c r="B51" s="70"/>
      <c r="C51" s="879"/>
      <c r="D51" s="880"/>
      <c r="E51" s="881"/>
      <c r="F51" s="185" t="str">
        <f>C50</f>
        <v>介護従業者</v>
      </c>
      <c r="G51" s="895"/>
      <c r="H51" s="882"/>
      <c r="I51" s="880"/>
      <c r="J51" s="880"/>
      <c r="K51" s="881"/>
      <c r="L51" s="890"/>
      <c r="M51" s="891"/>
      <c r="N51" s="892"/>
      <c r="O51" s="58" t="s">
        <v>89</v>
      </c>
      <c r="P51" s="59"/>
      <c r="Q51" s="59"/>
      <c r="R51" s="60"/>
      <c r="S51" s="80"/>
      <c r="T51" s="161" t="str">
        <f>IF(T49="","",VLOOKUP(T49,'【記載例】シフト記号表（勤務時間帯）'!$C$5:$Y$46,23,FALSE))</f>
        <v>-</v>
      </c>
      <c r="U51" s="162" t="str">
        <f>IF(U49="","",VLOOKUP(U49,'【記載例】シフト記号表（勤務時間帯）'!$C$5:$Y$46,23,FALSE))</f>
        <v>-</v>
      </c>
      <c r="V51" s="162" t="str">
        <f>IF(V49="","",VLOOKUP(V49,'【記載例】シフト記号表（勤務時間帯）'!$C$5:$Y$46,23,FALSE))</f>
        <v>-</v>
      </c>
      <c r="W51" s="162" t="str">
        <f>IF(W49="","",VLOOKUP(W49,'【記載例】シフト記号表（勤務時間帯）'!$C$5:$Y$46,23,FALSE))</f>
        <v>-</v>
      </c>
      <c r="X51" s="162" t="str">
        <f>IF(X49="","",VLOOKUP(X49,'【記載例】シフト記号表（勤務時間帯）'!$C$5:$Y$46,23,FALSE))</f>
        <v>-</v>
      </c>
      <c r="Y51" s="162" t="str">
        <f>IF(Y49="","",VLOOKUP(Y49,'【記載例】シフト記号表（勤務時間帯）'!$C$5:$Y$46,23,FALSE))</f>
        <v>-</v>
      </c>
      <c r="Z51" s="163" t="str">
        <f>IF(Z49="","",VLOOKUP(Z49,'【記載例】シフト記号表（勤務時間帯）'!$C$5:$Y$46,23,FALSE))</f>
        <v>-</v>
      </c>
      <c r="AA51" s="161" t="str">
        <f>IF(AA49="","",VLOOKUP(AA49,'【記載例】シフト記号表（勤務時間帯）'!$C$5:$Y$46,23,FALSE))</f>
        <v>-</v>
      </c>
      <c r="AB51" s="162" t="str">
        <f>IF(AB49="","",VLOOKUP(AB49,'【記載例】シフト記号表（勤務時間帯）'!$C$5:$Y$46,23,FALSE))</f>
        <v>-</v>
      </c>
      <c r="AC51" s="162" t="str">
        <f>IF(AC49="","",VLOOKUP(AC49,'【記載例】シフト記号表（勤務時間帯）'!$C$5:$Y$46,23,FALSE))</f>
        <v>-</v>
      </c>
      <c r="AD51" s="162" t="str">
        <f>IF(AD49="","",VLOOKUP(AD49,'【記載例】シフト記号表（勤務時間帯）'!$C$5:$Y$46,23,FALSE))</f>
        <v>-</v>
      </c>
      <c r="AE51" s="162" t="str">
        <f>IF(AE49="","",VLOOKUP(AE49,'【記載例】シフト記号表（勤務時間帯）'!$C$5:$Y$46,23,FALSE))</f>
        <v>-</v>
      </c>
      <c r="AF51" s="162" t="str">
        <f>IF(AF49="","",VLOOKUP(AF49,'【記載例】シフト記号表（勤務時間帯）'!$C$5:$Y$46,23,FALSE))</f>
        <v>-</v>
      </c>
      <c r="AG51" s="163" t="str">
        <f>IF(AG49="","",VLOOKUP(AG49,'【記載例】シフト記号表（勤務時間帯）'!$C$5:$Y$46,23,FALSE))</f>
        <v>-</v>
      </c>
      <c r="AH51" s="161" t="str">
        <f>IF(AH49="","",VLOOKUP(AH49,'【記載例】シフト記号表（勤務時間帯）'!$C$5:$Y$46,23,FALSE))</f>
        <v>-</v>
      </c>
      <c r="AI51" s="162" t="str">
        <f>IF(AI49="","",VLOOKUP(AI49,'【記載例】シフト記号表（勤務時間帯）'!$C$5:$Y$46,23,FALSE))</f>
        <v>-</v>
      </c>
      <c r="AJ51" s="162" t="str">
        <f>IF(AJ49="","",VLOOKUP(AJ49,'【記載例】シフト記号表（勤務時間帯）'!$C$5:$Y$46,23,FALSE))</f>
        <v>-</v>
      </c>
      <c r="AK51" s="162" t="str">
        <f>IF(AK49="","",VLOOKUP(AK49,'【記載例】シフト記号表（勤務時間帯）'!$C$5:$Y$46,23,FALSE))</f>
        <v>-</v>
      </c>
      <c r="AL51" s="162" t="str">
        <f>IF(AL49="","",VLOOKUP(AL49,'【記載例】シフト記号表（勤務時間帯）'!$C$5:$Y$46,23,FALSE))</f>
        <v>-</v>
      </c>
      <c r="AM51" s="162" t="str">
        <f>IF(AM49="","",VLOOKUP(AM49,'【記載例】シフト記号表（勤務時間帯）'!$C$5:$Y$46,23,FALSE))</f>
        <v>-</v>
      </c>
      <c r="AN51" s="163" t="str">
        <f>IF(AN49="","",VLOOKUP(AN49,'【記載例】シフト記号表（勤務時間帯）'!$C$5:$Y$46,23,FALSE))</f>
        <v>-</v>
      </c>
      <c r="AO51" s="161" t="str">
        <f>IF(AO49="","",VLOOKUP(AO49,'【記載例】シフト記号表（勤務時間帯）'!$C$5:$Y$46,23,FALSE))</f>
        <v>-</v>
      </c>
      <c r="AP51" s="162" t="str">
        <f>IF(AP49="","",VLOOKUP(AP49,'【記載例】シフト記号表（勤務時間帯）'!$C$5:$Y$46,23,FALSE))</f>
        <v>-</v>
      </c>
      <c r="AQ51" s="162" t="str">
        <f>IF(AQ49="","",VLOOKUP(AQ49,'【記載例】シフト記号表（勤務時間帯）'!$C$5:$Y$46,23,FALSE))</f>
        <v>-</v>
      </c>
      <c r="AR51" s="162" t="str">
        <f>IF(AR49="","",VLOOKUP(AR49,'【記載例】シフト記号表（勤務時間帯）'!$C$5:$Y$46,23,FALSE))</f>
        <v>-</v>
      </c>
      <c r="AS51" s="162" t="str">
        <f>IF(AS49="","",VLOOKUP(AS49,'【記載例】シフト記号表（勤務時間帯）'!$C$5:$Y$46,23,FALSE))</f>
        <v>-</v>
      </c>
      <c r="AT51" s="162" t="str">
        <f>IF(AT49="","",VLOOKUP(AT49,'【記載例】シフト記号表（勤務時間帯）'!$C$5:$Y$46,23,FALSE))</f>
        <v>-</v>
      </c>
      <c r="AU51" s="163" t="str">
        <f>IF(AU49="","",VLOOKUP(AU49,'【記載例】シフト記号表（勤務時間帯）'!$C$5:$Y$46,23,FALSE))</f>
        <v>-</v>
      </c>
      <c r="AV51" s="161" t="str">
        <f>IF(AV49="","",VLOOKUP(AV49,'【記載例】シフト記号表（勤務時間帯）'!$C$5:$Y$46,23,FALSE))</f>
        <v/>
      </c>
      <c r="AW51" s="162" t="str">
        <f>IF(AW49="","",VLOOKUP(AW49,'【記載例】シフト記号表（勤務時間帯）'!$C$5:$Y$46,23,FALSE))</f>
        <v/>
      </c>
      <c r="AX51" s="164" t="str">
        <f>IF(AX49="","",VLOOKUP(AX49,'【記載例】シフト記号表（勤務時間帯）'!$C$5:$Y$46,23,FALSE))</f>
        <v/>
      </c>
      <c r="AY51" s="912">
        <f>IF($BB$3="計画",SUM(T51:AU51),IF($BB$3="実績",SUM(T51:AX51),""))</f>
        <v>0</v>
      </c>
      <c r="AZ51" s="913"/>
      <c r="BA51" s="926">
        <f>IF($BB$3="計画",AY51/4,IF($BB$3="実績",(AY51/($BB$7/7)),""))</f>
        <v>0</v>
      </c>
      <c r="BB51" s="927"/>
      <c r="BC51" s="922"/>
      <c r="BD51" s="891"/>
      <c r="BE51" s="891"/>
      <c r="BF51" s="891"/>
      <c r="BG51" s="923"/>
    </row>
    <row r="52" spans="2:59" ht="20.25" customHeight="1">
      <c r="B52" s="71"/>
      <c r="C52" s="876"/>
      <c r="D52" s="877"/>
      <c r="E52" s="878"/>
      <c r="F52" s="184"/>
      <c r="G52" s="893" t="s">
        <v>160</v>
      </c>
      <c r="H52" s="883"/>
      <c r="I52" s="877"/>
      <c r="J52" s="877"/>
      <c r="K52" s="878"/>
      <c r="L52" s="884" t="s">
        <v>172</v>
      </c>
      <c r="M52" s="885"/>
      <c r="N52" s="886"/>
      <c r="O52" s="25" t="s">
        <v>18</v>
      </c>
      <c r="P52" s="32"/>
      <c r="Q52" s="32"/>
      <c r="R52" s="20"/>
      <c r="S52" s="79"/>
      <c r="T52" s="187" t="s">
        <v>45</v>
      </c>
      <c r="U52" s="190" t="s">
        <v>45</v>
      </c>
      <c r="V52" s="190" t="s">
        <v>191</v>
      </c>
      <c r="W52" s="190" t="s">
        <v>55</v>
      </c>
      <c r="X52" s="190" t="s">
        <v>55</v>
      </c>
      <c r="Y52" s="190" t="s">
        <v>55</v>
      </c>
      <c r="Z52" s="189" t="s">
        <v>45</v>
      </c>
      <c r="AA52" s="187" t="s">
        <v>191</v>
      </c>
      <c r="AB52" s="190" t="s">
        <v>191</v>
      </c>
      <c r="AC52" s="190" t="s">
        <v>45</v>
      </c>
      <c r="AD52" s="190" t="s">
        <v>55</v>
      </c>
      <c r="AE52" s="190" t="s">
        <v>55</v>
      </c>
      <c r="AF52" s="190" t="s">
        <v>45</v>
      </c>
      <c r="AG52" s="189" t="s">
        <v>45</v>
      </c>
      <c r="AH52" s="187" t="s">
        <v>45</v>
      </c>
      <c r="AI52" s="190" t="s">
        <v>191</v>
      </c>
      <c r="AJ52" s="190" t="s">
        <v>45</v>
      </c>
      <c r="AK52" s="190" t="s">
        <v>55</v>
      </c>
      <c r="AL52" s="190" t="s">
        <v>191</v>
      </c>
      <c r="AM52" s="190" t="s">
        <v>191</v>
      </c>
      <c r="AN52" s="189" t="s">
        <v>45</v>
      </c>
      <c r="AO52" s="187" t="s">
        <v>45</v>
      </c>
      <c r="AP52" s="190" t="s">
        <v>191</v>
      </c>
      <c r="AQ52" s="190" t="s">
        <v>191</v>
      </c>
      <c r="AR52" s="190" t="s">
        <v>45</v>
      </c>
      <c r="AS52" s="190" t="s">
        <v>55</v>
      </c>
      <c r="AT52" s="190" t="s">
        <v>45</v>
      </c>
      <c r="AU52" s="189" t="s">
        <v>191</v>
      </c>
      <c r="AV52" s="187"/>
      <c r="AW52" s="190"/>
      <c r="AX52" s="191"/>
      <c r="AY52" s="910"/>
      <c r="AZ52" s="911"/>
      <c r="BA52" s="920"/>
      <c r="BB52" s="921"/>
      <c r="BC52" s="916"/>
      <c r="BD52" s="885"/>
      <c r="BE52" s="885"/>
      <c r="BF52" s="885"/>
      <c r="BG52" s="917"/>
    </row>
    <row r="53" spans="2:59" ht="20.25" customHeight="1">
      <c r="B53" s="69">
        <f>B50+1</f>
        <v>12</v>
      </c>
      <c r="C53" s="876" t="s">
        <v>104</v>
      </c>
      <c r="D53" s="877"/>
      <c r="E53" s="878"/>
      <c r="F53" s="184"/>
      <c r="G53" s="894"/>
      <c r="H53" s="883" t="s">
        <v>134</v>
      </c>
      <c r="I53" s="877"/>
      <c r="J53" s="877"/>
      <c r="K53" s="878"/>
      <c r="L53" s="887"/>
      <c r="M53" s="888"/>
      <c r="N53" s="889"/>
      <c r="O53" s="27" t="s">
        <v>88</v>
      </c>
      <c r="P53" s="28"/>
      <c r="Q53" s="28"/>
      <c r="R53" s="23"/>
      <c r="S53" s="74"/>
      <c r="T53" s="157" t="str">
        <f>IF(T52="","",VLOOKUP(T52,'【記載例】シフト記号表（勤務時間帯）'!$C$5:$W$46,21,FALSE))</f>
        <v>-</v>
      </c>
      <c r="U53" s="158" t="str">
        <f>IF(U52="","",VLOOKUP(U52,'【記載例】シフト記号表（勤務時間帯）'!$C$5:$W$46,21,FALSE))</f>
        <v>-</v>
      </c>
      <c r="V53" s="158">
        <f>IF(V52="","",VLOOKUP(V52,'【記載例】シフト記号表（勤務時間帯）'!$C$5:$W$46,21,FALSE))</f>
        <v>7.9999999999999982</v>
      </c>
      <c r="W53" s="158">
        <f>IF(W52="","",VLOOKUP(W52,'【記載例】シフト記号表（勤務時間帯）'!$C$5:$W$46,21,FALSE))</f>
        <v>7.9999999999999982</v>
      </c>
      <c r="X53" s="158">
        <f>IF(X52="","",VLOOKUP(X52,'【記載例】シフト記号表（勤務時間帯）'!$C$5:$W$46,21,FALSE))</f>
        <v>7.9999999999999982</v>
      </c>
      <c r="Y53" s="158">
        <f>IF(Y52="","",VLOOKUP(Y52,'【記載例】シフト記号表（勤務時間帯）'!$C$5:$W$46,21,FALSE))</f>
        <v>7.9999999999999982</v>
      </c>
      <c r="Z53" s="159" t="str">
        <f>IF(Z52="","",VLOOKUP(Z52,'【記載例】シフト記号表（勤務時間帯）'!$C$5:$W$46,21,FALSE))</f>
        <v>-</v>
      </c>
      <c r="AA53" s="157">
        <f>IF(AA52="","",VLOOKUP(AA52,'【記載例】シフト記号表（勤務時間帯）'!$C$5:$W$46,21,FALSE))</f>
        <v>7.9999999999999982</v>
      </c>
      <c r="AB53" s="158">
        <f>IF(AB52="","",VLOOKUP(AB52,'【記載例】シフト記号表（勤務時間帯）'!$C$5:$W$46,21,FALSE))</f>
        <v>7.9999999999999982</v>
      </c>
      <c r="AC53" s="158" t="str">
        <f>IF(AC52="","",VLOOKUP(AC52,'【記載例】シフト記号表（勤務時間帯）'!$C$5:$W$46,21,FALSE))</f>
        <v>-</v>
      </c>
      <c r="AD53" s="158">
        <f>IF(AD52="","",VLOOKUP(AD52,'【記載例】シフト記号表（勤務時間帯）'!$C$5:$W$46,21,FALSE))</f>
        <v>7.9999999999999982</v>
      </c>
      <c r="AE53" s="158">
        <f>IF(AE52="","",VLOOKUP(AE52,'【記載例】シフト記号表（勤務時間帯）'!$C$5:$W$46,21,FALSE))</f>
        <v>7.9999999999999982</v>
      </c>
      <c r="AF53" s="158" t="str">
        <f>IF(AF52="","",VLOOKUP(AF52,'【記載例】シフト記号表（勤務時間帯）'!$C$5:$W$46,21,FALSE))</f>
        <v>-</v>
      </c>
      <c r="AG53" s="159" t="str">
        <f>IF(AG52="","",VLOOKUP(AG52,'【記載例】シフト記号表（勤務時間帯）'!$C$5:$W$46,21,FALSE))</f>
        <v>-</v>
      </c>
      <c r="AH53" s="157" t="str">
        <f>IF(AH52="","",VLOOKUP(AH52,'【記載例】シフト記号表（勤務時間帯）'!$C$5:$W$46,21,FALSE))</f>
        <v>-</v>
      </c>
      <c r="AI53" s="158">
        <f>IF(AI52="","",VLOOKUP(AI52,'【記載例】シフト記号表（勤務時間帯）'!$C$5:$W$46,21,FALSE))</f>
        <v>7.9999999999999982</v>
      </c>
      <c r="AJ53" s="158" t="str">
        <f>IF(AJ52="","",VLOOKUP(AJ52,'【記載例】シフト記号表（勤務時間帯）'!$C$5:$W$46,21,FALSE))</f>
        <v>-</v>
      </c>
      <c r="AK53" s="158">
        <f>IF(AK52="","",VLOOKUP(AK52,'【記載例】シフト記号表（勤務時間帯）'!$C$5:$W$46,21,FALSE))</f>
        <v>7.9999999999999982</v>
      </c>
      <c r="AL53" s="158">
        <f>IF(AL52="","",VLOOKUP(AL52,'【記載例】シフト記号表（勤務時間帯）'!$C$5:$W$46,21,FALSE))</f>
        <v>7.9999999999999982</v>
      </c>
      <c r="AM53" s="158">
        <f>IF(AM52="","",VLOOKUP(AM52,'【記載例】シフト記号表（勤務時間帯）'!$C$5:$W$46,21,FALSE))</f>
        <v>7.9999999999999982</v>
      </c>
      <c r="AN53" s="159" t="str">
        <f>IF(AN52="","",VLOOKUP(AN52,'【記載例】シフト記号表（勤務時間帯）'!$C$5:$W$46,21,FALSE))</f>
        <v>-</v>
      </c>
      <c r="AO53" s="157" t="str">
        <f>IF(AO52="","",VLOOKUP(AO52,'【記載例】シフト記号表（勤務時間帯）'!$C$5:$W$46,21,FALSE))</f>
        <v>-</v>
      </c>
      <c r="AP53" s="158">
        <f>IF(AP52="","",VLOOKUP(AP52,'【記載例】シフト記号表（勤務時間帯）'!$C$5:$W$46,21,FALSE))</f>
        <v>7.9999999999999982</v>
      </c>
      <c r="AQ53" s="158">
        <f>IF(AQ52="","",VLOOKUP(AQ52,'【記載例】シフト記号表（勤務時間帯）'!$C$5:$W$46,21,FALSE))</f>
        <v>7.9999999999999982</v>
      </c>
      <c r="AR53" s="158" t="str">
        <f>IF(AR52="","",VLOOKUP(AR52,'【記載例】シフト記号表（勤務時間帯）'!$C$5:$W$46,21,FALSE))</f>
        <v>-</v>
      </c>
      <c r="AS53" s="158">
        <f>IF(AS52="","",VLOOKUP(AS52,'【記載例】シフト記号表（勤務時間帯）'!$C$5:$W$46,21,FALSE))</f>
        <v>7.9999999999999982</v>
      </c>
      <c r="AT53" s="158" t="str">
        <f>IF(AT52="","",VLOOKUP(AT52,'【記載例】シフト記号表（勤務時間帯）'!$C$5:$W$46,21,FALSE))</f>
        <v>-</v>
      </c>
      <c r="AU53" s="159">
        <f>IF(AU52="","",VLOOKUP(AU52,'【記載例】シフト記号表（勤務時間帯）'!$C$5:$W$46,21,FALSE))</f>
        <v>7.9999999999999982</v>
      </c>
      <c r="AV53" s="157" t="str">
        <f>IF(AV52="","",VLOOKUP(AV52,'【記載例】シフト記号表（勤務時間帯）'!$C$5:$W$46,21,FALSE))</f>
        <v/>
      </c>
      <c r="AW53" s="158" t="str">
        <f>IF(AW52="","",VLOOKUP(AW52,'【記載例】シフト記号表（勤務時間帯）'!$C$5:$W$46,21,FALSE))</f>
        <v/>
      </c>
      <c r="AX53" s="160" t="str">
        <f>IF(AX52="","",VLOOKUP(AX52,'【記載例】シフト記号表（勤務時間帯）'!$C$5:$W$46,21,FALSE))</f>
        <v/>
      </c>
      <c r="AY53" s="914">
        <f>IF($BB$3="計画",SUM(T53:AU53),IF($BB$3="実績",SUM(T53:AX53),""))</f>
        <v>127.99999999999999</v>
      </c>
      <c r="AZ53" s="915"/>
      <c r="BA53" s="924">
        <f>IF($BB$3="計画",AY53/4,IF($BB$3="実績",(AY53/($BB$7/7)),""))</f>
        <v>31.999999999999996</v>
      </c>
      <c r="BB53" s="925"/>
      <c r="BC53" s="918"/>
      <c r="BD53" s="888"/>
      <c r="BE53" s="888"/>
      <c r="BF53" s="888"/>
      <c r="BG53" s="919"/>
    </row>
    <row r="54" spans="2:59" ht="20.25" customHeight="1">
      <c r="B54" s="70"/>
      <c r="C54" s="879"/>
      <c r="D54" s="880"/>
      <c r="E54" s="881"/>
      <c r="F54" s="185" t="str">
        <f>C53</f>
        <v>介護従業者</v>
      </c>
      <c r="G54" s="895"/>
      <c r="H54" s="882"/>
      <c r="I54" s="880"/>
      <c r="J54" s="880"/>
      <c r="K54" s="881"/>
      <c r="L54" s="890"/>
      <c r="M54" s="891"/>
      <c r="N54" s="892"/>
      <c r="O54" s="58" t="s">
        <v>89</v>
      </c>
      <c r="P54" s="59"/>
      <c r="Q54" s="59"/>
      <c r="R54" s="60"/>
      <c r="S54" s="80"/>
      <c r="T54" s="161" t="str">
        <f>IF(T52="","",VLOOKUP(T52,'【記載例】シフト記号表（勤務時間帯）'!$C$5:$Y$46,23,FALSE))</f>
        <v>-</v>
      </c>
      <c r="U54" s="162" t="str">
        <f>IF(U52="","",VLOOKUP(U52,'【記載例】シフト記号表（勤務時間帯）'!$C$5:$Y$46,23,FALSE))</f>
        <v>-</v>
      </c>
      <c r="V54" s="162" t="str">
        <f>IF(V52="","",VLOOKUP(V52,'【記載例】シフト記号表（勤務時間帯）'!$C$5:$Y$46,23,FALSE))</f>
        <v>-</v>
      </c>
      <c r="W54" s="162" t="str">
        <f>IF(W52="","",VLOOKUP(W52,'【記載例】シフト記号表（勤務時間帯）'!$C$5:$Y$46,23,FALSE))</f>
        <v>-</v>
      </c>
      <c r="X54" s="162" t="str">
        <f>IF(X52="","",VLOOKUP(X52,'【記載例】シフト記号表（勤務時間帯）'!$C$5:$Y$46,23,FALSE))</f>
        <v>-</v>
      </c>
      <c r="Y54" s="162" t="str">
        <f>IF(Y52="","",VLOOKUP(Y52,'【記載例】シフト記号表（勤務時間帯）'!$C$5:$Y$46,23,FALSE))</f>
        <v>-</v>
      </c>
      <c r="Z54" s="163" t="str">
        <f>IF(Z52="","",VLOOKUP(Z52,'【記載例】シフト記号表（勤務時間帯）'!$C$5:$Y$46,23,FALSE))</f>
        <v>-</v>
      </c>
      <c r="AA54" s="161" t="str">
        <f>IF(AA52="","",VLOOKUP(AA52,'【記載例】シフト記号表（勤務時間帯）'!$C$5:$Y$46,23,FALSE))</f>
        <v>-</v>
      </c>
      <c r="AB54" s="162" t="str">
        <f>IF(AB52="","",VLOOKUP(AB52,'【記載例】シフト記号表（勤務時間帯）'!$C$5:$Y$46,23,FALSE))</f>
        <v>-</v>
      </c>
      <c r="AC54" s="162" t="str">
        <f>IF(AC52="","",VLOOKUP(AC52,'【記載例】シフト記号表（勤務時間帯）'!$C$5:$Y$46,23,FALSE))</f>
        <v>-</v>
      </c>
      <c r="AD54" s="162" t="str">
        <f>IF(AD52="","",VLOOKUP(AD52,'【記載例】シフト記号表（勤務時間帯）'!$C$5:$Y$46,23,FALSE))</f>
        <v>-</v>
      </c>
      <c r="AE54" s="162" t="str">
        <f>IF(AE52="","",VLOOKUP(AE52,'【記載例】シフト記号表（勤務時間帯）'!$C$5:$Y$46,23,FALSE))</f>
        <v>-</v>
      </c>
      <c r="AF54" s="162" t="str">
        <f>IF(AF52="","",VLOOKUP(AF52,'【記載例】シフト記号表（勤務時間帯）'!$C$5:$Y$46,23,FALSE))</f>
        <v>-</v>
      </c>
      <c r="AG54" s="163" t="str">
        <f>IF(AG52="","",VLOOKUP(AG52,'【記載例】シフト記号表（勤務時間帯）'!$C$5:$Y$46,23,FALSE))</f>
        <v>-</v>
      </c>
      <c r="AH54" s="161" t="str">
        <f>IF(AH52="","",VLOOKUP(AH52,'【記載例】シフト記号表（勤務時間帯）'!$C$5:$Y$46,23,FALSE))</f>
        <v>-</v>
      </c>
      <c r="AI54" s="162" t="str">
        <f>IF(AI52="","",VLOOKUP(AI52,'【記載例】シフト記号表（勤務時間帯）'!$C$5:$Y$46,23,FALSE))</f>
        <v>-</v>
      </c>
      <c r="AJ54" s="162" t="str">
        <f>IF(AJ52="","",VLOOKUP(AJ52,'【記載例】シフト記号表（勤務時間帯）'!$C$5:$Y$46,23,FALSE))</f>
        <v>-</v>
      </c>
      <c r="AK54" s="162" t="str">
        <f>IF(AK52="","",VLOOKUP(AK52,'【記載例】シフト記号表（勤務時間帯）'!$C$5:$Y$46,23,FALSE))</f>
        <v>-</v>
      </c>
      <c r="AL54" s="162" t="str">
        <f>IF(AL52="","",VLOOKUP(AL52,'【記載例】シフト記号表（勤務時間帯）'!$C$5:$Y$46,23,FALSE))</f>
        <v>-</v>
      </c>
      <c r="AM54" s="162" t="str">
        <f>IF(AM52="","",VLOOKUP(AM52,'【記載例】シフト記号表（勤務時間帯）'!$C$5:$Y$46,23,FALSE))</f>
        <v>-</v>
      </c>
      <c r="AN54" s="163" t="str">
        <f>IF(AN52="","",VLOOKUP(AN52,'【記載例】シフト記号表（勤務時間帯）'!$C$5:$Y$46,23,FALSE))</f>
        <v>-</v>
      </c>
      <c r="AO54" s="161" t="str">
        <f>IF(AO52="","",VLOOKUP(AO52,'【記載例】シフト記号表（勤務時間帯）'!$C$5:$Y$46,23,FALSE))</f>
        <v>-</v>
      </c>
      <c r="AP54" s="162" t="str">
        <f>IF(AP52="","",VLOOKUP(AP52,'【記載例】シフト記号表（勤務時間帯）'!$C$5:$Y$46,23,FALSE))</f>
        <v>-</v>
      </c>
      <c r="AQ54" s="162" t="str">
        <f>IF(AQ52="","",VLOOKUP(AQ52,'【記載例】シフト記号表（勤務時間帯）'!$C$5:$Y$46,23,FALSE))</f>
        <v>-</v>
      </c>
      <c r="AR54" s="162" t="str">
        <f>IF(AR52="","",VLOOKUP(AR52,'【記載例】シフト記号表（勤務時間帯）'!$C$5:$Y$46,23,FALSE))</f>
        <v>-</v>
      </c>
      <c r="AS54" s="162" t="str">
        <f>IF(AS52="","",VLOOKUP(AS52,'【記載例】シフト記号表（勤務時間帯）'!$C$5:$Y$46,23,FALSE))</f>
        <v>-</v>
      </c>
      <c r="AT54" s="162" t="str">
        <f>IF(AT52="","",VLOOKUP(AT52,'【記載例】シフト記号表（勤務時間帯）'!$C$5:$Y$46,23,FALSE))</f>
        <v>-</v>
      </c>
      <c r="AU54" s="163" t="str">
        <f>IF(AU52="","",VLOOKUP(AU52,'【記載例】シフト記号表（勤務時間帯）'!$C$5:$Y$46,23,FALSE))</f>
        <v>-</v>
      </c>
      <c r="AV54" s="161" t="str">
        <f>IF(AV52="","",VLOOKUP(AV52,'【記載例】シフト記号表（勤務時間帯）'!$C$5:$Y$46,23,FALSE))</f>
        <v/>
      </c>
      <c r="AW54" s="162" t="str">
        <f>IF(AW52="","",VLOOKUP(AW52,'【記載例】シフト記号表（勤務時間帯）'!$C$5:$Y$46,23,FALSE))</f>
        <v/>
      </c>
      <c r="AX54" s="164" t="str">
        <f>IF(AX52="","",VLOOKUP(AX52,'【記載例】シフト記号表（勤務時間帯）'!$C$5:$Y$46,23,FALSE))</f>
        <v/>
      </c>
      <c r="AY54" s="912">
        <f>IF($BB$3="計画",SUM(T54:AU54),IF($BB$3="実績",SUM(T54:AX54),""))</f>
        <v>0</v>
      </c>
      <c r="AZ54" s="913"/>
      <c r="BA54" s="926">
        <f>IF($BB$3="計画",AY54/4,IF($BB$3="実績",(AY54/($BB$7/7)),""))</f>
        <v>0</v>
      </c>
      <c r="BB54" s="927"/>
      <c r="BC54" s="922"/>
      <c r="BD54" s="891"/>
      <c r="BE54" s="891"/>
      <c r="BF54" s="891"/>
      <c r="BG54" s="923"/>
    </row>
    <row r="55" spans="2:59" ht="20.25" customHeight="1">
      <c r="B55" s="71"/>
      <c r="C55" s="876"/>
      <c r="D55" s="877"/>
      <c r="E55" s="878"/>
      <c r="F55" s="184"/>
      <c r="G55" s="893" t="s">
        <v>160</v>
      </c>
      <c r="H55" s="883"/>
      <c r="I55" s="877"/>
      <c r="J55" s="877"/>
      <c r="K55" s="878"/>
      <c r="L55" s="884" t="s">
        <v>173</v>
      </c>
      <c r="M55" s="885"/>
      <c r="N55" s="886"/>
      <c r="O55" s="25" t="s">
        <v>18</v>
      </c>
      <c r="P55" s="32"/>
      <c r="Q55" s="32"/>
      <c r="R55" s="20"/>
      <c r="S55" s="79"/>
      <c r="T55" s="187" t="s">
        <v>45</v>
      </c>
      <c r="U55" s="190" t="s">
        <v>59</v>
      </c>
      <c r="V55" s="190" t="s">
        <v>45</v>
      </c>
      <c r="W55" s="190" t="s">
        <v>138</v>
      </c>
      <c r="X55" s="190" t="s">
        <v>138</v>
      </c>
      <c r="Y55" s="190" t="s">
        <v>138</v>
      </c>
      <c r="Z55" s="189" t="s">
        <v>138</v>
      </c>
      <c r="AA55" s="187" t="s">
        <v>45</v>
      </c>
      <c r="AB55" s="190" t="s">
        <v>138</v>
      </c>
      <c r="AC55" s="190" t="s">
        <v>138</v>
      </c>
      <c r="AD55" s="190" t="s">
        <v>45</v>
      </c>
      <c r="AE55" s="190" t="s">
        <v>138</v>
      </c>
      <c r="AF55" s="190" t="s">
        <v>45</v>
      </c>
      <c r="AG55" s="189" t="s">
        <v>45</v>
      </c>
      <c r="AH55" s="187" t="s">
        <v>138</v>
      </c>
      <c r="AI55" s="190" t="s">
        <v>138</v>
      </c>
      <c r="AJ55" s="190" t="s">
        <v>138</v>
      </c>
      <c r="AK55" s="190" t="s">
        <v>45</v>
      </c>
      <c r="AL55" s="190" t="s">
        <v>138</v>
      </c>
      <c r="AM55" s="190" t="s">
        <v>138</v>
      </c>
      <c r="AN55" s="189" t="s">
        <v>138</v>
      </c>
      <c r="AO55" s="187" t="s">
        <v>45</v>
      </c>
      <c r="AP55" s="190" t="s">
        <v>138</v>
      </c>
      <c r="AQ55" s="190" t="s">
        <v>138</v>
      </c>
      <c r="AR55" s="190" t="s">
        <v>45</v>
      </c>
      <c r="AS55" s="190" t="s">
        <v>138</v>
      </c>
      <c r="AT55" s="190" t="s">
        <v>45</v>
      </c>
      <c r="AU55" s="189" t="s">
        <v>138</v>
      </c>
      <c r="AV55" s="187"/>
      <c r="AW55" s="190"/>
      <c r="AX55" s="191"/>
      <c r="AY55" s="910"/>
      <c r="AZ55" s="911"/>
      <c r="BA55" s="920"/>
      <c r="BB55" s="921"/>
      <c r="BC55" s="916"/>
      <c r="BD55" s="885"/>
      <c r="BE55" s="885"/>
      <c r="BF55" s="885"/>
      <c r="BG55" s="917"/>
    </row>
    <row r="56" spans="2:59" ht="20.25" customHeight="1">
      <c r="B56" s="69">
        <f>B53+1</f>
        <v>13</v>
      </c>
      <c r="C56" s="876" t="s">
        <v>104</v>
      </c>
      <c r="D56" s="877"/>
      <c r="E56" s="878"/>
      <c r="F56" s="184"/>
      <c r="G56" s="894"/>
      <c r="H56" s="883" t="s">
        <v>134</v>
      </c>
      <c r="I56" s="877"/>
      <c r="J56" s="877"/>
      <c r="K56" s="878"/>
      <c r="L56" s="887"/>
      <c r="M56" s="888"/>
      <c r="N56" s="889"/>
      <c r="O56" s="27" t="s">
        <v>88</v>
      </c>
      <c r="P56" s="28"/>
      <c r="Q56" s="28"/>
      <c r="R56" s="23"/>
      <c r="S56" s="74"/>
      <c r="T56" s="157" t="str">
        <f>IF(T55="","",VLOOKUP(T55,'【記載例】シフト記号表（勤務時間帯）'!$C$5:$W$46,21,FALSE))</f>
        <v>-</v>
      </c>
      <c r="U56" s="158">
        <f>IF(U55="","",VLOOKUP(U55,'【記載例】シフト記号表（勤務時間帯）'!$C$5:$W$46,21,FALSE))</f>
        <v>5.5000000000000018</v>
      </c>
      <c r="V56" s="158" t="str">
        <f>IF(V55="","",VLOOKUP(V55,'【記載例】シフト記号表（勤務時間帯）'!$C$5:$W$46,21,FALSE))</f>
        <v>-</v>
      </c>
      <c r="W56" s="158">
        <f>IF(W55="","",VLOOKUP(W55,'【記載例】シフト記号表（勤務時間帯）'!$C$5:$W$46,21,FALSE))</f>
        <v>5.5000000000000018</v>
      </c>
      <c r="X56" s="158">
        <f>IF(X55="","",VLOOKUP(X55,'【記載例】シフト記号表（勤務時間帯）'!$C$5:$W$46,21,FALSE))</f>
        <v>5.5000000000000018</v>
      </c>
      <c r="Y56" s="158">
        <f>IF(Y55="","",VLOOKUP(Y55,'【記載例】シフト記号表（勤務時間帯）'!$C$5:$W$46,21,FALSE))</f>
        <v>5.5000000000000018</v>
      </c>
      <c r="Z56" s="159">
        <f>IF(Z55="","",VLOOKUP(Z55,'【記載例】シフト記号表（勤務時間帯）'!$C$5:$W$46,21,FALSE))</f>
        <v>5.5000000000000018</v>
      </c>
      <c r="AA56" s="157" t="str">
        <f>IF(AA55="","",VLOOKUP(AA55,'【記載例】シフト記号表（勤務時間帯）'!$C$5:$W$46,21,FALSE))</f>
        <v>-</v>
      </c>
      <c r="AB56" s="158">
        <f>IF(AB55="","",VLOOKUP(AB55,'【記載例】シフト記号表（勤務時間帯）'!$C$5:$W$46,21,FALSE))</f>
        <v>5.5000000000000018</v>
      </c>
      <c r="AC56" s="158">
        <f>IF(AC55="","",VLOOKUP(AC55,'【記載例】シフト記号表（勤務時間帯）'!$C$5:$W$46,21,FALSE))</f>
        <v>5.5000000000000018</v>
      </c>
      <c r="AD56" s="158" t="str">
        <f>IF(AD55="","",VLOOKUP(AD55,'【記載例】シフト記号表（勤務時間帯）'!$C$5:$W$46,21,FALSE))</f>
        <v>-</v>
      </c>
      <c r="AE56" s="158">
        <f>IF(AE55="","",VLOOKUP(AE55,'【記載例】シフト記号表（勤務時間帯）'!$C$5:$W$46,21,FALSE))</f>
        <v>5.5000000000000018</v>
      </c>
      <c r="AF56" s="158" t="str">
        <f>IF(AF55="","",VLOOKUP(AF55,'【記載例】シフト記号表（勤務時間帯）'!$C$5:$W$46,21,FALSE))</f>
        <v>-</v>
      </c>
      <c r="AG56" s="159" t="str">
        <f>IF(AG55="","",VLOOKUP(AG55,'【記載例】シフト記号表（勤務時間帯）'!$C$5:$W$46,21,FALSE))</f>
        <v>-</v>
      </c>
      <c r="AH56" s="157">
        <f>IF(AH55="","",VLOOKUP(AH55,'【記載例】シフト記号表（勤務時間帯）'!$C$5:$W$46,21,FALSE))</f>
        <v>5.5000000000000018</v>
      </c>
      <c r="AI56" s="158">
        <f>IF(AI55="","",VLOOKUP(AI55,'【記載例】シフト記号表（勤務時間帯）'!$C$5:$W$46,21,FALSE))</f>
        <v>5.5000000000000018</v>
      </c>
      <c r="AJ56" s="158">
        <f>IF(AJ55="","",VLOOKUP(AJ55,'【記載例】シフト記号表（勤務時間帯）'!$C$5:$W$46,21,FALSE))</f>
        <v>5.5000000000000018</v>
      </c>
      <c r="AK56" s="158" t="str">
        <f>IF(AK55="","",VLOOKUP(AK55,'【記載例】シフト記号表（勤務時間帯）'!$C$5:$W$46,21,FALSE))</f>
        <v>-</v>
      </c>
      <c r="AL56" s="158">
        <f>IF(AL55="","",VLOOKUP(AL55,'【記載例】シフト記号表（勤務時間帯）'!$C$5:$W$46,21,FALSE))</f>
        <v>5.5000000000000018</v>
      </c>
      <c r="AM56" s="158">
        <f>IF(AM55="","",VLOOKUP(AM55,'【記載例】シフト記号表（勤務時間帯）'!$C$5:$W$46,21,FALSE))</f>
        <v>5.5000000000000018</v>
      </c>
      <c r="AN56" s="159">
        <f>IF(AN55="","",VLOOKUP(AN55,'【記載例】シフト記号表（勤務時間帯）'!$C$5:$W$46,21,FALSE))</f>
        <v>5.5000000000000018</v>
      </c>
      <c r="AO56" s="157" t="str">
        <f>IF(AO55="","",VLOOKUP(AO55,'【記載例】シフト記号表（勤務時間帯）'!$C$5:$W$46,21,FALSE))</f>
        <v>-</v>
      </c>
      <c r="AP56" s="158">
        <f>IF(AP55="","",VLOOKUP(AP55,'【記載例】シフト記号表（勤務時間帯）'!$C$5:$W$46,21,FALSE))</f>
        <v>5.5000000000000018</v>
      </c>
      <c r="AQ56" s="158">
        <f>IF(AQ55="","",VLOOKUP(AQ55,'【記載例】シフト記号表（勤務時間帯）'!$C$5:$W$46,21,FALSE))</f>
        <v>5.5000000000000018</v>
      </c>
      <c r="AR56" s="158" t="str">
        <f>IF(AR55="","",VLOOKUP(AR55,'【記載例】シフト記号表（勤務時間帯）'!$C$5:$W$46,21,FALSE))</f>
        <v>-</v>
      </c>
      <c r="AS56" s="158">
        <f>IF(AS55="","",VLOOKUP(AS55,'【記載例】シフト記号表（勤務時間帯）'!$C$5:$W$46,21,FALSE))</f>
        <v>5.5000000000000018</v>
      </c>
      <c r="AT56" s="158" t="str">
        <f>IF(AT55="","",VLOOKUP(AT55,'【記載例】シフト記号表（勤務時間帯）'!$C$5:$W$46,21,FALSE))</f>
        <v>-</v>
      </c>
      <c r="AU56" s="159">
        <f>IF(AU55="","",VLOOKUP(AU55,'【記載例】シフト記号表（勤務時間帯）'!$C$5:$W$46,21,FALSE))</f>
        <v>5.5000000000000018</v>
      </c>
      <c r="AV56" s="157" t="str">
        <f>IF(AV55="","",VLOOKUP(AV55,'【記載例】シフト記号表（勤務時間帯）'!$C$5:$W$46,21,FALSE))</f>
        <v/>
      </c>
      <c r="AW56" s="158" t="str">
        <f>IF(AW55="","",VLOOKUP(AW55,'【記載例】シフト記号表（勤務時間帯）'!$C$5:$W$46,21,FALSE))</f>
        <v/>
      </c>
      <c r="AX56" s="160" t="str">
        <f>IF(AX55="","",VLOOKUP(AX55,'【記載例】シフト記号表（勤務時間帯）'!$C$5:$W$46,21,FALSE))</f>
        <v/>
      </c>
      <c r="AY56" s="914">
        <f>IF($BB$3="計画",SUM(T56:AU56),IF($BB$3="実績",SUM(T56:AX56),""))</f>
        <v>99.000000000000014</v>
      </c>
      <c r="AZ56" s="915"/>
      <c r="BA56" s="924">
        <f>IF($BB$3="計画",AY56/4,IF($BB$3="実績",(AY56/($BB$7/7)),""))</f>
        <v>24.750000000000004</v>
      </c>
      <c r="BB56" s="925"/>
      <c r="BC56" s="918"/>
      <c r="BD56" s="888"/>
      <c r="BE56" s="888"/>
      <c r="BF56" s="888"/>
      <c r="BG56" s="919"/>
    </row>
    <row r="57" spans="2:59" ht="20.25" customHeight="1">
      <c r="B57" s="70"/>
      <c r="C57" s="879"/>
      <c r="D57" s="880"/>
      <c r="E57" s="881"/>
      <c r="F57" s="185" t="str">
        <f>C56</f>
        <v>介護従業者</v>
      </c>
      <c r="G57" s="895"/>
      <c r="H57" s="882"/>
      <c r="I57" s="880"/>
      <c r="J57" s="880"/>
      <c r="K57" s="881"/>
      <c r="L57" s="890"/>
      <c r="M57" s="891"/>
      <c r="N57" s="892"/>
      <c r="O57" s="58" t="s">
        <v>89</v>
      </c>
      <c r="P57" s="59"/>
      <c r="Q57" s="59"/>
      <c r="R57" s="60"/>
      <c r="S57" s="80"/>
      <c r="T57" s="161" t="str">
        <f>IF(T55="","",VLOOKUP(T55,'【記載例】シフト記号表（勤務時間帯）'!$C$5:$Y$46,23,FALSE))</f>
        <v>-</v>
      </c>
      <c r="U57" s="162" t="str">
        <f>IF(U55="","",VLOOKUP(U55,'【記載例】シフト記号表（勤務時間帯）'!$C$5:$Y$46,23,FALSE))</f>
        <v>-</v>
      </c>
      <c r="V57" s="162" t="str">
        <f>IF(V55="","",VLOOKUP(V55,'【記載例】シフト記号表（勤務時間帯）'!$C$5:$Y$46,23,FALSE))</f>
        <v>-</v>
      </c>
      <c r="W57" s="162" t="str">
        <f>IF(W55="","",VLOOKUP(W55,'【記載例】シフト記号表（勤務時間帯）'!$C$5:$Y$46,23,FALSE))</f>
        <v>-</v>
      </c>
      <c r="X57" s="162" t="str">
        <f>IF(X55="","",VLOOKUP(X55,'【記載例】シフト記号表（勤務時間帯）'!$C$5:$Y$46,23,FALSE))</f>
        <v>-</v>
      </c>
      <c r="Y57" s="162" t="str">
        <f>IF(Y55="","",VLOOKUP(Y55,'【記載例】シフト記号表（勤務時間帯）'!$C$5:$Y$46,23,FALSE))</f>
        <v>-</v>
      </c>
      <c r="Z57" s="163" t="str">
        <f>IF(Z55="","",VLOOKUP(Z55,'【記載例】シフト記号表（勤務時間帯）'!$C$5:$Y$46,23,FALSE))</f>
        <v>-</v>
      </c>
      <c r="AA57" s="161" t="str">
        <f>IF(AA55="","",VLOOKUP(AA55,'【記載例】シフト記号表（勤務時間帯）'!$C$5:$Y$46,23,FALSE))</f>
        <v>-</v>
      </c>
      <c r="AB57" s="162" t="str">
        <f>IF(AB55="","",VLOOKUP(AB55,'【記載例】シフト記号表（勤務時間帯）'!$C$5:$Y$46,23,FALSE))</f>
        <v>-</v>
      </c>
      <c r="AC57" s="162" t="str">
        <f>IF(AC55="","",VLOOKUP(AC55,'【記載例】シフト記号表（勤務時間帯）'!$C$5:$Y$46,23,FALSE))</f>
        <v>-</v>
      </c>
      <c r="AD57" s="162" t="str">
        <f>IF(AD55="","",VLOOKUP(AD55,'【記載例】シフト記号表（勤務時間帯）'!$C$5:$Y$46,23,FALSE))</f>
        <v>-</v>
      </c>
      <c r="AE57" s="162" t="str">
        <f>IF(AE55="","",VLOOKUP(AE55,'【記載例】シフト記号表（勤務時間帯）'!$C$5:$Y$46,23,FALSE))</f>
        <v>-</v>
      </c>
      <c r="AF57" s="162" t="str">
        <f>IF(AF55="","",VLOOKUP(AF55,'【記載例】シフト記号表（勤務時間帯）'!$C$5:$Y$46,23,FALSE))</f>
        <v>-</v>
      </c>
      <c r="AG57" s="163" t="str">
        <f>IF(AG55="","",VLOOKUP(AG55,'【記載例】シフト記号表（勤務時間帯）'!$C$5:$Y$46,23,FALSE))</f>
        <v>-</v>
      </c>
      <c r="AH57" s="161" t="str">
        <f>IF(AH55="","",VLOOKUP(AH55,'【記載例】シフト記号表（勤務時間帯）'!$C$5:$Y$46,23,FALSE))</f>
        <v>-</v>
      </c>
      <c r="AI57" s="162" t="str">
        <f>IF(AI55="","",VLOOKUP(AI55,'【記載例】シフト記号表（勤務時間帯）'!$C$5:$Y$46,23,FALSE))</f>
        <v>-</v>
      </c>
      <c r="AJ57" s="162" t="str">
        <f>IF(AJ55="","",VLOOKUP(AJ55,'【記載例】シフト記号表（勤務時間帯）'!$C$5:$Y$46,23,FALSE))</f>
        <v>-</v>
      </c>
      <c r="AK57" s="162" t="str">
        <f>IF(AK55="","",VLOOKUP(AK55,'【記載例】シフト記号表（勤務時間帯）'!$C$5:$Y$46,23,FALSE))</f>
        <v>-</v>
      </c>
      <c r="AL57" s="162" t="str">
        <f>IF(AL55="","",VLOOKUP(AL55,'【記載例】シフト記号表（勤務時間帯）'!$C$5:$Y$46,23,FALSE))</f>
        <v>-</v>
      </c>
      <c r="AM57" s="162" t="str">
        <f>IF(AM55="","",VLOOKUP(AM55,'【記載例】シフト記号表（勤務時間帯）'!$C$5:$Y$46,23,FALSE))</f>
        <v>-</v>
      </c>
      <c r="AN57" s="163" t="str">
        <f>IF(AN55="","",VLOOKUP(AN55,'【記載例】シフト記号表（勤務時間帯）'!$C$5:$Y$46,23,FALSE))</f>
        <v>-</v>
      </c>
      <c r="AO57" s="161" t="str">
        <f>IF(AO55="","",VLOOKUP(AO55,'【記載例】シフト記号表（勤務時間帯）'!$C$5:$Y$46,23,FALSE))</f>
        <v>-</v>
      </c>
      <c r="AP57" s="162" t="str">
        <f>IF(AP55="","",VLOOKUP(AP55,'【記載例】シフト記号表（勤務時間帯）'!$C$5:$Y$46,23,FALSE))</f>
        <v>-</v>
      </c>
      <c r="AQ57" s="162" t="str">
        <f>IF(AQ55="","",VLOOKUP(AQ55,'【記載例】シフト記号表（勤務時間帯）'!$C$5:$Y$46,23,FALSE))</f>
        <v>-</v>
      </c>
      <c r="AR57" s="162" t="str">
        <f>IF(AR55="","",VLOOKUP(AR55,'【記載例】シフト記号表（勤務時間帯）'!$C$5:$Y$46,23,FALSE))</f>
        <v>-</v>
      </c>
      <c r="AS57" s="162" t="str">
        <f>IF(AS55="","",VLOOKUP(AS55,'【記載例】シフト記号表（勤務時間帯）'!$C$5:$Y$46,23,FALSE))</f>
        <v>-</v>
      </c>
      <c r="AT57" s="162" t="str">
        <f>IF(AT55="","",VLOOKUP(AT55,'【記載例】シフト記号表（勤務時間帯）'!$C$5:$Y$46,23,FALSE))</f>
        <v>-</v>
      </c>
      <c r="AU57" s="163" t="str">
        <f>IF(AU55="","",VLOOKUP(AU55,'【記載例】シフト記号表（勤務時間帯）'!$C$5:$Y$46,23,FALSE))</f>
        <v>-</v>
      </c>
      <c r="AV57" s="161" t="str">
        <f>IF(AV55="","",VLOOKUP(AV55,'【記載例】シフト記号表（勤務時間帯）'!$C$5:$Y$46,23,FALSE))</f>
        <v/>
      </c>
      <c r="AW57" s="162" t="str">
        <f>IF(AW55="","",VLOOKUP(AW55,'【記載例】シフト記号表（勤務時間帯）'!$C$5:$Y$46,23,FALSE))</f>
        <v/>
      </c>
      <c r="AX57" s="164" t="str">
        <f>IF(AX55="","",VLOOKUP(AX55,'【記載例】シフト記号表（勤務時間帯）'!$C$5:$Y$46,23,FALSE))</f>
        <v/>
      </c>
      <c r="AY57" s="912">
        <f>IF($BB$3="計画",SUM(T57:AU57),IF($BB$3="実績",SUM(T57:AX57),""))</f>
        <v>0</v>
      </c>
      <c r="AZ57" s="913"/>
      <c r="BA57" s="926">
        <f>IF($BB$3="計画",AY57/4,IF($BB$3="実績",(AY57/($BB$7/7)),""))</f>
        <v>0</v>
      </c>
      <c r="BB57" s="927"/>
      <c r="BC57" s="922"/>
      <c r="BD57" s="891"/>
      <c r="BE57" s="891"/>
      <c r="BF57" s="891"/>
      <c r="BG57" s="923"/>
    </row>
    <row r="58" spans="2:59" ht="20.25" customHeight="1">
      <c r="B58" s="71"/>
      <c r="C58" s="876"/>
      <c r="D58" s="877"/>
      <c r="E58" s="878"/>
      <c r="F58" s="184"/>
      <c r="G58" s="893" t="s">
        <v>160</v>
      </c>
      <c r="H58" s="883"/>
      <c r="I58" s="877"/>
      <c r="J58" s="877"/>
      <c r="K58" s="878"/>
      <c r="L58" s="884" t="s">
        <v>174</v>
      </c>
      <c r="M58" s="885"/>
      <c r="N58" s="886"/>
      <c r="O58" s="25" t="s">
        <v>18</v>
      </c>
      <c r="P58" s="32"/>
      <c r="Q58" s="32"/>
      <c r="R58" s="20"/>
      <c r="S58" s="79"/>
      <c r="T58" s="187" t="s">
        <v>45</v>
      </c>
      <c r="U58" s="190" t="s">
        <v>192</v>
      </c>
      <c r="V58" s="190" t="s">
        <v>61</v>
      </c>
      <c r="W58" s="190" t="s">
        <v>61</v>
      </c>
      <c r="X58" s="190" t="s">
        <v>61</v>
      </c>
      <c r="Y58" s="190" t="s">
        <v>45</v>
      </c>
      <c r="Z58" s="189" t="s">
        <v>192</v>
      </c>
      <c r="AA58" s="187" t="s">
        <v>45</v>
      </c>
      <c r="AB58" s="190" t="s">
        <v>45</v>
      </c>
      <c r="AC58" s="190" t="s">
        <v>61</v>
      </c>
      <c r="AD58" s="190" t="s">
        <v>45</v>
      </c>
      <c r="AE58" s="190" t="s">
        <v>45</v>
      </c>
      <c r="AF58" s="190" t="s">
        <v>61</v>
      </c>
      <c r="AG58" s="189" t="s">
        <v>192</v>
      </c>
      <c r="AH58" s="187" t="s">
        <v>45</v>
      </c>
      <c r="AI58" s="190" t="s">
        <v>61</v>
      </c>
      <c r="AJ58" s="190" t="s">
        <v>192</v>
      </c>
      <c r="AK58" s="190" t="s">
        <v>45</v>
      </c>
      <c r="AL58" s="190" t="s">
        <v>192</v>
      </c>
      <c r="AM58" s="190" t="s">
        <v>61</v>
      </c>
      <c r="AN58" s="189" t="s">
        <v>192</v>
      </c>
      <c r="AO58" s="187" t="s">
        <v>45</v>
      </c>
      <c r="AP58" s="190" t="s">
        <v>61</v>
      </c>
      <c r="AQ58" s="190" t="s">
        <v>61</v>
      </c>
      <c r="AR58" s="190" t="s">
        <v>61</v>
      </c>
      <c r="AS58" s="190" t="s">
        <v>45</v>
      </c>
      <c r="AT58" s="190" t="s">
        <v>61</v>
      </c>
      <c r="AU58" s="189" t="s">
        <v>61</v>
      </c>
      <c r="AV58" s="187"/>
      <c r="AW58" s="190"/>
      <c r="AX58" s="191"/>
      <c r="AY58" s="910"/>
      <c r="AZ58" s="911"/>
      <c r="BA58" s="920"/>
      <c r="BB58" s="921"/>
      <c r="BC58" s="916"/>
      <c r="BD58" s="885"/>
      <c r="BE58" s="885"/>
      <c r="BF58" s="885"/>
      <c r="BG58" s="917"/>
    </row>
    <row r="59" spans="2:59" ht="20.25" customHeight="1">
      <c r="B59" s="69">
        <f>B56+1</f>
        <v>14</v>
      </c>
      <c r="C59" s="876" t="s">
        <v>104</v>
      </c>
      <c r="D59" s="877"/>
      <c r="E59" s="878"/>
      <c r="F59" s="184"/>
      <c r="G59" s="894"/>
      <c r="H59" s="883" t="s">
        <v>134</v>
      </c>
      <c r="I59" s="877"/>
      <c r="J59" s="877"/>
      <c r="K59" s="878"/>
      <c r="L59" s="887"/>
      <c r="M59" s="888"/>
      <c r="N59" s="889"/>
      <c r="O59" s="27" t="s">
        <v>88</v>
      </c>
      <c r="P59" s="28"/>
      <c r="Q59" s="28"/>
      <c r="R59" s="23"/>
      <c r="S59" s="74"/>
      <c r="T59" s="157" t="str">
        <f>IF(T58="","",VLOOKUP(T58,'【記載例】シフト記号表（勤務時間帯）'!$C$5:$W$46,21,FALSE))</f>
        <v>-</v>
      </c>
      <c r="U59" s="158">
        <f>IF(U58="","",VLOOKUP(U58,'【記載例】シフト記号表（勤務時間帯）'!$C$5:$W$46,21,FALSE))</f>
        <v>5</v>
      </c>
      <c r="V59" s="158">
        <f>IF(V58="","",VLOOKUP(V58,'【記載例】シフト記号表（勤務時間帯）'!$C$5:$W$46,21,FALSE))</f>
        <v>5</v>
      </c>
      <c r="W59" s="158">
        <f>IF(W58="","",VLOOKUP(W58,'【記載例】シフト記号表（勤務時間帯）'!$C$5:$W$46,21,FALSE))</f>
        <v>5</v>
      </c>
      <c r="X59" s="158">
        <f>IF(X58="","",VLOOKUP(X58,'【記載例】シフト記号表（勤務時間帯）'!$C$5:$W$46,21,FALSE))</f>
        <v>5</v>
      </c>
      <c r="Y59" s="158" t="str">
        <f>IF(Y58="","",VLOOKUP(Y58,'【記載例】シフト記号表（勤務時間帯）'!$C$5:$W$46,21,FALSE))</f>
        <v>-</v>
      </c>
      <c r="Z59" s="159">
        <f>IF(Z58="","",VLOOKUP(Z58,'【記載例】シフト記号表（勤務時間帯）'!$C$5:$W$46,21,FALSE))</f>
        <v>5</v>
      </c>
      <c r="AA59" s="157" t="str">
        <f>IF(AA58="","",VLOOKUP(AA58,'【記載例】シフト記号表（勤務時間帯）'!$C$5:$W$46,21,FALSE))</f>
        <v>-</v>
      </c>
      <c r="AB59" s="158" t="str">
        <f>IF(AB58="","",VLOOKUP(AB58,'【記載例】シフト記号表（勤務時間帯）'!$C$5:$W$46,21,FALSE))</f>
        <v>-</v>
      </c>
      <c r="AC59" s="158">
        <f>IF(AC58="","",VLOOKUP(AC58,'【記載例】シフト記号表（勤務時間帯）'!$C$5:$W$46,21,FALSE))</f>
        <v>5</v>
      </c>
      <c r="AD59" s="158" t="str">
        <f>IF(AD58="","",VLOOKUP(AD58,'【記載例】シフト記号表（勤務時間帯）'!$C$5:$W$46,21,FALSE))</f>
        <v>-</v>
      </c>
      <c r="AE59" s="158" t="str">
        <f>IF(AE58="","",VLOOKUP(AE58,'【記載例】シフト記号表（勤務時間帯）'!$C$5:$W$46,21,FALSE))</f>
        <v>-</v>
      </c>
      <c r="AF59" s="158">
        <f>IF(AF58="","",VLOOKUP(AF58,'【記載例】シフト記号表（勤務時間帯）'!$C$5:$W$46,21,FALSE))</f>
        <v>5</v>
      </c>
      <c r="AG59" s="159">
        <f>IF(AG58="","",VLOOKUP(AG58,'【記載例】シフト記号表（勤務時間帯）'!$C$5:$W$46,21,FALSE))</f>
        <v>5</v>
      </c>
      <c r="AH59" s="157" t="str">
        <f>IF(AH58="","",VLOOKUP(AH58,'【記載例】シフト記号表（勤務時間帯）'!$C$5:$W$46,21,FALSE))</f>
        <v>-</v>
      </c>
      <c r="AI59" s="158">
        <f>IF(AI58="","",VLOOKUP(AI58,'【記載例】シフト記号表（勤務時間帯）'!$C$5:$W$46,21,FALSE))</f>
        <v>5</v>
      </c>
      <c r="AJ59" s="158">
        <f>IF(AJ58="","",VLOOKUP(AJ58,'【記載例】シフト記号表（勤務時間帯）'!$C$5:$W$46,21,FALSE))</f>
        <v>5</v>
      </c>
      <c r="AK59" s="158" t="str">
        <f>IF(AK58="","",VLOOKUP(AK58,'【記載例】シフト記号表（勤務時間帯）'!$C$5:$W$46,21,FALSE))</f>
        <v>-</v>
      </c>
      <c r="AL59" s="158">
        <f>IF(AL58="","",VLOOKUP(AL58,'【記載例】シフト記号表（勤務時間帯）'!$C$5:$W$46,21,FALSE))</f>
        <v>5</v>
      </c>
      <c r="AM59" s="158">
        <f>IF(AM58="","",VLOOKUP(AM58,'【記載例】シフト記号表（勤務時間帯）'!$C$5:$W$46,21,FALSE))</f>
        <v>5</v>
      </c>
      <c r="AN59" s="159">
        <f>IF(AN58="","",VLOOKUP(AN58,'【記載例】シフト記号表（勤務時間帯）'!$C$5:$W$46,21,FALSE))</f>
        <v>5</v>
      </c>
      <c r="AO59" s="157" t="str">
        <f>IF(AO58="","",VLOOKUP(AO58,'【記載例】シフト記号表（勤務時間帯）'!$C$5:$W$46,21,FALSE))</f>
        <v>-</v>
      </c>
      <c r="AP59" s="158">
        <f>IF(AP58="","",VLOOKUP(AP58,'【記載例】シフト記号表（勤務時間帯）'!$C$5:$W$46,21,FALSE))</f>
        <v>5</v>
      </c>
      <c r="AQ59" s="158">
        <f>IF(AQ58="","",VLOOKUP(AQ58,'【記載例】シフト記号表（勤務時間帯）'!$C$5:$W$46,21,FALSE))</f>
        <v>5</v>
      </c>
      <c r="AR59" s="158">
        <f>IF(AR58="","",VLOOKUP(AR58,'【記載例】シフト記号表（勤務時間帯）'!$C$5:$W$46,21,FALSE))</f>
        <v>5</v>
      </c>
      <c r="AS59" s="158" t="str">
        <f>IF(AS58="","",VLOOKUP(AS58,'【記載例】シフト記号表（勤務時間帯）'!$C$5:$W$46,21,FALSE))</f>
        <v>-</v>
      </c>
      <c r="AT59" s="158">
        <f>IF(AT58="","",VLOOKUP(AT58,'【記載例】シフト記号表（勤務時間帯）'!$C$5:$W$46,21,FALSE))</f>
        <v>5</v>
      </c>
      <c r="AU59" s="159">
        <f>IF(AU58="","",VLOOKUP(AU58,'【記載例】シフト記号表（勤務時間帯）'!$C$5:$W$46,21,FALSE))</f>
        <v>5</v>
      </c>
      <c r="AV59" s="157" t="str">
        <f>IF(AV58="","",VLOOKUP(AV58,'【記載例】シフト記号表（勤務時間帯）'!$C$5:$W$46,21,FALSE))</f>
        <v/>
      </c>
      <c r="AW59" s="158" t="str">
        <f>IF(AW58="","",VLOOKUP(AW58,'【記載例】シフト記号表（勤務時間帯）'!$C$5:$W$46,21,FALSE))</f>
        <v/>
      </c>
      <c r="AX59" s="160" t="str">
        <f>IF(AX58="","",VLOOKUP(AX58,'【記載例】シフト記号表（勤務時間帯）'!$C$5:$W$46,21,FALSE))</f>
        <v/>
      </c>
      <c r="AY59" s="914">
        <f>IF($BB$3="計画",SUM(T59:AU59),IF($BB$3="実績",SUM(T59:AX59),""))</f>
        <v>90</v>
      </c>
      <c r="AZ59" s="915"/>
      <c r="BA59" s="924">
        <f>IF($BB$3="計画",AY59/4,IF($BB$3="実績",(AY59/($BB$7/7)),""))</f>
        <v>22.5</v>
      </c>
      <c r="BB59" s="925"/>
      <c r="BC59" s="918"/>
      <c r="BD59" s="888"/>
      <c r="BE59" s="888"/>
      <c r="BF59" s="888"/>
      <c r="BG59" s="919"/>
    </row>
    <row r="60" spans="2:59" ht="20.25" customHeight="1">
      <c r="B60" s="70"/>
      <c r="C60" s="879"/>
      <c r="D60" s="880"/>
      <c r="E60" s="881"/>
      <c r="F60" s="185" t="str">
        <f>C59</f>
        <v>介護従業者</v>
      </c>
      <c r="G60" s="895"/>
      <c r="H60" s="882"/>
      <c r="I60" s="880"/>
      <c r="J60" s="880"/>
      <c r="K60" s="881"/>
      <c r="L60" s="890"/>
      <c r="M60" s="891"/>
      <c r="N60" s="892"/>
      <c r="O60" s="58" t="s">
        <v>89</v>
      </c>
      <c r="P60" s="59"/>
      <c r="Q60" s="59"/>
      <c r="R60" s="60"/>
      <c r="S60" s="80"/>
      <c r="T60" s="161" t="str">
        <f>IF(T58="","",VLOOKUP(T58,'【記載例】シフト記号表（勤務時間帯）'!$C$5:$Y$46,23,FALSE))</f>
        <v>-</v>
      </c>
      <c r="U60" s="162" t="str">
        <f>IF(U58="","",VLOOKUP(U58,'【記載例】シフト記号表（勤務時間帯）'!$C$5:$Y$46,23,FALSE))</f>
        <v>-</v>
      </c>
      <c r="V60" s="162" t="str">
        <f>IF(V58="","",VLOOKUP(V58,'【記載例】シフト記号表（勤務時間帯）'!$C$5:$Y$46,23,FALSE))</f>
        <v>-</v>
      </c>
      <c r="W60" s="162" t="str">
        <f>IF(W58="","",VLOOKUP(W58,'【記載例】シフト記号表（勤務時間帯）'!$C$5:$Y$46,23,FALSE))</f>
        <v>-</v>
      </c>
      <c r="X60" s="162" t="str">
        <f>IF(X58="","",VLOOKUP(X58,'【記載例】シフト記号表（勤務時間帯）'!$C$5:$Y$46,23,FALSE))</f>
        <v>-</v>
      </c>
      <c r="Y60" s="162" t="str">
        <f>IF(Y58="","",VLOOKUP(Y58,'【記載例】シフト記号表（勤務時間帯）'!$C$5:$Y$46,23,FALSE))</f>
        <v>-</v>
      </c>
      <c r="Z60" s="163" t="str">
        <f>IF(Z58="","",VLOOKUP(Z58,'【記載例】シフト記号表（勤務時間帯）'!$C$5:$Y$46,23,FALSE))</f>
        <v>-</v>
      </c>
      <c r="AA60" s="161" t="str">
        <f>IF(AA58="","",VLOOKUP(AA58,'【記載例】シフト記号表（勤務時間帯）'!$C$5:$Y$46,23,FALSE))</f>
        <v>-</v>
      </c>
      <c r="AB60" s="162" t="str">
        <f>IF(AB58="","",VLOOKUP(AB58,'【記載例】シフト記号表（勤務時間帯）'!$C$5:$Y$46,23,FALSE))</f>
        <v>-</v>
      </c>
      <c r="AC60" s="162" t="str">
        <f>IF(AC58="","",VLOOKUP(AC58,'【記載例】シフト記号表（勤務時間帯）'!$C$5:$Y$46,23,FALSE))</f>
        <v>-</v>
      </c>
      <c r="AD60" s="162" t="str">
        <f>IF(AD58="","",VLOOKUP(AD58,'【記載例】シフト記号表（勤務時間帯）'!$C$5:$Y$46,23,FALSE))</f>
        <v>-</v>
      </c>
      <c r="AE60" s="162" t="str">
        <f>IF(AE58="","",VLOOKUP(AE58,'【記載例】シフト記号表（勤務時間帯）'!$C$5:$Y$46,23,FALSE))</f>
        <v>-</v>
      </c>
      <c r="AF60" s="162" t="str">
        <f>IF(AF58="","",VLOOKUP(AF58,'【記載例】シフト記号表（勤務時間帯）'!$C$5:$Y$46,23,FALSE))</f>
        <v>-</v>
      </c>
      <c r="AG60" s="163" t="str">
        <f>IF(AG58="","",VLOOKUP(AG58,'【記載例】シフト記号表（勤務時間帯）'!$C$5:$Y$46,23,FALSE))</f>
        <v>-</v>
      </c>
      <c r="AH60" s="161" t="str">
        <f>IF(AH58="","",VLOOKUP(AH58,'【記載例】シフト記号表（勤務時間帯）'!$C$5:$Y$46,23,FALSE))</f>
        <v>-</v>
      </c>
      <c r="AI60" s="162" t="str">
        <f>IF(AI58="","",VLOOKUP(AI58,'【記載例】シフト記号表（勤務時間帯）'!$C$5:$Y$46,23,FALSE))</f>
        <v>-</v>
      </c>
      <c r="AJ60" s="162" t="str">
        <f>IF(AJ58="","",VLOOKUP(AJ58,'【記載例】シフト記号表（勤務時間帯）'!$C$5:$Y$46,23,FALSE))</f>
        <v>-</v>
      </c>
      <c r="AK60" s="162" t="str">
        <f>IF(AK58="","",VLOOKUP(AK58,'【記載例】シフト記号表（勤務時間帯）'!$C$5:$Y$46,23,FALSE))</f>
        <v>-</v>
      </c>
      <c r="AL60" s="162" t="str">
        <f>IF(AL58="","",VLOOKUP(AL58,'【記載例】シフト記号表（勤務時間帯）'!$C$5:$Y$46,23,FALSE))</f>
        <v>-</v>
      </c>
      <c r="AM60" s="162" t="str">
        <f>IF(AM58="","",VLOOKUP(AM58,'【記載例】シフト記号表（勤務時間帯）'!$C$5:$Y$46,23,FALSE))</f>
        <v>-</v>
      </c>
      <c r="AN60" s="163" t="str">
        <f>IF(AN58="","",VLOOKUP(AN58,'【記載例】シフト記号表（勤務時間帯）'!$C$5:$Y$46,23,FALSE))</f>
        <v>-</v>
      </c>
      <c r="AO60" s="161" t="str">
        <f>IF(AO58="","",VLOOKUP(AO58,'【記載例】シフト記号表（勤務時間帯）'!$C$5:$Y$46,23,FALSE))</f>
        <v>-</v>
      </c>
      <c r="AP60" s="162" t="str">
        <f>IF(AP58="","",VLOOKUP(AP58,'【記載例】シフト記号表（勤務時間帯）'!$C$5:$Y$46,23,FALSE))</f>
        <v>-</v>
      </c>
      <c r="AQ60" s="162" t="str">
        <f>IF(AQ58="","",VLOOKUP(AQ58,'【記載例】シフト記号表（勤務時間帯）'!$C$5:$Y$46,23,FALSE))</f>
        <v>-</v>
      </c>
      <c r="AR60" s="162" t="str">
        <f>IF(AR58="","",VLOOKUP(AR58,'【記載例】シフト記号表（勤務時間帯）'!$C$5:$Y$46,23,FALSE))</f>
        <v>-</v>
      </c>
      <c r="AS60" s="162" t="str">
        <f>IF(AS58="","",VLOOKUP(AS58,'【記載例】シフト記号表（勤務時間帯）'!$C$5:$Y$46,23,FALSE))</f>
        <v>-</v>
      </c>
      <c r="AT60" s="162" t="str">
        <f>IF(AT58="","",VLOOKUP(AT58,'【記載例】シフト記号表（勤務時間帯）'!$C$5:$Y$46,23,FALSE))</f>
        <v>-</v>
      </c>
      <c r="AU60" s="163" t="str">
        <f>IF(AU58="","",VLOOKUP(AU58,'【記載例】シフト記号表（勤務時間帯）'!$C$5:$Y$46,23,FALSE))</f>
        <v>-</v>
      </c>
      <c r="AV60" s="161" t="str">
        <f>IF(AV58="","",VLOOKUP(AV58,'【記載例】シフト記号表（勤務時間帯）'!$C$5:$Y$46,23,FALSE))</f>
        <v/>
      </c>
      <c r="AW60" s="162" t="str">
        <f>IF(AW58="","",VLOOKUP(AW58,'【記載例】シフト記号表（勤務時間帯）'!$C$5:$Y$46,23,FALSE))</f>
        <v/>
      </c>
      <c r="AX60" s="164" t="str">
        <f>IF(AX58="","",VLOOKUP(AX58,'【記載例】シフト記号表（勤務時間帯）'!$C$5:$Y$46,23,FALSE))</f>
        <v/>
      </c>
      <c r="AY60" s="912">
        <f>IF($BB$3="計画",SUM(T60:AU60),IF($BB$3="実績",SUM(T60:AX60),""))</f>
        <v>0</v>
      </c>
      <c r="AZ60" s="913"/>
      <c r="BA60" s="926">
        <f>IF($BB$3="計画",AY60/4,IF($BB$3="実績",(AY60/($BB$7/7)),""))</f>
        <v>0</v>
      </c>
      <c r="BB60" s="927"/>
      <c r="BC60" s="922"/>
      <c r="BD60" s="891"/>
      <c r="BE60" s="891"/>
      <c r="BF60" s="891"/>
      <c r="BG60" s="923"/>
    </row>
    <row r="61" spans="2:59" ht="20.25" customHeight="1">
      <c r="B61" s="71"/>
      <c r="C61" s="876"/>
      <c r="D61" s="877"/>
      <c r="E61" s="878"/>
      <c r="F61" s="184"/>
      <c r="G61" s="893" t="s">
        <v>160</v>
      </c>
      <c r="H61" s="883"/>
      <c r="I61" s="877"/>
      <c r="J61" s="877"/>
      <c r="K61" s="878"/>
      <c r="L61" s="884" t="s">
        <v>175</v>
      </c>
      <c r="M61" s="885"/>
      <c r="N61" s="886"/>
      <c r="O61" s="61" t="s">
        <v>18</v>
      </c>
      <c r="P61" s="62"/>
      <c r="Q61" s="62"/>
      <c r="R61" s="63"/>
      <c r="S61" s="81"/>
      <c r="T61" s="187" t="s">
        <v>139</v>
      </c>
      <c r="U61" s="190" t="s">
        <v>45</v>
      </c>
      <c r="V61" s="190" t="s">
        <v>139</v>
      </c>
      <c r="W61" s="190" t="s">
        <v>45</v>
      </c>
      <c r="X61" s="190" t="s">
        <v>45</v>
      </c>
      <c r="Y61" s="190" t="s">
        <v>139</v>
      </c>
      <c r="Z61" s="189" t="s">
        <v>45</v>
      </c>
      <c r="AA61" s="187" t="s">
        <v>139</v>
      </c>
      <c r="AB61" s="190" t="s">
        <v>45</v>
      </c>
      <c r="AC61" s="190" t="s">
        <v>45</v>
      </c>
      <c r="AD61" s="190" t="s">
        <v>139</v>
      </c>
      <c r="AE61" s="190" t="s">
        <v>45</v>
      </c>
      <c r="AF61" s="190" t="s">
        <v>139</v>
      </c>
      <c r="AG61" s="189" t="s">
        <v>45</v>
      </c>
      <c r="AH61" s="187" t="s">
        <v>139</v>
      </c>
      <c r="AI61" s="190" t="s">
        <v>45</v>
      </c>
      <c r="AJ61" s="190" t="s">
        <v>45</v>
      </c>
      <c r="AK61" s="190" t="s">
        <v>139</v>
      </c>
      <c r="AL61" s="190" t="s">
        <v>45</v>
      </c>
      <c r="AM61" s="190" t="s">
        <v>139</v>
      </c>
      <c r="AN61" s="189" t="s">
        <v>45</v>
      </c>
      <c r="AO61" s="187" t="s">
        <v>139</v>
      </c>
      <c r="AP61" s="190" t="s">
        <v>45</v>
      </c>
      <c r="AQ61" s="190" t="s">
        <v>139</v>
      </c>
      <c r="AR61" s="190" t="s">
        <v>139</v>
      </c>
      <c r="AS61" s="190" t="s">
        <v>45</v>
      </c>
      <c r="AT61" s="190" t="s">
        <v>139</v>
      </c>
      <c r="AU61" s="189" t="s">
        <v>45</v>
      </c>
      <c r="AV61" s="187"/>
      <c r="AW61" s="190"/>
      <c r="AX61" s="191"/>
      <c r="AY61" s="910"/>
      <c r="AZ61" s="911"/>
      <c r="BA61" s="920"/>
      <c r="BB61" s="921"/>
      <c r="BC61" s="916"/>
      <c r="BD61" s="885"/>
      <c r="BE61" s="885"/>
      <c r="BF61" s="885"/>
      <c r="BG61" s="917"/>
    </row>
    <row r="62" spans="2:59" ht="20.25" customHeight="1">
      <c r="B62" s="69">
        <f>B59+1</f>
        <v>15</v>
      </c>
      <c r="C62" s="876" t="s">
        <v>104</v>
      </c>
      <c r="D62" s="877"/>
      <c r="E62" s="878"/>
      <c r="F62" s="184"/>
      <c r="G62" s="894"/>
      <c r="H62" s="883" t="s">
        <v>134</v>
      </c>
      <c r="I62" s="877"/>
      <c r="J62" s="877"/>
      <c r="K62" s="878"/>
      <c r="L62" s="887"/>
      <c r="M62" s="888"/>
      <c r="N62" s="889"/>
      <c r="O62" s="27" t="s">
        <v>88</v>
      </c>
      <c r="P62" s="28"/>
      <c r="Q62" s="28"/>
      <c r="R62" s="23"/>
      <c r="S62" s="74"/>
      <c r="T62" s="157">
        <f>IF(T61="","",VLOOKUP(T61,'【記載例】シフト記号表（勤務時間帯）'!$C$5:$W$46,21,FALSE))</f>
        <v>6</v>
      </c>
      <c r="U62" s="158" t="str">
        <f>IF(U61="","",VLOOKUP(U61,'【記載例】シフト記号表（勤務時間帯）'!$C$5:$W$46,21,FALSE))</f>
        <v>-</v>
      </c>
      <c r="V62" s="158">
        <f>IF(V61="","",VLOOKUP(V61,'【記載例】シフト記号表（勤務時間帯）'!$C$5:$W$46,21,FALSE))</f>
        <v>6</v>
      </c>
      <c r="W62" s="158" t="str">
        <f>IF(W61="","",VLOOKUP(W61,'【記載例】シフト記号表（勤務時間帯）'!$C$5:$W$46,21,FALSE))</f>
        <v>-</v>
      </c>
      <c r="X62" s="158" t="str">
        <f>IF(X61="","",VLOOKUP(X61,'【記載例】シフト記号表（勤務時間帯）'!$C$5:$W$46,21,FALSE))</f>
        <v>-</v>
      </c>
      <c r="Y62" s="158">
        <f>IF(Y61="","",VLOOKUP(Y61,'【記載例】シフト記号表（勤務時間帯）'!$C$5:$W$46,21,FALSE))</f>
        <v>6</v>
      </c>
      <c r="Z62" s="159" t="str">
        <f>IF(Z61="","",VLOOKUP(Z61,'【記載例】シフト記号表（勤務時間帯）'!$C$5:$W$46,21,FALSE))</f>
        <v>-</v>
      </c>
      <c r="AA62" s="157">
        <f>IF(AA61="","",VLOOKUP(AA61,'【記載例】シフト記号表（勤務時間帯）'!$C$5:$W$46,21,FALSE))</f>
        <v>6</v>
      </c>
      <c r="AB62" s="158" t="str">
        <f>IF(AB61="","",VLOOKUP(AB61,'【記載例】シフト記号表（勤務時間帯）'!$C$5:$W$46,21,FALSE))</f>
        <v>-</v>
      </c>
      <c r="AC62" s="158" t="str">
        <f>IF(AC61="","",VLOOKUP(AC61,'【記載例】シフト記号表（勤務時間帯）'!$C$5:$W$46,21,FALSE))</f>
        <v>-</v>
      </c>
      <c r="AD62" s="158">
        <f>IF(AD61="","",VLOOKUP(AD61,'【記載例】シフト記号表（勤務時間帯）'!$C$5:$W$46,21,FALSE))</f>
        <v>6</v>
      </c>
      <c r="AE62" s="158" t="str">
        <f>IF(AE61="","",VLOOKUP(AE61,'【記載例】シフト記号表（勤務時間帯）'!$C$5:$W$46,21,FALSE))</f>
        <v>-</v>
      </c>
      <c r="AF62" s="158">
        <f>IF(AF61="","",VLOOKUP(AF61,'【記載例】シフト記号表（勤務時間帯）'!$C$5:$W$46,21,FALSE))</f>
        <v>6</v>
      </c>
      <c r="AG62" s="159" t="str">
        <f>IF(AG61="","",VLOOKUP(AG61,'【記載例】シフト記号表（勤務時間帯）'!$C$5:$W$46,21,FALSE))</f>
        <v>-</v>
      </c>
      <c r="AH62" s="157">
        <f>IF(AH61="","",VLOOKUP(AH61,'【記載例】シフト記号表（勤務時間帯）'!$C$5:$W$46,21,FALSE))</f>
        <v>6</v>
      </c>
      <c r="AI62" s="158" t="str">
        <f>IF(AI61="","",VLOOKUP(AI61,'【記載例】シフト記号表（勤務時間帯）'!$C$5:$W$46,21,FALSE))</f>
        <v>-</v>
      </c>
      <c r="AJ62" s="158" t="str">
        <f>IF(AJ61="","",VLOOKUP(AJ61,'【記載例】シフト記号表（勤務時間帯）'!$C$5:$W$46,21,FALSE))</f>
        <v>-</v>
      </c>
      <c r="AK62" s="158">
        <f>IF(AK61="","",VLOOKUP(AK61,'【記載例】シフト記号表（勤務時間帯）'!$C$5:$W$46,21,FALSE))</f>
        <v>6</v>
      </c>
      <c r="AL62" s="158" t="str">
        <f>IF(AL61="","",VLOOKUP(AL61,'【記載例】シフト記号表（勤務時間帯）'!$C$5:$W$46,21,FALSE))</f>
        <v>-</v>
      </c>
      <c r="AM62" s="158">
        <f>IF(AM61="","",VLOOKUP(AM61,'【記載例】シフト記号表（勤務時間帯）'!$C$5:$W$46,21,FALSE))</f>
        <v>6</v>
      </c>
      <c r="AN62" s="159" t="str">
        <f>IF(AN61="","",VLOOKUP(AN61,'【記載例】シフト記号表（勤務時間帯）'!$C$5:$W$46,21,FALSE))</f>
        <v>-</v>
      </c>
      <c r="AO62" s="157">
        <f>IF(AO61="","",VLOOKUP(AO61,'【記載例】シフト記号表（勤務時間帯）'!$C$5:$W$46,21,FALSE))</f>
        <v>6</v>
      </c>
      <c r="AP62" s="158" t="str">
        <f>IF(AP61="","",VLOOKUP(AP61,'【記載例】シフト記号表（勤務時間帯）'!$C$5:$W$46,21,FALSE))</f>
        <v>-</v>
      </c>
      <c r="AQ62" s="158">
        <f>IF(AQ61="","",VLOOKUP(AQ61,'【記載例】シフト記号表（勤務時間帯）'!$C$5:$W$46,21,FALSE))</f>
        <v>6</v>
      </c>
      <c r="AR62" s="158">
        <f>IF(AR61="","",VLOOKUP(AR61,'【記載例】シフト記号表（勤務時間帯）'!$C$5:$W$46,21,FALSE))</f>
        <v>6</v>
      </c>
      <c r="AS62" s="158" t="str">
        <f>IF(AS61="","",VLOOKUP(AS61,'【記載例】シフト記号表（勤務時間帯）'!$C$5:$W$46,21,FALSE))</f>
        <v>-</v>
      </c>
      <c r="AT62" s="158">
        <f>IF(AT61="","",VLOOKUP(AT61,'【記載例】シフト記号表（勤務時間帯）'!$C$5:$W$46,21,FALSE))</f>
        <v>6</v>
      </c>
      <c r="AU62" s="159" t="str">
        <f>IF(AU61="","",VLOOKUP(AU61,'【記載例】シフト記号表（勤務時間帯）'!$C$5:$W$46,21,FALSE))</f>
        <v>-</v>
      </c>
      <c r="AV62" s="157" t="str">
        <f>IF(AV61="","",VLOOKUP(AV61,'【記載例】シフト記号表（勤務時間帯）'!$C$5:$W$46,21,FALSE))</f>
        <v/>
      </c>
      <c r="AW62" s="158" t="str">
        <f>IF(AW61="","",VLOOKUP(AW61,'【記載例】シフト記号表（勤務時間帯）'!$C$5:$W$46,21,FALSE))</f>
        <v/>
      </c>
      <c r="AX62" s="160" t="str">
        <f>IF(AX61="","",VLOOKUP(AX61,'【記載例】シフト記号表（勤務時間帯）'!$C$5:$W$46,21,FALSE))</f>
        <v/>
      </c>
      <c r="AY62" s="914">
        <f>IF($BB$3="計画",SUM(T62:AU62),IF($BB$3="実績",SUM(T62:AX62),""))</f>
        <v>78</v>
      </c>
      <c r="AZ62" s="915"/>
      <c r="BA62" s="924">
        <f>IF($BB$3="計画",AY62/4,IF($BB$3="実績",(AY62/($BB$7/7)),""))</f>
        <v>19.5</v>
      </c>
      <c r="BB62" s="925"/>
      <c r="BC62" s="918"/>
      <c r="BD62" s="888"/>
      <c r="BE62" s="888"/>
      <c r="BF62" s="888"/>
      <c r="BG62" s="919"/>
    </row>
    <row r="63" spans="2:59" ht="20.25" customHeight="1" thickBot="1">
      <c r="B63" s="69"/>
      <c r="C63" s="906"/>
      <c r="D63" s="907"/>
      <c r="E63" s="908"/>
      <c r="F63" s="192" t="str">
        <f>C62</f>
        <v>介護従業者</v>
      </c>
      <c r="G63" s="905"/>
      <c r="H63" s="909"/>
      <c r="I63" s="907"/>
      <c r="J63" s="907"/>
      <c r="K63" s="908"/>
      <c r="L63" s="928"/>
      <c r="M63" s="929"/>
      <c r="N63" s="930"/>
      <c r="O63" s="82" t="s">
        <v>89</v>
      </c>
      <c r="P63" s="34"/>
      <c r="Q63" s="34"/>
      <c r="R63" s="83"/>
      <c r="S63" s="84"/>
      <c r="T63" s="161" t="str">
        <f>IF(T61="","",VLOOKUP(T61,'【記載例】シフト記号表（勤務時間帯）'!$C$5:$Y$46,23,FALSE))</f>
        <v>-</v>
      </c>
      <c r="U63" s="162" t="str">
        <f>IF(U61="","",VLOOKUP(U61,'【記載例】シフト記号表（勤務時間帯）'!$C$5:$Y$46,23,FALSE))</f>
        <v>-</v>
      </c>
      <c r="V63" s="162" t="str">
        <f>IF(V61="","",VLOOKUP(V61,'【記載例】シフト記号表（勤務時間帯）'!$C$5:$Y$46,23,FALSE))</f>
        <v>-</v>
      </c>
      <c r="W63" s="162" t="str">
        <f>IF(W61="","",VLOOKUP(W61,'【記載例】シフト記号表（勤務時間帯）'!$C$5:$Y$46,23,FALSE))</f>
        <v>-</v>
      </c>
      <c r="X63" s="162" t="str">
        <f>IF(X61="","",VLOOKUP(X61,'【記載例】シフト記号表（勤務時間帯）'!$C$5:$Y$46,23,FALSE))</f>
        <v>-</v>
      </c>
      <c r="Y63" s="162" t="str">
        <f>IF(Y61="","",VLOOKUP(Y61,'【記載例】シフト記号表（勤務時間帯）'!$C$5:$Y$46,23,FALSE))</f>
        <v>-</v>
      </c>
      <c r="Z63" s="163" t="str">
        <f>IF(Z61="","",VLOOKUP(Z61,'【記載例】シフト記号表（勤務時間帯）'!$C$5:$Y$46,23,FALSE))</f>
        <v>-</v>
      </c>
      <c r="AA63" s="161" t="str">
        <f>IF(AA61="","",VLOOKUP(AA61,'【記載例】シフト記号表（勤務時間帯）'!$C$5:$Y$46,23,FALSE))</f>
        <v>-</v>
      </c>
      <c r="AB63" s="162" t="str">
        <f>IF(AB61="","",VLOOKUP(AB61,'【記載例】シフト記号表（勤務時間帯）'!$C$5:$Y$46,23,FALSE))</f>
        <v>-</v>
      </c>
      <c r="AC63" s="162" t="str">
        <f>IF(AC61="","",VLOOKUP(AC61,'【記載例】シフト記号表（勤務時間帯）'!$C$5:$Y$46,23,FALSE))</f>
        <v>-</v>
      </c>
      <c r="AD63" s="162" t="str">
        <f>IF(AD61="","",VLOOKUP(AD61,'【記載例】シフト記号表（勤務時間帯）'!$C$5:$Y$46,23,FALSE))</f>
        <v>-</v>
      </c>
      <c r="AE63" s="162" t="str">
        <f>IF(AE61="","",VLOOKUP(AE61,'【記載例】シフト記号表（勤務時間帯）'!$C$5:$Y$46,23,FALSE))</f>
        <v>-</v>
      </c>
      <c r="AF63" s="162" t="str">
        <f>IF(AF61="","",VLOOKUP(AF61,'【記載例】シフト記号表（勤務時間帯）'!$C$5:$Y$46,23,FALSE))</f>
        <v>-</v>
      </c>
      <c r="AG63" s="163" t="str">
        <f>IF(AG61="","",VLOOKUP(AG61,'【記載例】シフト記号表（勤務時間帯）'!$C$5:$Y$46,23,FALSE))</f>
        <v>-</v>
      </c>
      <c r="AH63" s="161" t="str">
        <f>IF(AH61="","",VLOOKUP(AH61,'【記載例】シフト記号表（勤務時間帯）'!$C$5:$Y$46,23,FALSE))</f>
        <v>-</v>
      </c>
      <c r="AI63" s="162" t="str">
        <f>IF(AI61="","",VLOOKUP(AI61,'【記載例】シフト記号表（勤務時間帯）'!$C$5:$Y$46,23,FALSE))</f>
        <v>-</v>
      </c>
      <c r="AJ63" s="162" t="str">
        <f>IF(AJ61="","",VLOOKUP(AJ61,'【記載例】シフト記号表（勤務時間帯）'!$C$5:$Y$46,23,FALSE))</f>
        <v>-</v>
      </c>
      <c r="AK63" s="162" t="str">
        <f>IF(AK61="","",VLOOKUP(AK61,'【記載例】シフト記号表（勤務時間帯）'!$C$5:$Y$46,23,FALSE))</f>
        <v>-</v>
      </c>
      <c r="AL63" s="162" t="str">
        <f>IF(AL61="","",VLOOKUP(AL61,'【記載例】シフト記号表（勤務時間帯）'!$C$5:$Y$46,23,FALSE))</f>
        <v>-</v>
      </c>
      <c r="AM63" s="162" t="str">
        <f>IF(AM61="","",VLOOKUP(AM61,'【記載例】シフト記号表（勤務時間帯）'!$C$5:$Y$46,23,FALSE))</f>
        <v>-</v>
      </c>
      <c r="AN63" s="163" t="str">
        <f>IF(AN61="","",VLOOKUP(AN61,'【記載例】シフト記号表（勤務時間帯）'!$C$5:$Y$46,23,FALSE))</f>
        <v>-</v>
      </c>
      <c r="AO63" s="161" t="str">
        <f>IF(AO61="","",VLOOKUP(AO61,'【記載例】シフト記号表（勤務時間帯）'!$C$5:$Y$46,23,FALSE))</f>
        <v>-</v>
      </c>
      <c r="AP63" s="162" t="str">
        <f>IF(AP61="","",VLOOKUP(AP61,'【記載例】シフト記号表（勤務時間帯）'!$C$5:$Y$46,23,FALSE))</f>
        <v>-</v>
      </c>
      <c r="AQ63" s="162" t="str">
        <f>IF(AQ61="","",VLOOKUP(AQ61,'【記載例】シフト記号表（勤務時間帯）'!$C$5:$Y$46,23,FALSE))</f>
        <v>-</v>
      </c>
      <c r="AR63" s="162" t="str">
        <f>IF(AR61="","",VLOOKUP(AR61,'【記載例】シフト記号表（勤務時間帯）'!$C$5:$Y$46,23,FALSE))</f>
        <v>-</v>
      </c>
      <c r="AS63" s="162" t="str">
        <f>IF(AS61="","",VLOOKUP(AS61,'【記載例】シフト記号表（勤務時間帯）'!$C$5:$Y$46,23,FALSE))</f>
        <v>-</v>
      </c>
      <c r="AT63" s="162" t="str">
        <f>IF(AT61="","",VLOOKUP(AT61,'【記載例】シフト記号表（勤務時間帯）'!$C$5:$Y$46,23,FALSE))</f>
        <v>-</v>
      </c>
      <c r="AU63" s="163" t="str">
        <f>IF(AU61="","",VLOOKUP(AU61,'【記載例】シフト記号表（勤務時間帯）'!$C$5:$Y$46,23,FALSE))</f>
        <v>-</v>
      </c>
      <c r="AV63" s="161" t="str">
        <f>IF(AV61="","",VLOOKUP(AV61,'【記載例】シフト記号表（勤務時間帯）'!$C$5:$Y$46,23,FALSE))</f>
        <v/>
      </c>
      <c r="AW63" s="162" t="str">
        <f>IF(AW61="","",VLOOKUP(AW61,'【記載例】シフト記号表（勤務時間帯）'!$C$5:$Y$46,23,FALSE))</f>
        <v/>
      </c>
      <c r="AX63" s="164" t="str">
        <f>IF(AX61="","",VLOOKUP(AX61,'【記載例】シフト記号表（勤務時間帯）'!$C$5:$Y$46,23,FALSE))</f>
        <v/>
      </c>
      <c r="AY63" s="912">
        <f>IF($BB$3="計画",SUM(T63:AU63),IF($BB$3="実績",SUM(T63:AX63),""))</f>
        <v>0</v>
      </c>
      <c r="AZ63" s="913"/>
      <c r="BA63" s="926">
        <f>IF($BB$3="計画",AY63/4,IF($BB$3="実績",(AY63/($BB$7/7)),""))</f>
        <v>0</v>
      </c>
      <c r="BB63" s="927"/>
      <c r="BC63" s="918"/>
      <c r="BD63" s="888"/>
      <c r="BE63" s="888"/>
      <c r="BF63" s="888"/>
      <c r="BG63" s="919"/>
    </row>
    <row r="64" spans="2:59" ht="20.25" customHeight="1">
      <c r="B64" s="899" t="s">
        <v>221</v>
      </c>
      <c r="C64" s="900"/>
      <c r="D64" s="900"/>
      <c r="E64" s="900"/>
      <c r="F64" s="900"/>
      <c r="G64" s="900"/>
      <c r="H64" s="900"/>
      <c r="I64" s="900"/>
      <c r="J64" s="900"/>
      <c r="K64" s="900"/>
      <c r="L64" s="900"/>
      <c r="M64" s="900"/>
      <c r="N64" s="900"/>
      <c r="O64" s="900"/>
      <c r="P64" s="900"/>
      <c r="Q64" s="900"/>
      <c r="R64" s="900"/>
      <c r="S64" s="901"/>
      <c r="T64" s="205">
        <v>9</v>
      </c>
      <c r="U64" s="206">
        <v>5</v>
      </c>
      <c r="V64" s="206">
        <v>6</v>
      </c>
      <c r="W64" s="206">
        <v>7</v>
      </c>
      <c r="X64" s="206">
        <v>3</v>
      </c>
      <c r="Y64" s="206">
        <v>5</v>
      </c>
      <c r="Z64" s="207">
        <v>4</v>
      </c>
      <c r="AA64" s="208">
        <v>9</v>
      </c>
      <c r="AB64" s="206">
        <v>8</v>
      </c>
      <c r="AC64" s="206">
        <v>3</v>
      </c>
      <c r="AD64" s="206">
        <v>5</v>
      </c>
      <c r="AE64" s="206">
        <v>6</v>
      </c>
      <c r="AF64" s="206">
        <v>7</v>
      </c>
      <c r="AG64" s="207">
        <v>4</v>
      </c>
      <c r="AH64" s="208">
        <v>3</v>
      </c>
      <c r="AI64" s="206">
        <v>9</v>
      </c>
      <c r="AJ64" s="206">
        <v>6</v>
      </c>
      <c r="AK64" s="206">
        <v>7</v>
      </c>
      <c r="AL64" s="206">
        <v>8</v>
      </c>
      <c r="AM64" s="206">
        <v>9</v>
      </c>
      <c r="AN64" s="207">
        <v>4</v>
      </c>
      <c r="AO64" s="208">
        <v>7</v>
      </c>
      <c r="AP64" s="206">
        <v>5</v>
      </c>
      <c r="AQ64" s="206">
        <v>6</v>
      </c>
      <c r="AR64" s="206">
        <v>8</v>
      </c>
      <c r="AS64" s="206">
        <v>3</v>
      </c>
      <c r="AT64" s="206">
        <v>7</v>
      </c>
      <c r="AU64" s="207">
        <v>5</v>
      </c>
      <c r="AV64" s="208"/>
      <c r="AW64" s="206"/>
      <c r="AX64" s="209"/>
      <c r="AY64" s="999"/>
      <c r="AZ64" s="1000"/>
      <c r="BA64" s="1005"/>
      <c r="BB64" s="1006"/>
      <c r="BC64" s="1006"/>
      <c r="BD64" s="1006"/>
      <c r="BE64" s="1006"/>
      <c r="BF64" s="1006"/>
      <c r="BG64" s="1000"/>
    </row>
    <row r="65" spans="2:59" ht="20.25" customHeight="1">
      <c r="B65" s="902" t="s">
        <v>222</v>
      </c>
      <c r="C65" s="903"/>
      <c r="D65" s="903"/>
      <c r="E65" s="903"/>
      <c r="F65" s="903"/>
      <c r="G65" s="903"/>
      <c r="H65" s="903"/>
      <c r="I65" s="903"/>
      <c r="J65" s="903"/>
      <c r="K65" s="903"/>
      <c r="L65" s="903"/>
      <c r="M65" s="903"/>
      <c r="N65" s="903"/>
      <c r="O65" s="903"/>
      <c r="P65" s="903"/>
      <c r="Q65" s="903"/>
      <c r="R65" s="903"/>
      <c r="S65" s="904"/>
      <c r="T65" s="210"/>
      <c r="U65" s="211"/>
      <c r="V65" s="211"/>
      <c r="W65" s="211"/>
      <c r="X65" s="211"/>
      <c r="Y65" s="211"/>
      <c r="Z65" s="212"/>
      <c r="AA65" s="213"/>
      <c r="AB65" s="211"/>
      <c r="AC65" s="211"/>
      <c r="AD65" s="211"/>
      <c r="AE65" s="211"/>
      <c r="AF65" s="211"/>
      <c r="AG65" s="212"/>
      <c r="AH65" s="213"/>
      <c r="AI65" s="211"/>
      <c r="AJ65" s="211"/>
      <c r="AK65" s="211"/>
      <c r="AL65" s="211"/>
      <c r="AM65" s="211"/>
      <c r="AN65" s="212"/>
      <c r="AO65" s="213"/>
      <c r="AP65" s="211"/>
      <c r="AQ65" s="211"/>
      <c r="AR65" s="211"/>
      <c r="AS65" s="211"/>
      <c r="AT65" s="211"/>
      <c r="AU65" s="212"/>
      <c r="AV65" s="213"/>
      <c r="AW65" s="211"/>
      <c r="AX65" s="214"/>
      <c r="AY65" s="1001"/>
      <c r="AZ65" s="1002"/>
      <c r="BA65" s="1007"/>
      <c r="BB65" s="1008"/>
      <c r="BC65" s="1008"/>
      <c r="BD65" s="1008"/>
      <c r="BE65" s="1008"/>
      <c r="BF65" s="1008"/>
      <c r="BG65" s="1002"/>
    </row>
    <row r="66" spans="2:59" ht="20.25" customHeight="1">
      <c r="B66" s="902" t="s">
        <v>223</v>
      </c>
      <c r="C66" s="903"/>
      <c r="D66" s="903"/>
      <c r="E66" s="903"/>
      <c r="F66" s="903"/>
      <c r="G66" s="903"/>
      <c r="H66" s="903"/>
      <c r="I66" s="903"/>
      <c r="J66" s="903"/>
      <c r="K66" s="903"/>
      <c r="L66" s="903"/>
      <c r="M66" s="903"/>
      <c r="N66" s="903"/>
      <c r="O66" s="903"/>
      <c r="P66" s="903"/>
      <c r="Q66" s="903"/>
      <c r="R66" s="903"/>
      <c r="S66" s="904"/>
      <c r="T66" s="210">
        <v>10</v>
      </c>
      <c r="U66" s="211">
        <v>10</v>
      </c>
      <c r="V66" s="211">
        <v>10</v>
      </c>
      <c r="W66" s="211">
        <v>10</v>
      </c>
      <c r="X66" s="211">
        <v>10</v>
      </c>
      <c r="Y66" s="211">
        <v>10</v>
      </c>
      <c r="Z66" s="215">
        <v>10</v>
      </c>
      <c r="AA66" s="216">
        <v>10</v>
      </c>
      <c r="AB66" s="211">
        <v>10</v>
      </c>
      <c r="AC66" s="211">
        <v>10</v>
      </c>
      <c r="AD66" s="211">
        <v>10</v>
      </c>
      <c r="AE66" s="211">
        <v>10</v>
      </c>
      <c r="AF66" s="211">
        <v>10</v>
      </c>
      <c r="AG66" s="215">
        <v>10</v>
      </c>
      <c r="AH66" s="216">
        <v>10</v>
      </c>
      <c r="AI66" s="211">
        <v>10</v>
      </c>
      <c r="AJ66" s="211">
        <v>10</v>
      </c>
      <c r="AK66" s="211">
        <v>10</v>
      </c>
      <c r="AL66" s="211">
        <v>10</v>
      </c>
      <c r="AM66" s="211">
        <v>10</v>
      </c>
      <c r="AN66" s="215">
        <v>10</v>
      </c>
      <c r="AO66" s="216">
        <v>10</v>
      </c>
      <c r="AP66" s="211">
        <v>10</v>
      </c>
      <c r="AQ66" s="211">
        <v>10</v>
      </c>
      <c r="AR66" s="211">
        <v>10</v>
      </c>
      <c r="AS66" s="211">
        <v>10</v>
      </c>
      <c r="AT66" s="211">
        <v>10</v>
      </c>
      <c r="AU66" s="215">
        <v>10</v>
      </c>
      <c r="AV66" s="216"/>
      <c r="AW66" s="211"/>
      <c r="AX66" s="214"/>
      <c r="AY66" s="1001"/>
      <c r="AZ66" s="1002"/>
      <c r="BA66" s="1007"/>
      <c r="BB66" s="1008"/>
      <c r="BC66" s="1008"/>
      <c r="BD66" s="1008"/>
      <c r="BE66" s="1008"/>
      <c r="BF66" s="1008"/>
      <c r="BG66" s="1002"/>
    </row>
    <row r="67" spans="2:59" ht="20.25" customHeight="1">
      <c r="B67" s="902" t="s">
        <v>224</v>
      </c>
      <c r="C67" s="903"/>
      <c r="D67" s="903"/>
      <c r="E67" s="903"/>
      <c r="F67" s="903"/>
      <c r="G67" s="903"/>
      <c r="H67" s="903"/>
      <c r="I67" s="903"/>
      <c r="J67" s="903"/>
      <c r="K67" s="903"/>
      <c r="L67" s="903"/>
      <c r="M67" s="903"/>
      <c r="N67" s="903"/>
      <c r="O67" s="903"/>
      <c r="P67" s="903"/>
      <c r="Q67" s="903"/>
      <c r="R67" s="903"/>
      <c r="S67" s="904"/>
      <c r="T67" s="210">
        <v>3</v>
      </c>
      <c r="U67" s="211">
        <v>3</v>
      </c>
      <c r="V67" s="211">
        <v>3</v>
      </c>
      <c r="W67" s="211">
        <v>3</v>
      </c>
      <c r="X67" s="211">
        <v>3</v>
      </c>
      <c r="Y67" s="211">
        <v>3</v>
      </c>
      <c r="Z67" s="215">
        <v>3</v>
      </c>
      <c r="AA67" s="216">
        <v>3</v>
      </c>
      <c r="AB67" s="211">
        <v>3</v>
      </c>
      <c r="AC67" s="211">
        <v>3</v>
      </c>
      <c r="AD67" s="211">
        <v>3</v>
      </c>
      <c r="AE67" s="211">
        <v>3</v>
      </c>
      <c r="AF67" s="211">
        <v>3</v>
      </c>
      <c r="AG67" s="215">
        <v>3</v>
      </c>
      <c r="AH67" s="216">
        <v>3</v>
      </c>
      <c r="AI67" s="211">
        <v>3</v>
      </c>
      <c r="AJ67" s="211">
        <v>3</v>
      </c>
      <c r="AK67" s="211">
        <v>3</v>
      </c>
      <c r="AL67" s="211">
        <v>3</v>
      </c>
      <c r="AM67" s="211">
        <v>3</v>
      </c>
      <c r="AN67" s="215">
        <v>3</v>
      </c>
      <c r="AO67" s="216">
        <v>3</v>
      </c>
      <c r="AP67" s="211">
        <v>3</v>
      </c>
      <c r="AQ67" s="211">
        <v>3</v>
      </c>
      <c r="AR67" s="211">
        <v>3</v>
      </c>
      <c r="AS67" s="211">
        <v>3</v>
      </c>
      <c r="AT67" s="211">
        <v>3</v>
      </c>
      <c r="AU67" s="215">
        <v>3</v>
      </c>
      <c r="AV67" s="216"/>
      <c r="AW67" s="211"/>
      <c r="AX67" s="214"/>
      <c r="AY67" s="1003"/>
      <c r="AZ67" s="1004"/>
      <c r="BA67" s="1007"/>
      <c r="BB67" s="1008"/>
      <c r="BC67" s="1008"/>
      <c r="BD67" s="1008"/>
      <c r="BE67" s="1008"/>
      <c r="BF67" s="1008"/>
      <c r="BG67" s="1002"/>
    </row>
    <row r="68" spans="2:59" ht="20.25" customHeight="1">
      <c r="B68" s="902" t="s">
        <v>225</v>
      </c>
      <c r="C68" s="903"/>
      <c r="D68" s="903"/>
      <c r="E68" s="903"/>
      <c r="F68" s="903"/>
      <c r="G68" s="903"/>
      <c r="H68" s="903"/>
      <c r="I68" s="903"/>
      <c r="J68" s="903"/>
      <c r="K68" s="903"/>
      <c r="L68" s="903"/>
      <c r="M68" s="903"/>
      <c r="N68" s="903"/>
      <c r="O68" s="903"/>
      <c r="P68" s="903"/>
      <c r="Q68" s="903"/>
      <c r="R68" s="903"/>
      <c r="S68" s="904"/>
      <c r="T68" s="165">
        <f t="shared" ref="T68:AX68" ca="1" si="1">IF((SUMIF($C$19:$E$63,"介護従業者",T19:T63)+SUMIF($C$19:$E$63,"看護職員",T19:T63))=0,"",SUMIF($C$19:$E$63,"介護従業者",T19:T63)+SUMIF($C$19:$E$63,"看護職員",T19:T63))</f>
        <v>51</v>
      </c>
      <c r="U68" s="165">
        <f t="shared" ca="1" si="1"/>
        <v>50.5</v>
      </c>
      <c r="V68" s="165">
        <f t="shared" ca="1" si="1"/>
        <v>51</v>
      </c>
      <c r="W68" s="165">
        <f t="shared" ca="1" si="1"/>
        <v>50.5</v>
      </c>
      <c r="X68" s="165">
        <f t="shared" ca="1" si="1"/>
        <v>50.5</v>
      </c>
      <c r="Y68" s="165">
        <f t="shared" ca="1" si="1"/>
        <v>51.5</v>
      </c>
      <c r="Z68" s="166">
        <f t="shared" ca="1" si="1"/>
        <v>50.5</v>
      </c>
      <c r="AA68" s="167">
        <f t="shared" ca="1" si="1"/>
        <v>54</v>
      </c>
      <c r="AB68" s="165">
        <f t="shared" ca="1" si="1"/>
        <v>53.5</v>
      </c>
      <c r="AC68" s="165">
        <f t="shared" ca="1" si="1"/>
        <v>50.5</v>
      </c>
      <c r="AD68" s="165">
        <f t="shared" ca="1" si="1"/>
        <v>53.999999999999993</v>
      </c>
      <c r="AE68" s="165">
        <f t="shared" ca="1" si="1"/>
        <v>53.499999999999993</v>
      </c>
      <c r="AF68" s="165">
        <f t="shared" ca="1" si="1"/>
        <v>51</v>
      </c>
      <c r="AG68" s="166">
        <f t="shared" ca="1" si="1"/>
        <v>52.999999999999993</v>
      </c>
      <c r="AH68" s="167">
        <f t="shared" ca="1" si="1"/>
        <v>51.5</v>
      </c>
      <c r="AI68" s="165">
        <f t="shared" ca="1" si="1"/>
        <v>50.5</v>
      </c>
      <c r="AJ68" s="165">
        <f t="shared" ca="1" si="1"/>
        <v>50.5</v>
      </c>
      <c r="AK68" s="165">
        <f t="shared" ca="1" si="1"/>
        <v>53.999999999999993</v>
      </c>
      <c r="AL68" s="165">
        <f t="shared" ca="1" si="1"/>
        <v>50.5</v>
      </c>
      <c r="AM68" s="165">
        <f t="shared" ca="1" si="1"/>
        <v>48.5</v>
      </c>
      <c r="AN68" s="166">
        <f t="shared" ca="1" si="1"/>
        <v>50.5</v>
      </c>
      <c r="AO68" s="167">
        <f t="shared" ca="1" si="1"/>
        <v>54</v>
      </c>
      <c r="AP68" s="165">
        <f t="shared" ca="1" si="1"/>
        <v>58.5</v>
      </c>
      <c r="AQ68" s="165">
        <f t="shared" ca="1" si="1"/>
        <v>56.5</v>
      </c>
      <c r="AR68" s="165">
        <f t="shared" ca="1" si="1"/>
        <v>51</v>
      </c>
      <c r="AS68" s="165">
        <f t="shared" ca="1" si="1"/>
        <v>53.5</v>
      </c>
      <c r="AT68" s="165">
        <f t="shared" ca="1" si="1"/>
        <v>51</v>
      </c>
      <c r="AU68" s="166">
        <f t="shared" ca="1" si="1"/>
        <v>50.5</v>
      </c>
      <c r="AV68" s="167" t="str">
        <f t="shared" ca="1" si="1"/>
        <v/>
      </c>
      <c r="AW68" s="165" t="str">
        <f t="shared" ca="1" si="1"/>
        <v/>
      </c>
      <c r="AX68" s="165" t="str">
        <f t="shared" ca="1" si="1"/>
        <v/>
      </c>
      <c r="AY68" s="997">
        <f ca="1">IF($BB$3="計画",SUM(T68:AU68),IF($BB$3="実績",SUM(T68:AX68),""))</f>
        <v>1456</v>
      </c>
      <c r="AZ68" s="998"/>
      <c r="BA68" s="1007"/>
      <c r="BB68" s="1008"/>
      <c r="BC68" s="1008"/>
      <c r="BD68" s="1008"/>
      <c r="BE68" s="1008"/>
      <c r="BF68" s="1008"/>
      <c r="BG68" s="1002"/>
    </row>
    <row r="69" spans="2:59" ht="20.25" customHeight="1">
      <c r="B69" s="902" t="s">
        <v>226</v>
      </c>
      <c r="C69" s="903"/>
      <c r="D69" s="903"/>
      <c r="E69" s="903"/>
      <c r="F69" s="903"/>
      <c r="G69" s="903"/>
      <c r="H69" s="903"/>
      <c r="I69" s="903"/>
      <c r="J69" s="903"/>
      <c r="K69" s="903"/>
      <c r="L69" s="903"/>
      <c r="M69" s="903"/>
      <c r="N69" s="903"/>
      <c r="O69" s="903"/>
      <c r="P69" s="903"/>
      <c r="Q69" s="903"/>
      <c r="R69" s="903"/>
      <c r="S69" s="904"/>
      <c r="T69" s="165">
        <f t="shared" ref="T69:AX69" ca="1" si="2">IF(SUMIF($C$19:$E$63,"看護職員",T19:T63)=0,"",SUMIF($C$19:$E$63,"看護職員",T19:T63))</f>
        <v>29</v>
      </c>
      <c r="U69" s="165">
        <f t="shared" ca="1" si="2"/>
        <v>32</v>
      </c>
      <c r="V69" s="165">
        <f t="shared" ca="1" si="2"/>
        <v>32</v>
      </c>
      <c r="W69" s="165">
        <f t="shared" ca="1" si="2"/>
        <v>32</v>
      </c>
      <c r="X69" s="165">
        <f t="shared" ca="1" si="2"/>
        <v>24</v>
      </c>
      <c r="Y69" s="165">
        <f t="shared" ca="1" si="2"/>
        <v>24</v>
      </c>
      <c r="Z69" s="163">
        <f t="shared" ca="1" si="2"/>
        <v>32</v>
      </c>
      <c r="AA69" s="161">
        <f t="shared" ca="1" si="2"/>
        <v>32</v>
      </c>
      <c r="AB69" s="165">
        <f t="shared" ca="1" si="2"/>
        <v>40</v>
      </c>
      <c r="AC69" s="165">
        <f t="shared" ca="1" si="2"/>
        <v>32</v>
      </c>
      <c r="AD69" s="165">
        <f t="shared" ca="1" si="2"/>
        <v>24</v>
      </c>
      <c r="AE69" s="165">
        <f t="shared" ca="1" si="2"/>
        <v>39.999999999999993</v>
      </c>
      <c r="AF69" s="165">
        <f t="shared" ca="1" si="2"/>
        <v>32</v>
      </c>
      <c r="AG69" s="163">
        <f t="shared" ca="1" si="2"/>
        <v>39.999999999999993</v>
      </c>
      <c r="AH69" s="161">
        <f t="shared" ca="1" si="2"/>
        <v>24</v>
      </c>
      <c r="AI69" s="165">
        <f t="shared" ca="1" si="2"/>
        <v>32</v>
      </c>
      <c r="AJ69" s="165">
        <f t="shared" ca="1" si="2"/>
        <v>32</v>
      </c>
      <c r="AK69" s="165">
        <f t="shared" ca="1" si="2"/>
        <v>24</v>
      </c>
      <c r="AL69" s="165">
        <f t="shared" ca="1" si="2"/>
        <v>32</v>
      </c>
      <c r="AM69" s="165">
        <f t="shared" ca="1" si="2"/>
        <v>24</v>
      </c>
      <c r="AN69" s="163">
        <f t="shared" ca="1" si="2"/>
        <v>32</v>
      </c>
      <c r="AO69" s="161">
        <f t="shared" ca="1" si="2"/>
        <v>32</v>
      </c>
      <c r="AP69" s="165">
        <f t="shared" ca="1" si="2"/>
        <v>40</v>
      </c>
      <c r="AQ69" s="165">
        <f t="shared" ca="1" si="2"/>
        <v>32</v>
      </c>
      <c r="AR69" s="165">
        <f t="shared" ca="1" si="2"/>
        <v>32</v>
      </c>
      <c r="AS69" s="165">
        <f t="shared" ca="1" si="2"/>
        <v>32</v>
      </c>
      <c r="AT69" s="165">
        <f t="shared" ca="1" si="2"/>
        <v>32</v>
      </c>
      <c r="AU69" s="163">
        <f t="shared" ca="1" si="2"/>
        <v>24</v>
      </c>
      <c r="AV69" s="161" t="str">
        <f t="shared" ca="1" si="2"/>
        <v/>
      </c>
      <c r="AW69" s="165" t="str">
        <f t="shared" ca="1" si="2"/>
        <v/>
      </c>
      <c r="AX69" s="165" t="str">
        <f t="shared" ca="1" si="2"/>
        <v/>
      </c>
      <c r="AY69" s="997">
        <f ca="1">IF($BB$3="計画",SUM(T69:AU69),IF($BB$3="実績",SUM(T69:AX69),""))</f>
        <v>869</v>
      </c>
      <c r="AZ69" s="998"/>
      <c r="BA69" s="1007"/>
      <c r="BB69" s="1008"/>
      <c r="BC69" s="1008"/>
      <c r="BD69" s="1008"/>
      <c r="BE69" s="1008"/>
      <c r="BF69" s="1008"/>
      <c r="BG69" s="1002"/>
    </row>
    <row r="70" spans="2:59" ht="20.25" customHeight="1" thickBot="1">
      <c r="B70" s="896" t="s">
        <v>227</v>
      </c>
      <c r="C70" s="897"/>
      <c r="D70" s="897"/>
      <c r="E70" s="897"/>
      <c r="F70" s="897"/>
      <c r="G70" s="897"/>
      <c r="H70" s="897"/>
      <c r="I70" s="897"/>
      <c r="J70" s="897"/>
      <c r="K70" s="897"/>
      <c r="L70" s="897"/>
      <c r="M70" s="897"/>
      <c r="N70" s="897"/>
      <c r="O70" s="897"/>
      <c r="P70" s="897"/>
      <c r="Q70" s="897"/>
      <c r="R70" s="897"/>
      <c r="S70" s="898"/>
      <c r="T70" s="168">
        <f>IF((SUMIF($F$19:$F$63,"介護従業者",T19:T63)+SUMIF($F$19:$F$63,"看護職員",T19:T63))=0,"",(SUMIF($F$19:$F$63,"介護従業者",T19:T63)+SUMIF($F$19:$F$63,"看護職員",T19:T63)))</f>
        <v>11.000000000000002</v>
      </c>
      <c r="U70" s="168">
        <f t="shared" ref="U70:AX70" si="3">IF((SUMIF($F$19:$F$63,"介護従業者",U19:U63)+SUMIF($F$19:$F$63,"看護職員",U19:U63))=0,"",(SUMIF($F$19:$F$63,"介護従業者",U19:U63)+SUMIF($F$19:$F$63,"看護職員",U19:U63)))</f>
        <v>11.000000000000002</v>
      </c>
      <c r="V70" s="168">
        <f t="shared" si="3"/>
        <v>11.000000000000002</v>
      </c>
      <c r="W70" s="168">
        <f t="shared" si="3"/>
        <v>11.000000000000002</v>
      </c>
      <c r="X70" s="168">
        <f t="shared" si="3"/>
        <v>11.000000000000002</v>
      </c>
      <c r="Y70" s="168">
        <f t="shared" si="3"/>
        <v>11.000000000000002</v>
      </c>
      <c r="Z70" s="169">
        <f t="shared" si="3"/>
        <v>11.000000000000002</v>
      </c>
      <c r="AA70" s="170">
        <f t="shared" si="3"/>
        <v>11.000000000000002</v>
      </c>
      <c r="AB70" s="168">
        <f t="shared" si="3"/>
        <v>11.000000000000002</v>
      </c>
      <c r="AC70" s="168">
        <f t="shared" si="3"/>
        <v>11.000000000000002</v>
      </c>
      <c r="AD70" s="168">
        <f t="shared" si="3"/>
        <v>11.000000000000002</v>
      </c>
      <c r="AE70" s="168">
        <f t="shared" si="3"/>
        <v>11.000000000000002</v>
      </c>
      <c r="AF70" s="168">
        <f t="shared" si="3"/>
        <v>11.000000000000002</v>
      </c>
      <c r="AG70" s="169">
        <f t="shared" si="3"/>
        <v>11.000000000000002</v>
      </c>
      <c r="AH70" s="170">
        <f t="shared" si="3"/>
        <v>11.000000000000002</v>
      </c>
      <c r="AI70" s="168">
        <f t="shared" si="3"/>
        <v>11.000000000000002</v>
      </c>
      <c r="AJ70" s="168">
        <f t="shared" si="3"/>
        <v>11.000000000000002</v>
      </c>
      <c r="AK70" s="168">
        <f t="shared" si="3"/>
        <v>11.000000000000002</v>
      </c>
      <c r="AL70" s="168">
        <f t="shared" si="3"/>
        <v>11.000000000000002</v>
      </c>
      <c r="AM70" s="168">
        <f t="shared" si="3"/>
        <v>11.000000000000002</v>
      </c>
      <c r="AN70" s="169">
        <f t="shared" si="3"/>
        <v>11.000000000000002</v>
      </c>
      <c r="AO70" s="170">
        <f t="shared" si="3"/>
        <v>11.000000000000002</v>
      </c>
      <c r="AP70" s="168">
        <f t="shared" si="3"/>
        <v>11.000000000000002</v>
      </c>
      <c r="AQ70" s="168">
        <f t="shared" si="3"/>
        <v>11.000000000000002</v>
      </c>
      <c r="AR70" s="168">
        <f t="shared" si="3"/>
        <v>11.000000000000002</v>
      </c>
      <c r="AS70" s="168">
        <f t="shared" si="3"/>
        <v>11.000000000000002</v>
      </c>
      <c r="AT70" s="168">
        <f t="shared" si="3"/>
        <v>11.000000000000002</v>
      </c>
      <c r="AU70" s="169">
        <f t="shared" si="3"/>
        <v>11.000000000000002</v>
      </c>
      <c r="AV70" s="170" t="str">
        <f t="shared" si="3"/>
        <v/>
      </c>
      <c r="AW70" s="168" t="str">
        <f t="shared" si="3"/>
        <v/>
      </c>
      <c r="AX70" s="168" t="str">
        <f t="shared" si="3"/>
        <v/>
      </c>
      <c r="AY70" s="1012">
        <f>IF($BB$3="計画",SUM(T70:AU70),IF($BB$3="実績",SUM(T70:AX70),""))</f>
        <v>308.00000000000006</v>
      </c>
      <c r="AZ70" s="1013"/>
      <c r="BA70" s="1009"/>
      <c r="BB70" s="1010"/>
      <c r="BC70" s="1010"/>
      <c r="BD70" s="1010"/>
      <c r="BE70" s="1010"/>
      <c r="BF70" s="1010"/>
      <c r="BG70" s="1011"/>
    </row>
    <row r="71" spans="2:59" s="64" customFormat="1" ht="20.25" customHeight="1">
      <c r="C71" s="65"/>
      <c r="D71" s="65"/>
      <c r="E71" s="65"/>
      <c r="F71" s="65"/>
      <c r="Q71" s="67"/>
      <c r="BG71" s="66"/>
    </row>
    <row r="72" spans="2:59" ht="20.25" customHeight="1"/>
    <row r="73" spans="2:59" ht="20.25" customHeight="1"/>
    <row r="74" spans="2:59" ht="20.25" customHeight="1"/>
    <row r="75" spans="2:59" ht="20.25" customHeight="1"/>
    <row r="76" spans="2:59" ht="20.25" customHeight="1"/>
    <row r="77" spans="2:59" ht="20.25" customHeight="1"/>
    <row r="78" spans="2:59" ht="20.25" customHeight="1"/>
    <row r="79" spans="2:59" ht="20.25" customHeight="1"/>
    <row r="80" spans="2:59"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125" spans="1:56">
      <c r="A125" s="15"/>
      <c r="B125" s="15"/>
      <c r="C125" s="16"/>
      <c r="D125" s="16"/>
      <c r="E125" s="16"/>
      <c r="F125" s="16"/>
      <c r="G125" s="16"/>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4"/>
      <c r="AX125" s="14"/>
      <c r="AY125" s="14"/>
      <c r="AZ125" s="14"/>
      <c r="BA125" s="14"/>
      <c r="BB125" s="14"/>
      <c r="BC125" s="14"/>
      <c r="BD125" s="14"/>
    </row>
    <row r="126" spans="1:56">
      <c r="A126" s="15"/>
      <c r="B126" s="15"/>
      <c r="C126" s="16"/>
      <c r="D126" s="16"/>
      <c r="E126" s="16"/>
      <c r="F126" s="16"/>
      <c r="G126" s="16"/>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4"/>
      <c r="AX126" s="14"/>
      <c r="AY126" s="14"/>
      <c r="AZ126" s="14"/>
      <c r="BA126" s="14"/>
      <c r="BB126" s="14"/>
      <c r="BC126" s="14"/>
      <c r="BD126" s="14"/>
    </row>
    <row r="127" spans="1:56">
      <c r="A127" s="15"/>
      <c r="B127" s="15"/>
      <c r="C127" s="18"/>
      <c r="D127" s="18"/>
      <c r="E127" s="18"/>
      <c r="F127" s="18"/>
      <c r="G127" s="18"/>
      <c r="H127" s="16"/>
      <c r="I127" s="16"/>
      <c r="J127" s="15"/>
      <c r="K127" s="15"/>
      <c r="L127" s="15"/>
      <c r="M127" s="15"/>
      <c r="N127" s="15"/>
      <c r="O127" s="15"/>
    </row>
    <row r="128" spans="1:56">
      <c r="A128" s="15"/>
      <c r="B128" s="15"/>
      <c r="C128" s="18"/>
      <c r="D128" s="18"/>
      <c r="E128" s="18"/>
      <c r="F128" s="18"/>
      <c r="G128" s="18"/>
      <c r="H128" s="16"/>
      <c r="I128" s="16"/>
      <c r="J128" s="15"/>
      <c r="K128" s="15"/>
      <c r="L128" s="15"/>
      <c r="M128" s="15"/>
      <c r="N128" s="15"/>
      <c r="O128" s="15"/>
    </row>
    <row r="129" spans="3:7">
      <c r="C129" s="3"/>
      <c r="D129" s="3"/>
      <c r="E129" s="3"/>
      <c r="F129" s="3"/>
      <c r="G129" s="3"/>
    </row>
    <row r="130" spans="3:7">
      <c r="C130" s="3"/>
      <c r="D130" s="3"/>
      <c r="E130" s="3"/>
      <c r="F130" s="3"/>
      <c r="G130" s="3"/>
    </row>
    <row r="131" spans="3:7">
      <c r="C131" s="3"/>
      <c r="D131" s="3"/>
      <c r="E131" s="3"/>
      <c r="F131" s="3"/>
      <c r="G131" s="3"/>
    </row>
    <row r="132" spans="3:7">
      <c r="C132" s="3"/>
      <c r="D132" s="3"/>
      <c r="E132" s="3"/>
      <c r="F132" s="3"/>
      <c r="G132" s="3"/>
    </row>
  </sheetData>
  <sheetProtection sheet="1" insertRows="0" deleteRows="0"/>
  <mergeCells count="271">
    <mergeCell ref="BA64:BG70"/>
    <mergeCell ref="AY64:AZ67"/>
    <mergeCell ref="BC12:BD12"/>
    <mergeCell ref="J11:L11"/>
    <mergeCell ref="N11:P11"/>
    <mergeCell ref="AT11:AU11"/>
    <mergeCell ref="AT5:AU5"/>
    <mergeCell ref="AX5:AY5"/>
    <mergeCell ref="BB5:BC5"/>
    <mergeCell ref="BA19:BB19"/>
    <mergeCell ref="BC22:BG24"/>
    <mergeCell ref="BC25:BG27"/>
    <mergeCell ref="BC28:BG30"/>
    <mergeCell ref="BC31:BG33"/>
    <mergeCell ref="BC34:BG36"/>
    <mergeCell ref="BC37:BG39"/>
    <mergeCell ref="BC40:BG42"/>
    <mergeCell ref="BC43:BG45"/>
    <mergeCell ref="BC46:BG48"/>
    <mergeCell ref="BC49:BG51"/>
    <mergeCell ref="BC52:BG54"/>
    <mergeCell ref="BC55:BG57"/>
    <mergeCell ref="BC58:BG60"/>
    <mergeCell ref="BC61:BG63"/>
    <mergeCell ref="BB7:BC7"/>
    <mergeCell ref="J12:L12"/>
    <mergeCell ref="N12:P12"/>
    <mergeCell ref="AT12:AU12"/>
    <mergeCell ref="AQ1:BF1"/>
    <mergeCell ref="Z2:AA2"/>
    <mergeCell ref="AC2:AD2"/>
    <mergeCell ref="AG2:AH2"/>
    <mergeCell ref="AQ2:BF2"/>
    <mergeCell ref="BB3:BE3"/>
    <mergeCell ref="T9:U9"/>
    <mergeCell ref="AT10:AU10"/>
    <mergeCell ref="BC10:BD10"/>
    <mergeCell ref="C20:E20"/>
    <mergeCell ref="H20:K20"/>
    <mergeCell ref="AY20:AZ20"/>
    <mergeCell ref="BA20:BB20"/>
    <mergeCell ref="C21:E21"/>
    <mergeCell ref="H21:K21"/>
    <mergeCell ref="BC14:BG18"/>
    <mergeCell ref="T15:Z15"/>
    <mergeCell ref="AA15:AG15"/>
    <mergeCell ref="AH15:AN15"/>
    <mergeCell ref="AO15:AU15"/>
    <mergeCell ref="AV15:AX15"/>
    <mergeCell ref="AY21:AZ21"/>
    <mergeCell ref="BC19:BG21"/>
    <mergeCell ref="C14:E18"/>
    <mergeCell ref="G14:G18"/>
    <mergeCell ref="H14:K18"/>
    <mergeCell ref="L14:N18"/>
    <mergeCell ref="AY14:AZ18"/>
    <mergeCell ref="BA14:BB18"/>
    <mergeCell ref="BA21:BB21"/>
    <mergeCell ref="C23:E23"/>
    <mergeCell ref="H23:K23"/>
    <mergeCell ref="AY23:AZ23"/>
    <mergeCell ref="BA23:BB23"/>
    <mergeCell ref="C24:E24"/>
    <mergeCell ref="H24:K24"/>
    <mergeCell ref="AY24:AZ24"/>
    <mergeCell ref="BA24:BB24"/>
    <mergeCell ref="C22:E22"/>
    <mergeCell ref="G22:G24"/>
    <mergeCell ref="H22:K22"/>
    <mergeCell ref="L22:N24"/>
    <mergeCell ref="AY22:AZ22"/>
    <mergeCell ref="BA22:BB22"/>
    <mergeCell ref="C26:E26"/>
    <mergeCell ref="H26:K26"/>
    <mergeCell ref="AY26:AZ26"/>
    <mergeCell ref="BA26:BB26"/>
    <mergeCell ref="C27:E27"/>
    <mergeCell ref="H27:K27"/>
    <mergeCell ref="AY27:AZ27"/>
    <mergeCell ref="BA27:BB27"/>
    <mergeCell ref="C25:E25"/>
    <mergeCell ref="G25:G27"/>
    <mergeCell ref="H25:K25"/>
    <mergeCell ref="L25:N27"/>
    <mergeCell ref="AY25:AZ25"/>
    <mergeCell ref="BA25:BB25"/>
    <mergeCell ref="C29:E29"/>
    <mergeCell ref="H29:K29"/>
    <mergeCell ref="AY29:AZ29"/>
    <mergeCell ref="BA29:BB29"/>
    <mergeCell ref="C30:E30"/>
    <mergeCell ref="H30:K30"/>
    <mergeCell ref="AY30:AZ30"/>
    <mergeCell ref="BA30:BB30"/>
    <mergeCell ref="C28:E28"/>
    <mergeCell ref="G28:G30"/>
    <mergeCell ref="H28:K28"/>
    <mergeCell ref="L28:N30"/>
    <mergeCell ref="AY28:AZ28"/>
    <mergeCell ref="BA28:BB28"/>
    <mergeCell ref="C32:E32"/>
    <mergeCell ref="H32:K32"/>
    <mergeCell ref="AY32:AZ32"/>
    <mergeCell ref="BA32:BB32"/>
    <mergeCell ref="C33:E33"/>
    <mergeCell ref="H33:K33"/>
    <mergeCell ref="AY33:AZ33"/>
    <mergeCell ref="BA33:BB33"/>
    <mergeCell ref="C31:E31"/>
    <mergeCell ref="G31:G33"/>
    <mergeCell ref="H31:K31"/>
    <mergeCell ref="L31:N33"/>
    <mergeCell ref="AY31:AZ31"/>
    <mergeCell ref="BA31:BB31"/>
    <mergeCell ref="C35:E35"/>
    <mergeCell ref="H35:K35"/>
    <mergeCell ref="AY35:AZ35"/>
    <mergeCell ref="BA35:BB35"/>
    <mergeCell ref="C36:E36"/>
    <mergeCell ref="H36:K36"/>
    <mergeCell ref="AY36:AZ36"/>
    <mergeCell ref="BA36:BB36"/>
    <mergeCell ref="C34:E34"/>
    <mergeCell ref="G34:G36"/>
    <mergeCell ref="H34:K34"/>
    <mergeCell ref="L34:N36"/>
    <mergeCell ref="AY34:AZ34"/>
    <mergeCell ref="BA34:BB34"/>
    <mergeCell ref="C38:E38"/>
    <mergeCell ref="H38:K38"/>
    <mergeCell ref="AY38:AZ38"/>
    <mergeCell ref="BA38:BB38"/>
    <mergeCell ref="C39:E39"/>
    <mergeCell ref="H39:K39"/>
    <mergeCell ref="AY39:AZ39"/>
    <mergeCell ref="BA39:BB39"/>
    <mergeCell ref="C37:E37"/>
    <mergeCell ref="G37:G39"/>
    <mergeCell ref="H37:K37"/>
    <mergeCell ref="L37:N39"/>
    <mergeCell ref="AY37:AZ37"/>
    <mergeCell ref="BA37:BB37"/>
    <mergeCell ref="C41:E41"/>
    <mergeCell ref="H41:K41"/>
    <mergeCell ref="AY41:AZ41"/>
    <mergeCell ref="BA41:BB41"/>
    <mergeCell ref="C42:E42"/>
    <mergeCell ref="H42:K42"/>
    <mergeCell ref="AY42:AZ42"/>
    <mergeCell ref="BA42:BB42"/>
    <mergeCell ref="C40:E40"/>
    <mergeCell ref="G40:G42"/>
    <mergeCell ref="H40:K40"/>
    <mergeCell ref="L40:N42"/>
    <mergeCell ref="AY40:AZ40"/>
    <mergeCell ref="BA40:BB40"/>
    <mergeCell ref="C44:E44"/>
    <mergeCell ref="H44:K44"/>
    <mergeCell ref="AY44:AZ44"/>
    <mergeCell ref="BA44:BB44"/>
    <mergeCell ref="C45:E45"/>
    <mergeCell ref="H45:K45"/>
    <mergeCell ref="AY45:AZ45"/>
    <mergeCell ref="BA45:BB45"/>
    <mergeCell ref="C43:E43"/>
    <mergeCell ref="G43:G45"/>
    <mergeCell ref="H43:K43"/>
    <mergeCell ref="L43:N45"/>
    <mergeCell ref="AY43:AZ43"/>
    <mergeCell ref="BA43:BB43"/>
    <mergeCell ref="C47:E47"/>
    <mergeCell ref="H47:K47"/>
    <mergeCell ref="AY47:AZ47"/>
    <mergeCell ref="BA47:BB47"/>
    <mergeCell ref="C48:E48"/>
    <mergeCell ref="H48:K48"/>
    <mergeCell ref="AY48:AZ48"/>
    <mergeCell ref="BA48:BB48"/>
    <mergeCell ref="C46:E46"/>
    <mergeCell ref="G46:G48"/>
    <mergeCell ref="H46:K46"/>
    <mergeCell ref="L46:N48"/>
    <mergeCell ref="AY46:AZ46"/>
    <mergeCell ref="BA46:BB46"/>
    <mergeCell ref="C50:E50"/>
    <mergeCell ref="H50:K50"/>
    <mergeCell ref="AY50:AZ50"/>
    <mergeCell ref="BA50:BB50"/>
    <mergeCell ref="C51:E51"/>
    <mergeCell ref="H51:K51"/>
    <mergeCell ref="AY51:AZ51"/>
    <mergeCell ref="BA51:BB51"/>
    <mergeCell ref="C49:E49"/>
    <mergeCell ref="G49:G51"/>
    <mergeCell ref="H49:K49"/>
    <mergeCell ref="L49:N51"/>
    <mergeCell ref="AY49:AZ49"/>
    <mergeCell ref="BA49:BB49"/>
    <mergeCell ref="C53:E53"/>
    <mergeCell ref="H53:K53"/>
    <mergeCell ref="AY53:AZ53"/>
    <mergeCell ref="BA53:BB53"/>
    <mergeCell ref="C54:E54"/>
    <mergeCell ref="H54:K54"/>
    <mergeCell ref="AY54:AZ54"/>
    <mergeCell ref="BA54:BB54"/>
    <mergeCell ref="C52:E52"/>
    <mergeCell ref="G52:G54"/>
    <mergeCell ref="H52:K52"/>
    <mergeCell ref="L52:N54"/>
    <mergeCell ref="AY52:AZ52"/>
    <mergeCell ref="BA52:BB52"/>
    <mergeCell ref="H56:K56"/>
    <mergeCell ref="AY56:AZ56"/>
    <mergeCell ref="BA56:BB56"/>
    <mergeCell ref="C57:E57"/>
    <mergeCell ref="H57:K57"/>
    <mergeCell ref="AY57:AZ57"/>
    <mergeCell ref="BA57:BB57"/>
    <mergeCell ref="C55:E55"/>
    <mergeCell ref="G55:G57"/>
    <mergeCell ref="H55:K55"/>
    <mergeCell ref="L55:N57"/>
    <mergeCell ref="AY55:AZ55"/>
    <mergeCell ref="BA55:BB55"/>
    <mergeCell ref="BA59:BB59"/>
    <mergeCell ref="C60:E60"/>
    <mergeCell ref="H60:K60"/>
    <mergeCell ref="AY60:AZ60"/>
    <mergeCell ref="BA60:BB60"/>
    <mergeCell ref="C58:E58"/>
    <mergeCell ref="G58:G60"/>
    <mergeCell ref="H58:K58"/>
    <mergeCell ref="L58:N60"/>
    <mergeCell ref="AY58:AZ58"/>
    <mergeCell ref="BA58:BB58"/>
    <mergeCell ref="BA62:BB62"/>
    <mergeCell ref="C63:E63"/>
    <mergeCell ref="H63:K63"/>
    <mergeCell ref="AY63:AZ63"/>
    <mergeCell ref="BA63:BB63"/>
    <mergeCell ref="C61:E61"/>
    <mergeCell ref="G61:G63"/>
    <mergeCell ref="H61:K61"/>
    <mergeCell ref="L61:N63"/>
    <mergeCell ref="AY61:AZ61"/>
    <mergeCell ref="BA61:BB61"/>
    <mergeCell ref="AY69:AZ69"/>
    <mergeCell ref="AY70:AZ70"/>
    <mergeCell ref="AY68:AZ68"/>
    <mergeCell ref="O14:S18"/>
    <mergeCell ref="B70:S70"/>
    <mergeCell ref="B64:S64"/>
    <mergeCell ref="B65:S65"/>
    <mergeCell ref="B66:S66"/>
    <mergeCell ref="B67:S67"/>
    <mergeCell ref="B68:S68"/>
    <mergeCell ref="B69:S69"/>
    <mergeCell ref="C19:E19"/>
    <mergeCell ref="G19:G21"/>
    <mergeCell ref="H19:K19"/>
    <mergeCell ref="L19:N21"/>
    <mergeCell ref="AY19:AZ19"/>
    <mergeCell ref="B14:B18"/>
    <mergeCell ref="C62:E62"/>
    <mergeCell ref="H62:K62"/>
    <mergeCell ref="AY62:AZ62"/>
    <mergeCell ref="C59:E59"/>
    <mergeCell ref="H59:K59"/>
    <mergeCell ref="AY59:AZ59"/>
    <mergeCell ref="C56:E56"/>
  </mergeCells>
  <phoneticPr fontId="2"/>
  <conditionalFormatting sqref="T54:AX54 T21:AX21 T24:AX24 T27:AX27 T30:AX30 T33:AX33 T36:AX36 T39:AX39 T42:AX42 T45:AX45 T48:AX48 T51:AX51">
    <cfRule type="expression" dxfId="3" priority="5">
      <formula>OR(T$64=$B20,T$65=$B20)</formula>
    </cfRule>
  </conditionalFormatting>
  <conditionalFormatting sqref="T57:AX57">
    <cfRule type="expression" dxfId="2" priority="4">
      <formula>OR(T$64=$B56,T$65=$B56)</formula>
    </cfRule>
  </conditionalFormatting>
  <conditionalFormatting sqref="T60:AX60">
    <cfRule type="expression" dxfId="1" priority="3">
      <formula>OR(T$64=$B59,T$65=$B59)</formula>
    </cfRule>
  </conditionalFormatting>
  <conditionalFormatting sqref="T63:AX63">
    <cfRule type="expression" dxfId="0" priority="2">
      <formula>OR(T$64=$B62,T$65=$B62)</formula>
    </cfRule>
  </conditionalFormatting>
  <dataValidations count="6">
    <dataValidation type="list" allowBlank="1" showInputMessage="1" showErrorMessage="1" sqref="BB3:BE3" xr:uid="{00000000-0002-0000-0000-000000000000}">
      <formula1>"計画,実績"</formula1>
    </dataValidation>
    <dataValidation type="decimal" allowBlank="1" showInputMessage="1" showErrorMessage="1" error="入力可能範囲　32～40" sqref="AX5:AY5" xr:uid="{00000000-0002-0000-0000-000001000000}">
      <formula1>32</formula1>
      <formula2>40</formula2>
    </dataValidation>
    <dataValidation type="list" allowBlank="1" showInputMessage="1" showErrorMessage="1" sqref="AC3" xr:uid="{00000000-0002-0000-0000-000002000000}">
      <formula1>#REF!</formula1>
    </dataValidation>
    <dataValidation type="list" allowBlank="1" showInputMessage="1" showErrorMessage="1" sqref="C20 C62 C23 C26 C29 C32 C35 C38 C41 C44 C47 C59 C50 C56 C53" xr:uid="{00000000-0002-0000-0000-000003000000}">
      <formula1>職種</formula1>
    </dataValidation>
    <dataValidation type="list" allowBlank="1" showInputMessage="1" showErrorMessage="1" sqref="G22 G25 G28 G31 G34 G37 G40 G43 G46 G19 G61 G58 G49 G55 G52" xr:uid="{00000000-0002-0000-0000-000004000000}">
      <formula1>"A, B, C, D"</formula1>
    </dataValidation>
    <dataValidation type="list" errorStyle="warning" allowBlank="1" showInputMessage="1" showErrorMessage="1" error="リストにない場合のみ、入力してください。" sqref="H20:K20 H23:K23 H26:K26 H29:K29 H32:K32 H35:K35 H38:K38 H41:K41 H44:K44 H47:K47 H50:K50 H53:K53 H56:K56 H59:K59 H62:K62" xr:uid="{00000000-0002-0000-0000-000005000000}">
      <formula1>INDIRECT(C20)</formula1>
    </dataValidation>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0]!行の削除">
                <anchor moveWithCells="1" sizeWithCells="1">
                  <from>
                    <xdr:col>23</xdr:col>
                    <xdr:colOff>95250</xdr:colOff>
                    <xdr:row>8</xdr:row>
                    <xdr:rowOff>76200</xdr:rowOff>
                  </from>
                  <to>
                    <xdr:col>26</xdr:col>
                    <xdr:colOff>390525</xdr:colOff>
                    <xdr:row>11</xdr:row>
                    <xdr:rowOff>238125</xdr:rowOff>
                  </to>
                </anchor>
              </controlPr>
            </control>
          </mc:Choice>
        </mc:AlternateContent>
        <mc:AlternateContent xmlns:mc="http://schemas.openxmlformats.org/markup-compatibility/2006">
          <mc:Choice Requires="x14">
            <control shapeId="9218" r:id="rId5" name="Button 2">
              <controlPr defaultSize="0" print="0" autoFill="0" autoPict="0" macro="[0]!行の追加">
                <anchor moveWithCells="1" sizeWithCells="1">
                  <from>
                    <xdr:col>19</xdr:col>
                    <xdr:colOff>28575</xdr:colOff>
                    <xdr:row>8</xdr:row>
                    <xdr:rowOff>95250</xdr:rowOff>
                  </from>
                  <to>
                    <xdr:col>22</xdr:col>
                    <xdr:colOff>314325</xdr:colOff>
                    <xdr:row>11</xdr:row>
                    <xdr:rowOff>238125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6000000}">
          <x14:formula1>
            <xm:f>プルダウン・リスト!$C$4:$C$10</xm:f>
          </x14:formula1>
          <xm:sqref>AQ1:BF1</xm:sqref>
        </x14:dataValidation>
        <x14:dataValidation type="list" allowBlank="1" showInputMessage="1" showErrorMessage="1" xr:uid="{00000000-0002-0000-0000-000007000000}">
          <x14:formula1>
            <xm:f>'【記載例】シフト記号表（勤務時間帯）'!$C$5:$C$46</xm:f>
          </x14:formula1>
          <xm:sqref>T19:AX19 T43:AX43 T22:AX22 T37:AX37 T49:AX49 T55:AX55 T28:AX28 T31:AX31 T52:AX52 T40:AX40 T25:AX25 T46:AX46 T58:AX58 T34:AX34 T61:AX61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A47"/>
  <sheetViews>
    <sheetView workbookViewId="0">
      <selection activeCell="L33" sqref="L33"/>
    </sheetView>
  </sheetViews>
  <sheetFormatPr defaultColWidth="9" defaultRowHeight="18.75"/>
  <cols>
    <col min="1" max="1" width="1.625" style="132" customWidth="1"/>
    <col min="2" max="2" width="15.125" style="131" bestFit="1" customWidth="1"/>
    <col min="3" max="3" width="10.625" style="131" customWidth="1"/>
    <col min="4" max="4" width="3.375" style="131" bestFit="1" customWidth="1"/>
    <col min="5" max="5" width="15.625" style="132" customWidth="1"/>
    <col min="6" max="6" width="3.375" style="132" bestFit="1" customWidth="1"/>
    <col min="7" max="7" width="15.625" style="132" customWidth="1"/>
    <col min="8" max="8" width="3.375" style="132" bestFit="1" customWidth="1"/>
    <col min="9" max="9" width="15.625" style="131" customWidth="1"/>
    <col min="10" max="10" width="3.375" style="132" bestFit="1" customWidth="1"/>
    <col min="11" max="11" width="15.625" style="132" customWidth="1"/>
    <col min="12" max="12" width="5" style="132" customWidth="1"/>
    <col min="13" max="13" width="15.625" style="132" customWidth="1"/>
    <col min="14" max="14" width="3.375" style="132" customWidth="1"/>
    <col min="15" max="15" width="15.625" style="132" customWidth="1"/>
    <col min="16" max="16" width="3.375" style="132" customWidth="1"/>
    <col min="17" max="17" width="15.625" style="132" customWidth="1"/>
    <col min="18" max="18" width="3.375" style="132" customWidth="1"/>
    <col min="19" max="19" width="15.625" style="132" customWidth="1"/>
    <col min="20" max="20" width="3.375" style="132" customWidth="1"/>
    <col min="21" max="21" width="15.625" style="132" customWidth="1"/>
    <col min="22" max="22" width="3.375" style="132" customWidth="1"/>
    <col min="23" max="23" width="15.625" style="132" customWidth="1"/>
    <col min="24" max="24" width="3.375" style="132" customWidth="1"/>
    <col min="25" max="25" width="15.625" style="132" customWidth="1"/>
    <col min="26" max="16384" width="9" style="132"/>
  </cols>
  <sheetData>
    <row r="1" spans="2:25">
      <c r="B1" s="130" t="s">
        <v>35</v>
      </c>
    </row>
    <row r="2" spans="2:25">
      <c r="B2" s="133" t="s">
        <v>36</v>
      </c>
      <c r="E2" s="177" t="s">
        <v>199</v>
      </c>
      <c r="F2" s="55"/>
      <c r="G2" s="55"/>
      <c r="H2" s="55"/>
      <c r="I2" s="178" t="s">
        <v>200</v>
      </c>
    </row>
    <row r="3" spans="2:25">
      <c r="B3" s="133"/>
      <c r="E3" s="1014" t="s">
        <v>37</v>
      </c>
      <c r="F3" s="1014"/>
      <c r="G3" s="1014"/>
      <c r="H3" s="1014"/>
      <c r="I3" s="1014"/>
      <c r="J3" s="1014"/>
      <c r="K3" s="1014"/>
      <c r="M3" s="1014" t="s">
        <v>81</v>
      </c>
      <c r="N3" s="1014"/>
      <c r="O3" s="1014"/>
      <c r="Q3" s="1014" t="s">
        <v>80</v>
      </c>
      <c r="R3" s="1014"/>
      <c r="S3" s="1014"/>
      <c r="T3" s="1014"/>
      <c r="U3" s="1014"/>
      <c r="V3" s="1014"/>
      <c r="W3" s="1014"/>
      <c r="Y3" s="134" t="s">
        <v>91</v>
      </c>
    </row>
    <row r="4" spans="2:25">
      <c r="B4" s="131" t="s">
        <v>38</v>
      </c>
      <c r="C4" s="131" t="s">
        <v>4</v>
      </c>
      <c r="E4" s="131" t="s">
        <v>39</v>
      </c>
      <c r="F4" s="131"/>
      <c r="G4" s="131" t="s">
        <v>40</v>
      </c>
      <c r="I4" s="131" t="s">
        <v>41</v>
      </c>
      <c r="K4" s="131" t="s">
        <v>37</v>
      </c>
      <c r="M4" s="131" t="s">
        <v>42</v>
      </c>
      <c r="O4" s="131" t="s">
        <v>43</v>
      </c>
      <c r="Q4" s="131" t="s">
        <v>42</v>
      </c>
      <c r="S4" s="131" t="s">
        <v>43</v>
      </c>
      <c r="U4" s="131" t="s">
        <v>41</v>
      </c>
      <c r="W4" s="131" t="s">
        <v>37</v>
      </c>
      <c r="Y4" s="135" t="s">
        <v>92</v>
      </c>
    </row>
    <row r="5" spans="2:25">
      <c r="B5" s="56" t="s">
        <v>44</v>
      </c>
      <c r="C5" s="199" t="s">
        <v>45</v>
      </c>
      <c r="D5" s="56" t="s">
        <v>16</v>
      </c>
      <c r="E5" s="200" t="s">
        <v>46</v>
      </c>
      <c r="F5" s="56" t="s">
        <v>17</v>
      </c>
      <c r="G5" s="200" t="s">
        <v>46</v>
      </c>
      <c r="H5" s="219" t="s">
        <v>47</v>
      </c>
      <c r="I5" s="200" t="s">
        <v>46</v>
      </c>
      <c r="J5" s="220" t="s">
        <v>2</v>
      </c>
      <c r="K5" s="179" t="s">
        <v>46</v>
      </c>
      <c r="M5" s="196" t="s">
        <v>46</v>
      </c>
      <c r="N5" s="131" t="s">
        <v>17</v>
      </c>
      <c r="O5" s="196" t="s">
        <v>46</v>
      </c>
      <c r="Q5" s="179" t="s">
        <v>46</v>
      </c>
      <c r="R5" s="131" t="s">
        <v>17</v>
      </c>
      <c r="S5" s="179" t="s">
        <v>46</v>
      </c>
      <c r="T5" s="136" t="s">
        <v>47</v>
      </c>
      <c r="U5" s="200" t="s">
        <v>46</v>
      </c>
      <c r="V5" s="132" t="s">
        <v>2</v>
      </c>
      <c r="W5" s="197" t="s">
        <v>46</v>
      </c>
      <c r="Y5" s="197" t="s">
        <v>46</v>
      </c>
    </row>
    <row r="6" spans="2:25">
      <c r="B6" s="56" t="s">
        <v>48</v>
      </c>
      <c r="C6" s="199" t="s">
        <v>49</v>
      </c>
      <c r="D6" s="56" t="s">
        <v>16</v>
      </c>
      <c r="E6" s="200" t="s">
        <v>46</v>
      </c>
      <c r="F6" s="56" t="s">
        <v>17</v>
      </c>
      <c r="G6" s="200" t="s">
        <v>46</v>
      </c>
      <c r="H6" s="219" t="s">
        <v>47</v>
      </c>
      <c r="I6" s="200" t="s">
        <v>46</v>
      </c>
      <c r="J6" s="220" t="s">
        <v>2</v>
      </c>
      <c r="K6" s="179" t="s">
        <v>46</v>
      </c>
      <c r="M6" s="196" t="s">
        <v>46</v>
      </c>
      <c r="N6" s="131" t="s">
        <v>17</v>
      </c>
      <c r="O6" s="196" t="s">
        <v>46</v>
      </c>
      <c r="Q6" s="179" t="s">
        <v>46</v>
      </c>
      <c r="R6" s="131" t="s">
        <v>17</v>
      </c>
      <c r="S6" s="179" t="s">
        <v>46</v>
      </c>
      <c r="T6" s="136" t="s">
        <v>47</v>
      </c>
      <c r="U6" s="200" t="s">
        <v>46</v>
      </c>
      <c r="V6" s="132" t="s">
        <v>2</v>
      </c>
      <c r="W6" s="197" t="s">
        <v>46</v>
      </c>
      <c r="Y6" s="197" t="s">
        <v>46</v>
      </c>
    </row>
    <row r="7" spans="2:25">
      <c r="B7" s="56" t="s">
        <v>50</v>
      </c>
      <c r="C7" s="199" t="s">
        <v>51</v>
      </c>
      <c r="D7" s="56" t="s">
        <v>16</v>
      </c>
      <c r="E7" s="200" t="s">
        <v>46</v>
      </c>
      <c r="F7" s="56" t="s">
        <v>17</v>
      </c>
      <c r="G7" s="200" t="s">
        <v>46</v>
      </c>
      <c r="H7" s="219" t="s">
        <v>47</v>
      </c>
      <c r="I7" s="200" t="s">
        <v>46</v>
      </c>
      <c r="J7" s="220" t="s">
        <v>2</v>
      </c>
      <c r="K7" s="179" t="s">
        <v>46</v>
      </c>
      <c r="M7" s="196" t="s">
        <v>46</v>
      </c>
      <c r="N7" s="131" t="s">
        <v>17</v>
      </c>
      <c r="O7" s="196" t="s">
        <v>46</v>
      </c>
      <c r="Q7" s="179" t="s">
        <v>46</v>
      </c>
      <c r="R7" s="131" t="s">
        <v>17</v>
      </c>
      <c r="S7" s="179" t="s">
        <v>46</v>
      </c>
      <c r="T7" s="136" t="s">
        <v>47</v>
      </c>
      <c r="U7" s="200" t="s">
        <v>46</v>
      </c>
      <c r="V7" s="132" t="s">
        <v>2</v>
      </c>
      <c r="W7" s="197" t="s">
        <v>46</v>
      </c>
      <c r="Y7" s="197" t="s">
        <v>46</v>
      </c>
    </row>
    <row r="8" spans="2:25">
      <c r="B8" s="56"/>
      <c r="C8" s="199" t="s">
        <v>52</v>
      </c>
      <c r="D8" s="56" t="s">
        <v>16</v>
      </c>
      <c r="E8" s="200">
        <v>0.29166666666666669</v>
      </c>
      <c r="F8" s="56" t="s">
        <v>17</v>
      </c>
      <c r="G8" s="200">
        <v>0.66666666666666663</v>
      </c>
      <c r="H8" s="219" t="s">
        <v>47</v>
      </c>
      <c r="I8" s="200">
        <v>4.1666666666666664E-2</v>
      </c>
      <c r="J8" s="220" t="s">
        <v>2</v>
      </c>
      <c r="K8" s="197">
        <f>IF(OR(E8="",G8=""),"",(G8+IF(E8&gt;G8,1,0)-E8-I8)*24)</f>
        <v>7.9999999999999982</v>
      </c>
      <c r="M8" s="196">
        <f>看多機!$J$11</f>
        <v>0.29166666666666669</v>
      </c>
      <c r="N8" s="131" t="s">
        <v>17</v>
      </c>
      <c r="O8" s="196">
        <f>看多機!$N$11</f>
        <v>0.83333333333333337</v>
      </c>
      <c r="Q8" s="198">
        <f t="shared" ref="Q8:Q21" si="0">IF(E8="","",IF(E8&lt;M8,M8,IF(E8&gt;=O8,"",E8)))</f>
        <v>0.29166666666666669</v>
      </c>
      <c r="R8" s="131" t="s">
        <v>17</v>
      </c>
      <c r="S8" s="198">
        <f t="shared" ref="S8:S21" si="1">IF(G8="","",IF(G8&gt;E8,IF(G8&lt;O8,G8,O8),O8))</f>
        <v>0.66666666666666663</v>
      </c>
      <c r="T8" s="136" t="s">
        <v>47</v>
      </c>
      <c r="U8" s="200">
        <f>I8</f>
        <v>4.1666666666666664E-2</v>
      </c>
      <c r="V8" s="132" t="s">
        <v>2</v>
      </c>
      <c r="W8" s="197">
        <f>IF(Q8="","",IF((S8+IF(Q8&gt;S8,1,0)-Q8-U8)*24=0,"",(S8+IF(Q8&gt;S8,1,0)-Q8-U8)*24))</f>
        <v>7.9999999999999982</v>
      </c>
      <c r="Y8" s="197" t="str">
        <f>IF(W8="",K8,IF(OR(K8-W8=0,K8-W8&lt;0),"-",K8-W8))</f>
        <v>-</v>
      </c>
    </row>
    <row r="9" spans="2:25">
      <c r="B9" s="56"/>
      <c r="C9" s="199" t="s">
        <v>53</v>
      </c>
      <c r="D9" s="56" t="s">
        <v>16</v>
      </c>
      <c r="E9" s="200">
        <v>0.45833333333333331</v>
      </c>
      <c r="F9" s="56" t="s">
        <v>17</v>
      </c>
      <c r="G9" s="200">
        <v>0.83333333333333337</v>
      </c>
      <c r="H9" s="219" t="s">
        <v>47</v>
      </c>
      <c r="I9" s="200">
        <v>4.1666666666666664E-2</v>
      </c>
      <c r="J9" s="220" t="s">
        <v>2</v>
      </c>
      <c r="K9" s="197">
        <f t="shared" ref="K9:K21" si="2">IF(OR(E9="",G9=""),"",(G9+IF(E9&gt;G9,1,0)-E9-I9)*24)</f>
        <v>8</v>
      </c>
      <c r="M9" s="196">
        <f>看多機!$J$11</f>
        <v>0.29166666666666669</v>
      </c>
      <c r="N9" s="131" t="s">
        <v>17</v>
      </c>
      <c r="O9" s="196">
        <f>看多機!$N$11</f>
        <v>0.83333333333333337</v>
      </c>
      <c r="Q9" s="198">
        <f t="shared" si="0"/>
        <v>0.45833333333333331</v>
      </c>
      <c r="R9" s="131" t="s">
        <v>17</v>
      </c>
      <c r="S9" s="198">
        <f t="shared" si="1"/>
        <v>0.83333333333333337</v>
      </c>
      <c r="T9" s="136" t="s">
        <v>47</v>
      </c>
      <c r="U9" s="200">
        <f t="shared" ref="U9:U21" si="3">I9</f>
        <v>4.1666666666666664E-2</v>
      </c>
      <c r="V9" s="132" t="s">
        <v>2</v>
      </c>
      <c r="W9" s="197">
        <f t="shared" ref="W9:W21" si="4">IF(Q9="","",IF((S9+IF(Q9&gt;S9,1,0)-Q9-U9)*24=0,"",(S9+IF(Q9&gt;S9,1,0)-Q9-U9)*24))</f>
        <v>8</v>
      </c>
      <c r="Y9" s="197" t="str">
        <f t="shared" ref="Y9:Y21" si="5">IF(W9="",K9,IF(OR(K9-W9=0,K9-W9&lt;0),"-",K9-W9))</f>
        <v>-</v>
      </c>
    </row>
    <row r="10" spans="2:25">
      <c r="B10" s="56"/>
      <c r="C10" s="199" t="s">
        <v>54</v>
      </c>
      <c r="D10" s="56" t="s">
        <v>16</v>
      </c>
      <c r="E10" s="200">
        <v>0.375</v>
      </c>
      <c r="F10" s="56" t="s">
        <v>17</v>
      </c>
      <c r="G10" s="200">
        <v>0.75</v>
      </c>
      <c r="H10" s="219" t="s">
        <v>47</v>
      </c>
      <c r="I10" s="200">
        <v>4.1666666666666699E-2</v>
      </c>
      <c r="J10" s="220" t="s">
        <v>2</v>
      </c>
      <c r="K10" s="197">
        <f t="shared" si="2"/>
        <v>8</v>
      </c>
      <c r="M10" s="196">
        <f>看多機!$J$11</f>
        <v>0.29166666666666669</v>
      </c>
      <c r="N10" s="131" t="s">
        <v>17</v>
      </c>
      <c r="O10" s="196">
        <f>看多機!$N$11</f>
        <v>0.83333333333333337</v>
      </c>
      <c r="Q10" s="198">
        <f t="shared" si="0"/>
        <v>0.375</v>
      </c>
      <c r="R10" s="131" t="s">
        <v>17</v>
      </c>
      <c r="S10" s="198">
        <f t="shared" si="1"/>
        <v>0.75</v>
      </c>
      <c r="T10" s="136" t="s">
        <v>47</v>
      </c>
      <c r="U10" s="200">
        <f t="shared" si="3"/>
        <v>4.1666666666666699E-2</v>
      </c>
      <c r="V10" s="132" t="s">
        <v>2</v>
      </c>
      <c r="W10" s="197">
        <f t="shared" si="4"/>
        <v>8</v>
      </c>
      <c r="Y10" s="197" t="str">
        <f t="shared" si="5"/>
        <v>-</v>
      </c>
    </row>
    <row r="11" spans="2:25">
      <c r="B11" s="56"/>
      <c r="C11" s="199" t="s">
        <v>55</v>
      </c>
      <c r="D11" s="56" t="s">
        <v>16</v>
      </c>
      <c r="E11" s="200">
        <v>0.35416666666666669</v>
      </c>
      <c r="F11" s="56" t="s">
        <v>17</v>
      </c>
      <c r="G11" s="200">
        <v>0.72916666666666663</v>
      </c>
      <c r="H11" s="219" t="s">
        <v>47</v>
      </c>
      <c r="I11" s="200">
        <v>4.1666666666666664E-2</v>
      </c>
      <c r="J11" s="220" t="s">
        <v>2</v>
      </c>
      <c r="K11" s="197">
        <f t="shared" si="2"/>
        <v>7.9999999999999982</v>
      </c>
      <c r="M11" s="196">
        <f>看多機!$J$11</f>
        <v>0.29166666666666669</v>
      </c>
      <c r="N11" s="131" t="s">
        <v>17</v>
      </c>
      <c r="O11" s="196">
        <f>看多機!$N$11</f>
        <v>0.83333333333333337</v>
      </c>
      <c r="Q11" s="198">
        <f t="shared" si="0"/>
        <v>0.35416666666666669</v>
      </c>
      <c r="R11" s="131" t="s">
        <v>17</v>
      </c>
      <c r="S11" s="198">
        <f t="shared" si="1"/>
        <v>0.72916666666666663</v>
      </c>
      <c r="T11" s="136" t="s">
        <v>47</v>
      </c>
      <c r="U11" s="200">
        <f t="shared" si="3"/>
        <v>4.1666666666666664E-2</v>
      </c>
      <c r="V11" s="132" t="s">
        <v>2</v>
      </c>
      <c r="W11" s="197">
        <f t="shared" si="4"/>
        <v>7.9999999999999982</v>
      </c>
      <c r="Y11" s="197" t="str">
        <f t="shared" si="5"/>
        <v>-</v>
      </c>
    </row>
    <row r="12" spans="2:25">
      <c r="B12" s="56"/>
      <c r="C12" s="199" t="s">
        <v>56</v>
      </c>
      <c r="D12" s="56" t="s">
        <v>16</v>
      </c>
      <c r="E12" s="200">
        <v>0.375</v>
      </c>
      <c r="F12" s="56" t="s">
        <v>17</v>
      </c>
      <c r="G12" s="200">
        <v>0.60416666666666663</v>
      </c>
      <c r="H12" s="219" t="s">
        <v>47</v>
      </c>
      <c r="I12" s="200">
        <v>0</v>
      </c>
      <c r="J12" s="220" t="s">
        <v>2</v>
      </c>
      <c r="K12" s="197">
        <f t="shared" si="2"/>
        <v>5.4999999999999991</v>
      </c>
      <c r="M12" s="196">
        <f>看多機!$J$11</f>
        <v>0.29166666666666669</v>
      </c>
      <c r="N12" s="131" t="s">
        <v>17</v>
      </c>
      <c r="O12" s="196">
        <f>看多機!$N$11</f>
        <v>0.83333333333333337</v>
      </c>
      <c r="Q12" s="198">
        <f t="shared" si="0"/>
        <v>0.375</v>
      </c>
      <c r="R12" s="131" t="s">
        <v>17</v>
      </c>
      <c r="S12" s="198">
        <f t="shared" si="1"/>
        <v>0.60416666666666663</v>
      </c>
      <c r="T12" s="136" t="s">
        <v>47</v>
      </c>
      <c r="U12" s="200">
        <f t="shared" si="3"/>
        <v>0</v>
      </c>
      <c r="V12" s="132" t="s">
        <v>2</v>
      </c>
      <c r="W12" s="197">
        <f t="shared" si="4"/>
        <v>5.4999999999999991</v>
      </c>
      <c r="Y12" s="197" t="str">
        <f t="shared" si="5"/>
        <v>-</v>
      </c>
    </row>
    <row r="13" spans="2:25">
      <c r="B13" s="56"/>
      <c r="C13" s="199" t="s">
        <v>57</v>
      </c>
      <c r="D13" s="56" t="s">
        <v>16</v>
      </c>
      <c r="E13" s="200">
        <v>0.375</v>
      </c>
      <c r="F13" s="56" t="s">
        <v>17</v>
      </c>
      <c r="G13" s="200">
        <v>0.625</v>
      </c>
      <c r="H13" s="219" t="s">
        <v>47</v>
      </c>
      <c r="I13" s="200">
        <v>2.0833333333333332E-2</v>
      </c>
      <c r="J13" s="220" t="s">
        <v>2</v>
      </c>
      <c r="K13" s="197">
        <f t="shared" si="2"/>
        <v>5.5</v>
      </c>
      <c r="M13" s="196">
        <f>看多機!$J$11</f>
        <v>0.29166666666666669</v>
      </c>
      <c r="N13" s="131" t="s">
        <v>17</v>
      </c>
      <c r="O13" s="196">
        <f>看多機!$N$11</f>
        <v>0.83333333333333337</v>
      </c>
      <c r="Q13" s="198">
        <f t="shared" si="0"/>
        <v>0.375</v>
      </c>
      <c r="R13" s="131" t="s">
        <v>17</v>
      </c>
      <c r="S13" s="198">
        <f t="shared" si="1"/>
        <v>0.625</v>
      </c>
      <c r="T13" s="136" t="s">
        <v>47</v>
      </c>
      <c r="U13" s="200">
        <f t="shared" si="3"/>
        <v>2.0833333333333332E-2</v>
      </c>
      <c r="V13" s="132" t="s">
        <v>2</v>
      </c>
      <c r="W13" s="197">
        <f t="shared" si="4"/>
        <v>5.5</v>
      </c>
      <c r="Y13" s="197" t="str">
        <f t="shared" si="5"/>
        <v>-</v>
      </c>
    </row>
    <row r="14" spans="2:25">
      <c r="B14" s="56"/>
      <c r="C14" s="199" t="s">
        <v>58</v>
      </c>
      <c r="D14" s="56" t="s">
        <v>16</v>
      </c>
      <c r="E14" s="200">
        <v>0.29166666666666669</v>
      </c>
      <c r="F14" s="56" t="s">
        <v>17</v>
      </c>
      <c r="G14" s="200">
        <v>0.39583333333333331</v>
      </c>
      <c r="H14" s="219" t="s">
        <v>47</v>
      </c>
      <c r="I14" s="200">
        <v>0</v>
      </c>
      <c r="J14" s="220" t="s">
        <v>2</v>
      </c>
      <c r="K14" s="197">
        <f t="shared" si="2"/>
        <v>2.4999999999999991</v>
      </c>
      <c r="M14" s="196">
        <f>看多機!$J$11</f>
        <v>0.29166666666666669</v>
      </c>
      <c r="N14" s="131" t="s">
        <v>17</v>
      </c>
      <c r="O14" s="196">
        <f>看多機!$N$11</f>
        <v>0.83333333333333337</v>
      </c>
      <c r="Q14" s="198">
        <f t="shared" si="0"/>
        <v>0.29166666666666669</v>
      </c>
      <c r="R14" s="131" t="s">
        <v>17</v>
      </c>
      <c r="S14" s="198">
        <f t="shared" si="1"/>
        <v>0.39583333333333331</v>
      </c>
      <c r="T14" s="136" t="s">
        <v>47</v>
      </c>
      <c r="U14" s="200">
        <f t="shared" si="3"/>
        <v>0</v>
      </c>
      <c r="V14" s="132" t="s">
        <v>2</v>
      </c>
      <c r="W14" s="197">
        <f t="shared" si="4"/>
        <v>2.4999999999999991</v>
      </c>
      <c r="Y14" s="197" t="str">
        <f t="shared" si="5"/>
        <v>-</v>
      </c>
    </row>
    <row r="15" spans="2:25">
      <c r="B15" s="56"/>
      <c r="C15" s="199" t="s">
        <v>59</v>
      </c>
      <c r="D15" s="56" t="s">
        <v>16</v>
      </c>
      <c r="E15" s="200">
        <v>0.60416666666666663</v>
      </c>
      <c r="F15" s="56" t="s">
        <v>17</v>
      </c>
      <c r="G15" s="200">
        <v>0.83333333333333337</v>
      </c>
      <c r="H15" s="219" t="s">
        <v>47</v>
      </c>
      <c r="I15" s="200">
        <v>0</v>
      </c>
      <c r="J15" s="220" t="s">
        <v>2</v>
      </c>
      <c r="K15" s="197">
        <f t="shared" si="2"/>
        <v>5.5000000000000018</v>
      </c>
      <c r="M15" s="196">
        <f>看多機!$J$11</f>
        <v>0.29166666666666669</v>
      </c>
      <c r="N15" s="131" t="s">
        <v>17</v>
      </c>
      <c r="O15" s="196">
        <f>看多機!$N$11</f>
        <v>0.83333333333333337</v>
      </c>
      <c r="Q15" s="198">
        <f t="shared" si="0"/>
        <v>0.60416666666666663</v>
      </c>
      <c r="R15" s="131" t="s">
        <v>17</v>
      </c>
      <c r="S15" s="198">
        <f t="shared" si="1"/>
        <v>0.83333333333333337</v>
      </c>
      <c r="T15" s="136" t="s">
        <v>47</v>
      </c>
      <c r="U15" s="200">
        <f t="shared" si="3"/>
        <v>0</v>
      </c>
      <c r="V15" s="132" t="s">
        <v>2</v>
      </c>
      <c r="W15" s="197">
        <f t="shared" si="4"/>
        <v>5.5000000000000018</v>
      </c>
      <c r="Y15" s="197" t="str">
        <f t="shared" si="5"/>
        <v>-</v>
      </c>
    </row>
    <row r="16" spans="2:25">
      <c r="B16" s="56"/>
      <c r="C16" s="199" t="s">
        <v>60</v>
      </c>
      <c r="D16" s="56" t="s">
        <v>16</v>
      </c>
      <c r="E16" s="200">
        <v>0.66666666666666663</v>
      </c>
      <c r="F16" s="56" t="s">
        <v>17</v>
      </c>
      <c r="G16" s="200">
        <v>0.29166666666666669</v>
      </c>
      <c r="H16" s="219" t="s">
        <v>47</v>
      </c>
      <c r="I16" s="200">
        <v>4.1666666666666664E-2</v>
      </c>
      <c r="J16" s="220" t="s">
        <v>2</v>
      </c>
      <c r="K16" s="197">
        <f t="shared" si="2"/>
        <v>14.000000000000004</v>
      </c>
      <c r="M16" s="196">
        <f>看多機!$J$11</f>
        <v>0.29166666666666669</v>
      </c>
      <c r="N16" s="131" t="s">
        <v>17</v>
      </c>
      <c r="O16" s="196">
        <f>看多機!$N$11</f>
        <v>0.83333333333333337</v>
      </c>
      <c r="Q16" s="198">
        <f t="shared" si="0"/>
        <v>0.66666666666666663</v>
      </c>
      <c r="R16" s="131" t="s">
        <v>17</v>
      </c>
      <c r="S16" s="198">
        <f t="shared" si="1"/>
        <v>0.83333333333333337</v>
      </c>
      <c r="T16" s="136" t="s">
        <v>47</v>
      </c>
      <c r="U16" s="200">
        <f t="shared" si="3"/>
        <v>4.1666666666666664E-2</v>
      </c>
      <c r="V16" s="132" t="s">
        <v>2</v>
      </c>
      <c r="W16" s="197">
        <f t="shared" si="4"/>
        <v>3.0000000000000018</v>
      </c>
      <c r="Y16" s="197">
        <f t="shared" si="5"/>
        <v>11.000000000000002</v>
      </c>
    </row>
    <row r="17" spans="2:25">
      <c r="B17" s="56"/>
      <c r="C17" s="199" t="s">
        <v>61</v>
      </c>
      <c r="D17" s="56" t="s">
        <v>16</v>
      </c>
      <c r="E17" s="200">
        <v>0.29166666666666669</v>
      </c>
      <c r="F17" s="56" t="s">
        <v>17</v>
      </c>
      <c r="G17" s="200">
        <v>0.5</v>
      </c>
      <c r="H17" s="219" t="s">
        <v>47</v>
      </c>
      <c r="I17" s="200">
        <v>0</v>
      </c>
      <c r="J17" s="220" t="s">
        <v>2</v>
      </c>
      <c r="K17" s="197">
        <f t="shared" si="2"/>
        <v>5</v>
      </c>
      <c r="M17" s="196">
        <f>看多機!$J$11</f>
        <v>0.29166666666666669</v>
      </c>
      <c r="N17" s="131" t="s">
        <v>17</v>
      </c>
      <c r="O17" s="196">
        <f>看多機!$N$11</f>
        <v>0.83333333333333337</v>
      </c>
      <c r="Q17" s="198">
        <f t="shared" si="0"/>
        <v>0.29166666666666669</v>
      </c>
      <c r="R17" s="131" t="s">
        <v>17</v>
      </c>
      <c r="S17" s="198">
        <f t="shared" si="1"/>
        <v>0.5</v>
      </c>
      <c r="T17" s="136" t="s">
        <v>47</v>
      </c>
      <c r="U17" s="200">
        <f t="shared" si="3"/>
        <v>0</v>
      </c>
      <c r="V17" s="132" t="s">
        <v>2</v>
      </c>
      <c r="W17" s="197">
        <f t="shared" si="4"/>
        <v>5</v>
      </c>
      <c r="Y17" s="197" t="str">
        <f t="shared" si="5"/>
        <v>-</v>
      </c>
    </row>
    <row r="18" spans="2:25">
      <c r="B18" s="56"/>
      <c r="C18" s="199" t="s">
        <v>62</v>
      </c>
      <c r="D18" s="56" t="s">
        <v>16</v>
      </c>
      <c r="E18" s="200"/>
      <c r="F18" s="56" t="s">
        <v>17</v>
      </c>
      <c r="G18" s="200"/>
      <c r="H18" s="219" t="s">
        <v>47</v>
      </c>
      <c r="I18" s="200">
        <v>0</v>
      </c>
      <c r="J18" s="220" t="s">
        <v>2</v>
      </c>
      <c r="K18" s="197" t="str">
        <f t="shared" si="2"/>
        <v/>
      </c>
      <c r="M18" s="196">
        <f>看多機!$J$11</f>
        <v>0.29166666666666669</v>
      </c>
      <c r="N18" s="131" t="s">
        <v>17</v>
      </c>
      <c r="O18" s="196">
        <f>看多機!$N$11</f>
        <v>0.83333333333333337</v>
      </c>
      <c r="Q18" s="198" t="str">
        <f t="shared" si="0"/>
        <v/>
      </c>
      <c r="R18" s="131" t="s">
        <v>17</v>
      </c>
      <c r="S18" s="198" t="str">
        <f t="shared" si="1"/>
        <v/>
      </c>
      <c r="T18" s="136" t="s">
        <v>47</v>
      </c>
      <c r="U18" s="200">
        <f t="shared" si="3"/>
        <v>0</v>
      </c>
      <c r="V18" s="132" t="s">
        <v>2</v>
      </c>
      <c r="W18" s="197" t="str">
        <f t="shared" si="4"/>
        <v/>
      </c>
      <c r="Y18" s="197" t="str">
        <f t="shared" si="5"/>
        <v/>
      </c>
    </row>
    <row r="19" spans="2:25">
      <c r="B19" s="56"/>
      <c r="C19" s="199" t="s">
        <v>63</v>
      </c>
      <c r="D19" s="56" t="s">
        <v>16</v>
      </c>
      <c r="E19" s="200"/>
      <c r="F19" s="56" t="s">
        <v>17</v>
      </c>
      <c r="G19" s="200"/>
      <c r="H19" s="219" t="s">
        <v>47</v>
      </c>
      <c r="I19" s="200">
        <v>0</v>
      </c>
      <c r="J19" s="220" t="s">
        <v>2</v>
      </c>
      <c r="K19" s="197" t="str">
        <f t="shared" si="2"/>
        <v/>
      </c>
      <c r="M19" s="196">
        <f>看多機!$J$11</f>
        <v>0.29166666666666669</v>
      </c>
      <c r="N19" s="131" t="s">
        <v>17</v>
      </c>
      <c r="O19" s="196">
        <f>看多機!$N$11</f>
        <v>0.83333333333333337</v>
      </c>
      <c r="Q19" s="198" t="str">
        <f t="shared" si="0"/>
        <v/>
      </c>
      <c r="R19" s="131" t="s">
        <v>17</v>
      </c>
      <c r="S19" s="198" t="str">
        <f t="shared" si="1"/>
        <v/>
      </c>
      <c r="T19" s="136" t="s">
        <v>47</v>
      </c>
      <c r="U19" s="200">
        <f t="shared" si="3"/>
        <v>0</v>
      </c>
      <c r="V19" s="132" t="s">
        <v>2</v>
      </c>
      <c r="W19" s="197" t="str">
        <f t="shared" si="4"/>
        <v/>
      </c>
      <c r="Y19" s="197" t="str">
        <f t="shared" si="5"/>
        <v/>
      </c>
    </row>
    <row r="20" spans="2:25">
      <c r="B20" s="56"/>
      <c r="C20" s="199" t="s">
        <v>64</v>
      </c>
      <c r="D20" s="56" t="s">
        <v>16</v>
      </c>
      <c r="E20" s="200"/>
      <c r="F20" s="56" t="s">
        <v>17</v>
      </c>
      <c r="G20" s="200"/>
      <c r="H20" s="219" t="s">
        <v>47</v>
      </c>
      <c r="I20" s="200">
        <v>0</v>
      </c>
      <c r="J20" s="220" t="s">
        <v>2</v>
      </c>
      <c r="K20" s="197" t="str">
        <f t="shared" si="2"/>
        <v/>
      </c>
      <c r="M20" s="196">
        <f>看多機!$J$11</f>
        <v>0.29166666666666669</v>
      </c>
      <c r="N20" s="131" t="s">
        <v>17</v>
      </c>
      <c r="O20" s="196">
        <f>看多機!$N$11</f>
        <v>0.83333333333333337</v>
      </c>
      <c r="Q20" s="198" t="str">
        <f t="shared" si="0"/>
        <v/>
      </c>
      <c r="R20" s="131" t="s">
        <v>17</v>
      </c>
      <c r="S20" s="198" t="str">
        <f t="shared" si="1"/>
        <v/>
      </c>
      <c r="T20" s="136" t="s">
        <v>47</v>
      </c>
      <c r="U20" s="200">
        <f t="shared" si="3"/>
        <v>0</v>
      </c>
      <c r="V20" s="132" t="s">
        <v>2</v>
      </c>
      <c r="W20" s="197" t="str">
        <f t="shared" si="4"/>
        <v/>
      </c>
      <c r="Y20" s="197" t="str">
        <f t="shared" si="5"/>
        <v/>
      </c>
    </row>
    <row r="21" spans="2:25">
      <c r="B21" s="56"/>
      <c r="C21" s="199" t="s">
        <v>65</v>
      </c>
      <c r="D21" s="56" t="s">
        <v>16</v>
      </c>
      <c r="E21" s="200"/>
      <c r="F21" s="56" t="s">
        <v>17</v>
      </c>
      <c r="G21" s="200"/>
      <c r="H21" s="219" t="s">
        <v>47</v>
      </c>
      <c r="I21" s="200">
        <v>0</v>
      </c>
      <c r="J21" s="220" t="s">
        <v>2</v>
      </c>
      <c r="K21" s="197" t="str">
        <f t="shared" si="2"/>
        <v/>
      </c>
      <c r="M21" s="196">
        <f>看多機!$J$11</f>
        <v>0.29166666666666669</v>
      </c>
      <c r="N21" s="131" t="s">
        <v>17</v>
      </c>
      <c r="O21" s="196">
        <f>看多機!$N$11</f>
        <v>0.83333333333333337</v>
      </c>
      <c r="Q21" s="198" t="str">
        <f t="shared" si="0"/>
        <v/>
      </c>
      <c r="R21" s="131" t="s">
        <v>17</v>
      </c>
      <c r="S21" s="198" t="str">
        <f t="shared" si="1"/>
        <v/>
      </c>
      <c r="T21" s="136" t="s">
        <v>47</v>
      </c>
      <c r="U21" s="200">
        <f t="shared" si="3"/>
        <v>0</v>
      </c>
      <c r="V21" s="132" t="s">
        <v>2</v>
      </c>
      <c r="W21" s="197" t="str">
        <f t="shared" si="4"/>
        <v/>
      </c>
      <c r="Y21" s="197" t="str">
        <f t="shared" si="5"/>
        <v/>
      </c>
    </row>
    <row r="22" spans="2:25">
      <c r="B22" s="56"/>
      <c r="C22" s="199" t="s">
        <v>66</v>
      </c>
      <c r="D22" s="56" t="s">
        <v>16</v>
      </c>
      <c r="E22" s="221"/>
      <c r="F22" s="56" t="s">
        <v>17</v>
      </c>
      <c r="G22" s="221"/>
      <c r="H22" s="219" t="s">
        <v>47</v>
      </c>
      <c r="I22" s="221"/>
      <c r="J22" s="220" t="s">
        <v>2</v>
      </c>
      <c r="K22" s="199">
        <v>1</v>
      </c>
      <c r="M22" s="223"/>
      <c r="N22" s="56" t="s">
        <v>17</v>
      </c>
      <c r="O22" s="223"/>
      <c r="P22" s="220"/>
      <c r="Q22" s="223"/>
      <c r="R22" s="56" t="s">
        <v>17</v>
      </c>
      <c r="S22" s="223"/>
      <c r="T22" s="219" t="s">
        <v>47</v>
      </c>
      <c r="U22" s="221"/>
      <c r="V22" s="220" t="s">
        <v>2</v>
      </c>
      <c r="W22" s="201">
        <v>1</v>
      </c>
      <c r="X22" s="220"/>
      <c r="Y22" s="201" t="s">
        <v>210</v>
      </c>
    </row>
    <row r="23" spans="2:25">
      <c r="B23" s="56"/>
      <c r="C23" s="199" t="s">
        <v>67</v>
      </c>
      <c r="D23" s="56" t="s">
        <v>16</v>
      </c>
      <c r="E23" s="221"/>
      <c r="F23" s="56" t="s">
        <v>17</v>
      </c>
      <c r="G23" s="221"/>
      <c r="H23" s="219" t="s">
        <v>47</v>
      </c>
      <c r="I23" s="221"/>
      <c r="J23" s="220" t="s">
        <v>2</v>
      </c>
      <c r="K23" s="199">
        <v>2</v>
      </c>
      <c r="M23" s="223"/>
      <c r="N23" s="56" t="s">
        <v>17</v>
      </c>
      <c r="O23" s="223"/>
      <c r="P23" s="220"/>
      <c r="Q23" s="223"/>
      <c r="R23" s="56" t="s">
        <v>17</v>
      </c>
      <c r="S23" s="223"/>
      <c r="T23" s="219" t="s">
        <v>47</v>
      </c>
      <c r="U23" s="221"/>
      <c r="V23" s="220" t="s">
        <v>2</v>
      </c>
      <c r="W23" s="201">
        <v>2</v>
      </c>
      <c r="X23" s="220"/>
      <c r="Y23" s="201" t="s">
        <v>210</v>
      </c>
    </row>
    <row r="24" spans="2:25">
      <c r="B24" s="56"/>
      <c r="C24" s="199" t="s">
        <v>68</v>
      </c>
      <c r="D24" s="56" t="s">
        <v>16</v>
      </c>
      <c r="E24" s="221"/>
      <c r="F24" s="56" t="s">
        <v>17</v>
      </c>
      <c r="G24" s="221"/>
      <c r="H24" s="219" t="s">
        <v>47</v>
      </c>
      <c r="I24" s="221"/>
      <c r="J24" s="220" t="s">
        <v>2</v>
      </c>
      <c r="K24" s="199">
        <v>3</v>
      </c>
      <c r="M24" s="223"/>
      <c r="N24" s="56" t="s">
        <v>17</v>
      </c>
      <c r="O24" s="223"/>
      <c r="P24" s="220"/>
      <c r="Q24" s="223"/>
      <c r="R24" s="56" t="s">
        <v>17</v>
      </c>
      <c r="S24" s="223"/>
      <c r="T24" s="219" t="s">
        <v>47</v>
      </c>
      <c r="U24" s="221"/>
      <c r="V24" s="220" t="s">
        <v>2</v>
      </c>
      <c r="W24" s="201">
        <v>3</v>
      </c>
      <c r="X24" s="220"/>
      <c r="Y24" s="201" t="s">
        <v>210</v>
      </c>
    </row>
    <row r="25" spans="2:25">
      <c r="B25" s="56"/>
      <c r="C25" s="199" t="s">
        <v>69</v>
      </c>
      <c r="D25" s="56" t="s">
        <v>16</v>
      </c>
      <c r="E25" s="221"/>
      <c r="F25" s="56" t="s">
        <v>17</v>
      </c>
      <c r="G25" s="221"/>
      <c r="H25" s="219" t="s">
        <v>47</v>
      </c>
      <c r="I25" s="221"/>
      <c r="J25" s="220" t="s">
        <v>2</v>
      </c>
      <c r="K25" s="199">
        <v>4</v>
      </c>
      <c r="M25" s="223"/>
      <c r="N25" s="56" t="s">
        <v>17</v>
      </c>
      <c r="O25" s="223"/>
      <c r="P25" s="220"/>
      <c r="Q25" s="223"/>
      <c r="R25" s="56" t="s">
        <v>17</v>
      </c>
      <c r="S25" s="223"/>
      <c r="T25" s="219" t="s">
        <v>47</v>
      </c>
      <c r="U25" s="221"/>
      <c r="V25" s="220" t="s">
        <v>2</v>
      </c>
      <c r="W25" s="201">
        <v>4</v>
      </c>
      <c r="X25" s="220"/>
      <c r="Y25" s="201" t="s">
        <v>210</v>
      </c>
    </row>
    <row r="26" spans="2:25">
      <c r="B26" s="56"/>
      <c r="C26" s="199" t="s">
        <v>70</v>
      </c>
      <c r="D26" s="56" t="s">
        <v>16</v>
      </c>
      <c r="E26" s="221"/>
      <c r="F26" s="56" t="s">
        <v>17</v>
      </c>
      <c r="G26" s="221"/>
      <c r="H26" s="219" t="s">
        <v>47</v>
      </c>
      <c r="I26" s="221"/>
      <c r="J26" s="220" t="s">
        <v>2</v>
      </c>
      <c r="K26" s="199">
        <v>5</v>
      </c>
      <c r="M26" s="223"/>
      <c r="N26" s="56" t="s">
        <v>17</v>
      </c>
      <c r="O26" s="223"/>
      <c r="P26" s="220"/>
      <c r="Q26" s="223"/>
      <c r="R26" s="56" t="s">
        <v>17</v>
      </c>
      <c r="S26" s="223"/>
      <c r="T26" s="219" t="s">
        <v>47</v>
      </c>
      <c r="U26" s="221"/>
      <c r="V26" s="220" t="s">
        <v>2</v>
      </c>
      <c r="W26" s="201">
        <v>5</v>
      </c>
      <c r="X26" s="220"/>
      <c r="Y26" s="201" t="s">
        <v>210</v>
      </c>
    </row>
    <row r="27" spans="2:25">
      <c r="B27" s="56"/>
      <c r="C27" s="199" t="s">
        <v>71</v>
      </c>
      <c r="D27" s="56" t="s">
        <v>16</v>
      </c>
      <c r="E27" s="221"/>
      <c r="F27" s="56" t="s">
        <v>17</v>
      </c>
      <c r="G27" s="221"/>
      <c r="H27" s="219" t="s">
        <v>47</v>
      </c>
      <c r="I27" s="221"/>
      <c r="J27" s="220" t="s">
        <v>2</v>
      </c>
      <c r="K27" s="199">
        <v>6</v>
      </c>
      <c r="M27" s="223"/>
      <c r="N27" s="56" t="s">
        <v>17</v>
      </c>
      <c r="O27" s="223"/>
      <c r="P27" s="220"/>
      <c r="Q27" s="223"/>
      <c r="R27" s="56" t="s">
        <v>17</v>
      </c>
      <c r="S27" s="223"/>
      <c r="T27" s="219" t="s">
        <v>47</v>
      </c>
      <c r="U27" s="221"/>
      <c r="V27" s="220" t="s">
        <v>2</v>
      </c>
      <c r="W27" s="201">
        <v>6</v>
      </c>
      <c r="X27" s="220"/>
      <c r="Y27" s="201" t="s">
        <v>210</v>
      </c>
    </row>
    <row r="28" spans="2:25">
      <c r="B28" s="56"/>
      <c r="C28" s="199" t="s">
        <v>72</v>
      </c>
      <c r="D28" s="56" t="s">
        <v>16</v>
      </c>
      <c r="E28" s="221"/>
      <c r="F28" s="56" t="s">
        <v>17</v>
      </c>
      <c r="G28" s="221"/>
      <c r="H28" s="219" t="s">
        <v>47</v>
      </c>
      <c r="I28" s="221"/>
      <c r="J28" s="220" t="s">
        <v>2</v>
      </c>
      <c r="K28" s="199">
        <v>7</v>
      </c>
      <c r="M28" s="223"/>
      <c r="N28" s="56" t="s">
        <v>17</v>
      </c>
      <c r="O28" s="223"/>
      <c r="P28" s="220"/>
      <c r="Q28" s="223"/>
      <c r="R28" s="56" t="s">
        <v>17</v>
      </c>
      <c r="S28" s="223"/>
      <c r="T28" s="219" t="s">
        <v>47</v>
      </c>
      <c r="U28" s="221"/>
      <c r="V28" s="220" t="s">
        <v>2</v>
      </c>
      <c r="W28" s="201">
        <v>7</v>
      </c>
      <c r="X28" s="220"/>
      <c r="Y28" s="201" t="s">
        <v>210</v>
      </c>
    </row>
    <row r="29" spans="2:25">
      <c r="B29" s="56"/>
      <c r="C29" s="199" t="s">
        <v>73</v>
      </c>
      <c r="D29" s="56" t="s">
        <v>16</v>
      </c>
      <c r="E29" s="221"/>
      <c r="F29" s="56" t="s">
        <v>17</v>
      </c>
      <c r="G29" s="221"/>
      <c r="H29" s="219" t="s">
        <v>47</v>
      </c>
      <c r="I29" s="221"/>
      <c r="J29" s="220" t="s">
        <v>2</v>
      </c>
      <c r="K29" s="199">
        <v>8</v>
      </c>
      <c r="M29" s="223"/>
      <c r="N29" s="56" t="s">
        <v>17</v>
      </c>
      <c r="O29" s="223"/>
      <c r="P29" s="220"/>
      <c r="Q29" s="223"/>
      <c r="R29" s="56" t="s">
        <v>17</v>
      </c>
      <c r="S29" s="223"/>
      <c r="T29" s="219" t="s">
        <v>47</v>
      </c>
      <c r="U29" s="221"/>
      <c r="V29" s="220" t="s">
        <v>2</v>
      </c>
      <c r="W29" s="201">
        <v>8</v>
      </c>
      <c r="X29" s="220"/>
      <c r="Y29" s="201" t="s">
        <v>210</v>
      </c>
    </row>
    <row r="30" spans="2:25">
      <c r="B30" s="56"/>
      <c r="C30" s="199" t="s">
        <v>74</v>
      </c>
      <c r="D30" s="56" t="s">
        <v>16</v>
      </c>
      <c r="E30" s="221"/>
      <c r="F30" s="56" t="s">
        <v>17</v>
      </c>
      <c r="G30" s="221"/>
      <c r="H30" s="219" t="s">
        <v>47</v>
      </c>
      <c r="I30" s="221"/>
      <c r="J30" s="220" t="s">
        <v>2</v>
      </c>
      <c r="K30" s="199">
        <v>1</v>
      </c>
      <c r="M30" s="223"/>
      <c r="N30" s="56" t="s">
        <v>17</v>
      </c>
      <c r="O30" s="223"/>
      <c r="P30" s="220"/>
      <c r="Q30" s="223"/>
      <c r="R30" s="56" t="s">
        <v>17</v>
      </c>
      <c r="S30" s="223"/>
      <c r="T30" s="219" t="s">
        <v>47</v>
      </c>
      <c r="U30" s="221"/>
      <c r="V30" s="220" t="s">
        <v>2</v>
      </c>
      <c r="W30" s="201" t="s">
        <v>210</v>
      </c>
      <c r="X30" s="220"/>
      <c r="Y30" s="201">
        <v>1</v>
      </c>
    </row>
    <row r="31" spans="2:25">
      <c r="B31" s="56"/>
      <c r="C31" s="199" t="s">
        <v>75</v>
      </c>
      <c r="D31" s="56" t="s">
        <v>16</v>
      </c>
      <c r="E31" s="221"/>
      <c r="F31" s="56" t="s">
        <v>17</v>
      </c>
      <c r="G31" s="221"/>
      <c r="H31" s="219" t="s">
        <v>47</v>
      </c>
      <c r="I31" s="221"/>
      <c r="J31" s="220" t="s">
        <v>2</v>
      </c>
      <c r="K31" s="199">
        <v>2</v>
      </c>
      <c r="M31" s="223"/>
      <c r="N31" s="56" t="s">
        <v>17</v>
      </c>
      <c r="O31" s="223"/>
      <c r="P31" s="220"/>
      <c r="Q31" s="223"/>
      <c r="R31" s="56" t="s">
        <v>17</v>
      </c>
      <c r="S31" s="223"/>
      <c r="T31" s="219" t="s">
        <v>47</v>
      </c>
      <c r="U31" s="221"/>
      <c r="V31" s="220" t="s">
        <v>2</v>
      </c>
      <c r="W31" s="201" t="s">
        <v>210</v>
      </c>
      <c r="X31" s="220"/>
      <c r="Y31" s="201">
        <v>2</v>
      </c>
    </row>
    <row r="32" spans="2:25">
      <c r="B32" s="56"/>
      <c r="C32" s="199" t="s">
        <v>76</v>
      </c>
      <c r="D32" s="56" t="s">
        <v>16</v>
      </c>
      <c r="E32" s="221"/>
      <c r="F32" s="56" t="s">
        <v>17</v>
      </c>
      <c r="G32" s="221"/>
      <c r="H32" s="219" t="s">
        <v>47</v>
      </c>
      <c r="I32" s="221"/>
      <c r="J32" s="220" t="s">
        <v>2</v>
      </c>
      <c r="K32" s="199">
        <v>3</v>
      </c>
      <c r="M32" s="223"/>
      <c r="N32" s="56" t="s">
        <v>17</v>
      </c>
      <c r="O32" s="223"/>
      <c r="P32" s="220"/>
      <c r="Q32" s="223"/>
      <c r="R32" s="56" t="s">
        <v>17</v>
      </c>
      <c r="S32" s="223"/>
      <c r="T32" s="219" t="s">
        <v>47</v>
      </c>
      <c r="U32" s="221"/>
      <c r="V32" s="220" t="s">
        <v>2</v>
      </c>
      <c r="W32" s="201" t="s">
        <v>210</v>
      </c>
      <c r="X32" s="220"/>
      <c r="Y32" s="201">
        <v>3</v>
      </c>
    </row>
    <row r="33" spans="2:27">
      <c r="B33" s="56"/>
      <c r="C33" s="199" t="s">
        <v>77</v>
      </c>
      <c r="D33" s="56" t="s">
        <v>16</v>
      </c>
      <c r="E33" s="221"/>
      <c r="F33" s="56" t="s">
        <v>17</v>
      </c>
      <c r="G33" s="221"/>
      <c r="H33" s="219" t="s">
        <v>47</v>
      </c>
      <c r="I33" s="221"/>
      <c r="J33" s="220" t="s">
        <v>2</v>
      </c>
      <c r="K33" s="199">
        <v>4</v>
      </c>
      <c r="M33" s="223"/>
      <c r="N33" s="56" t="s">
        <v>17</v>
      </c>
      <c r="O33" s="223"/>
      <c r="P33" s="220"/>
      <c r="Q33" s="223"/>
      <c r="R33" s="56" t="s">
        <v>17</v>
      </c>
      <c r="S33" s="223"/>
      <c r="T33" s="219" t="s">
        <v>47</v>
      </c>
      <c r="U33" s="221"/>
      <c r="V33" s="220" t="s">
        <v>2</v>
      </c>
      <c r="W33" s="201" t="s">
        <v>210</v>
      </c>
      <c r="X33" s="220"/>
      <c r="Y33" s="201">
        <v>4</v>
      </c>
    </row>
    <row r="34" spans="2:27">
      <c r="B34" s="56"/>
      <c r="C34" s="199" t="s">
        <v>82</v>
      </c>
      <c r="D34" s="56" t="s">
        <v>16</v>
      </c>
      <c r="E34" s="221"/>
      <c r="F34" s="56" t="s">
        <v>17</v>
      </c>
      <c r="G34" s="221"/>
      <c r="H34" s="219" t="s">
        <v>47</v>
      </c>
      <c r="I34" s="221"/>
      <c r="J34" s="220" t="s">
        <v>2</v>
      </c>
      <c r="K34" s="199">
        <v>5</v>
      </c>
      <c r="M34" s="223"/>
      <c r="N34" s="56" t="s">
        <v>17</v>
      </c>
      <c r="O34" s="223"/>
      <c r="P34" s="220"/>
      <c r="Q34" s="223"/>
      <c r="R34" s="56" t="s">
        <v>17</v>
      </c>
      <c r="S34" s="223"/>
      <c r="T34" s="219" t="s">
        <v>47</v>
      </c>
      <c r="U34" s="221"/>
      <c r="V34" s="220" t="s">
        <v>2</v>
      </c>
      <c r="W34" s="201" t="s">
        <v>210</v>
      </c>
      <c r="X34" s="220"/>
      <c r="Y34" s="201">
        <v>5</v>
      </c>
    </row>
    <row r="35" spans="2:27">
      <c r="B35" s="56"/>
      <c r="C35" s="199" t="s">
        <v>83</v>
      </c>
      <c r="D35" s="56" t="s">
        <v>16</v>
      </c>
      <c r="E35" s="221"/>
      <c r="F35" s="56" t="s">
        <v>17</v>
      </c>
      <c r="G35" s="221"/>
      <c r="H35" s="219" t="s">
        <v>47</v>
      </c>
      <c r="I35" s="221"/>
      <c r="J35" s="220" t="s">
        <v>2</v>
      </c>
      <c r="K35" s="199">
        <v>6</v>
      </c>
      <c r="M35" s="223"/>
      <c r="N35" s="56" t="s">
        <v>17</v>
      </c>
      <c r="O35" s="223"/>
      <c r="P35" s="220"/>
      <c r="Q35" s="223"/>
      <c r="R35" s="56" t="s">
        <v>17</v>
      </c>
      <c r="S35" s="223"/>
      <c r="T35" s="219" t="s">
        <v>47</v>
      </c>
      <c r="U35" s="221"/>
      <c r="V35" s="220" t="s">
        <v>2</v>
      </c>
      <c r="W35" s="201" t="s">
        <v>210</v>
      </c>
      <c r="X35" s="220"/>
      <c r="Y35" s="201">
        <v>6</v>
      </c>
    </row>
    <row r="36" spans="2:27">
      <c r="B36" s="56"/>
      <c r="C36" s="199" t="s">
        <v>84</v>
      </c>
      <c r="D36" s="56" t="s">
        <v>16</v>
      </c>
      <c r="E36" s="221"/>
      <c r="F36" s="56" t="s">
        <v>17</v>
      </c>
      <c r="G36" s="221"/>
      <c r="H36" s="219" t="s">
        <v>47</v>
      </c>
      <c r="I36" s="221"/>
      <c r="J36" s="220" t="s">
        <v>2</v>
      </c>
      <c r="K36" s="199">
        <v>7</v>
      </c>
      <c r="M36" s="223"/>
      <c r="N36" s="56" t="s">
        <v>17</v>
      </c>
      <c r="O36" s="223"/>
      <c r="P36" s="220"/>
      <c r="Q36" s="223"/>
      <c r="R36" s="56" t="s">
        <v>17</v>
      </c>
      <c r="S36" s="223"/>
      <c r="T36" s="219" t="s">
        <v>47</v>
      </c>
      <c r="U36" s="221"/>
      <c r="V36" s="220" t="s">
        <v>2</v>
      </c>
      <c r="W36" s="201" t="s">
        <v>210</v>
      </c>
      <c r="X36" s="220"/>
      <c r="Y36" s="201">
        <v>7</v>
      </c>
    </row>
    <row r="37" spans="2:27">
      <c r="B37" s="56"/>
      <c r="C37" s="199" t="s">
        <v>85</v>
      </c>
      <c r="D37" s="56" t="s">
        <v>16</v>
      </c>
      <c r="E37" s="221"/>
      <c r="F37" s="56" t="s">
        <v>17</v>
      </c>
      <c r="G37" s="221"/>
      <c r="H37" s="219" t="s">
        <v>47</v>
      </c>
      <c r="I37" s="221"/>
      <c r="J37" s="220" t="s">
        <v>2</v>
      </c>
      <c r="K37" s="199">
        <v>8</v>
      </c>
      <c r="M37" s="223"/>
      <c r="N37" s="56" t="s">
        <v>17</v>
      </c>
      <c r="O37" s="223"/>
      <c r="P37" s="220"/>
      <c r="Q37" s="223"/>
      <c r="R37" s="56" t="s">
        <v>17</v>
      </c>
      <c r="S37" s="223"/>
      <c r="T37" s="219" t="s">
        <v>47</v>
      </c>
      <c r="U37" s="221"/>
      <c r="V37" s="220" t="s">
        <v>2</v>
      </c>
      <c r="W37" s="201" t="s">
        <v>210</v>
      </c>
      <c r="X37" s="220"/>
      <c r="Y37" s="201">
        <v>8</v>
      </c>
    </row>
    <row r="38" spans="2:27">
      <c r="B38" s="56"/>
      <c r="C38" s="199" t="s">
        <v>86</v>
      </c>
      <c r="D38" s="56" t="s">
        <v>16</v>
      </c>
      <c r="E38" s="200"/>
      <c r="F38" s="56" t="s">
        <v>17</v>
      </c>
      <c r="G38" s="200"/>
      <c r="H38" s="219" t="s">
        <v>47</v>
      </c>
      <c r="I38" s="200">
        <v>0</v>
      </c>
      <c r="J38" s="220" t="s">
        <v>2</v>
      </c>
      <c r="K38" s="197" t="str">
        <f t="shared" ref="K38:K45" si="6">IF(OR(E38="",G38=""),"",(G38+IF(E38&gt;G38,1,0)-E38-I38)*24)</f>
        <v/>
      </c>
      <c r="M38" s="196">
        <f>看多機!$J$11</f>
        <v>0.29166666666666669</v>
      </c>
      <c r="N38" s="131" t="s">
        <v>17</v>
      </c>
      <c r="O38" s="196">
        <f>看多機!$N$11</f>
        <v>0.83333333333333337</v>
      </c>
      <c r="Q38" s="198" t="str">
        <f t="shared" ref="Q38:Q46" si="7">IF(E38="","",IF(E38&lt;M38,M38,IF(E38&gt;=O38,"",E38)))</f>
        <v/>
      </c>
      <c r="R38" s="131" t="s">
        <v>17</v>
      </c>
      <c r="S38" s="198" t="str">
        <f t="shared" ref="S38:S46" si="8">IF(G38="","",IF(G38&gt;E38,IF(G38&lt;O38,G38,O38),O38))</f>
        <v/>
      </c>
      <c r="T38" s="136" t="s">
        <v>47</v>
      </c>
      <c r="U38" s="200">
        <f>I38</f>
        <v>0</v>
      </c>
      <c r="V38" s="132" t="s">
        <v>2</v>
      </c>
      <c r="W38" s="197" t="str">
        <f t="shared" ref="W38:W42" si="9">IF(Q38="","",IF((S38+IF(Q38&gt;S38,1,0)-Q38-U38)*24=0,"",(S38+IF(Q38&gt;S38,1,0)-Q38-U38)*24))</f>
        <v/>
      </c>
      <c r="Y38" s="197" t="str">
        <f>IF(W38="",K38,IF(OR(K38-W38=0,K38-W38&lt;0),"-",K38-W38))</f>
        <v/>
      </c>
    </row>
    <row r="39" spans="2:27">
      <c r="B39" s="56"/>
      <c r="C39" s="199" t="s">
        <v>87</v>
      </c>
      <c r="D39" s="56" t="s">
        <v>16</v>
      </c>
      <c r="E39" s="200"/>
      <c r="F39" s="56" t="s">
        <v>17</v>
      </c>
      <c r="G39" s="200"/>
      <c r="H39" s="219" t="s">
        <v>47</v>
      </c>
      <c r="I39" s="200">
        <v>0</v>
      </c>
      <c r="J39" s="220" t="s">
        <v>2</v>
      </c>
      <c r="K39" s="197" t="str">
        <f t="shared" si="6"/>
        <v/>
      </c>
      <c r="M39" s="196">
        <f>看多機!$J$11</f>
        <v>0.29166666666666669</v>
      </c>
      <c r="N39" s="131" t="s">
        <v>17</v>
      </c>
      <c r="O39" s="196">
        <f>看多機!$N$11</f>
        <v>0.83333333333333337</v>
      </c>
      <c r="Q39" s="198" t="str">
        <f t="shared" si="7"/>
        <v/>
      </c>
      <c r="R39" s="131" t="s">
        <v>17</v>
      </c>
      <c r="S39" s="198" t="str">
        <f t="shared" si="8"/>
        <v/>
      </c>
      <c r="T39" s="136" t="s">
        <v>47</v>
      </c>
      <c r="U39" s="200">
        <f t="shared" ref="U39:U46" si="10">I39</f>
        <v>0</v>
      </c>
      <c r="V39" s="132" t="s">
        <v>2</v>
      </c>
      <c r="W39" s="197" t="str">
        <f t="shared" si="9"/>
        <v/>
      </c>
      <c r="Y39" s="197" t="str">
        <f t="shared" ref="Y39:Y47" si="11">IF(W39="",K39,IF(OR(K39-W39=0,K39-W39&lt;0),"-",K39-W39))</f>
        <v/>
      </c>
    </row>
    <row r="40" spans="2:27">
      <c r="B40" s="56"/>
      <c r="C40" s="199" t="s">
        <v>131</v>
      </c>
      <c r="D40" s="56" t="s">
        <v>16</v>
      </c>
      <c r="E40" s="200"/>
      <c r="F40" s="56" t="s">
        <v>17</v>
      </c>
      <c r="G40" s="200"/>
      <c r="H40" s="219" t="s">
        <v>47</v>
      </c>
      <c r="I40" s="200">
        <v>0</v>
      </c>
      <c r="J40" s="220" t="s">
        <v>2</v>
      </c>
      <c r="K40" s="197" t="str">
        <f t="shared" ref="K40" si="12">IF(OR(E40="",G40=""),"",(G40+IF(E40&gt;G40,1,0)-E40-I40)*24)</f>
        <v/>
      </c>
      <c r="M40" s="196">
        <f>看多機!$J$11</f>
        <v>0.29166666666666669</v>
      </c>
      <c r="N40" s="131" t="s">
        <v>17</v>
      </c>
      <c r="O40" s="196">
        <f>看多機!$N$11</f>
        <v>0.83333333333333337</v>
      </c>
      <c r="Q40" s="198" t="str">
        <f t="shared" ref="Q40" si="13">IF(E40="","",IF(E40&lt;M40,M40,IF(E40&gt;=O40,"",E40)))</f>
        <v/>
      </c>
      <c r="R40" s="131" t="s">
        <v>17</v>
      </c>
      <c r="S40" s="198" t="str">
        <f t="shared" ref="S40" si="14">IF(G40="","",IF(G40&gt;E40,IF(G40&lt;O40,G40,O40),O40))</f>
        <v/>
      </c>
      <c r="T40" s="136" t="s">
        <v>47</v>
      </c>
      <c r="U40" s="200">
        <f t="shared" ref="U40" si="15">I40</f>
        <v>0</v>
      </c>
      <c r="V40" s="132" t="s">
        <v>2</v>
      </c>
      <c r="W40" s="197" t="str">
        <f t="shared" ref="W40" si="16">IF(Q40="","",IF((S40+IF(Q40&gt;S40,1,0)-Q40-U40)*24=0,"",(S40+IF(Q40&gt;S40,1,0)-Q40-U40)*24))</f>
        <v/>
      </c>
      <c r="Y40" s="197" t="str">
        <f t="shared" si="11"/>
        <v/>
      </c>
    </row>
    <row r="41" spans="2:27">
      <c r="B41" s="56" t="s">
        <v>78</v>
      </c>
      <c r="C41" s="199" t="s">
        <v>201</v>
      </c>
      <c r="D41" s="56" t="s">
        <v>16</v>
      </c>
      <c r="E41" s="200"/>
      <c r="F41" s="56" t="s">
        <v>17</v>
      </c>
      <c r="G41" s="200"/>
      <c r="H41" s="219" t="s">
        <v>47</v>
      </c>
      <c r="I41" s="200">
        <v>0</v>
      </c>
      <c r="J41" s="220" t="s">
        <v>2</v>
      </c>
      <c r="K41" s="197" t="str">
        <f t="shared" si="6"/>
        <v/>
      </c>
      <c r="M41" s="196">
        <f>看多機!$J$11</f>
        <v>0.29166666666666669</v>
      </c>
      <c r="N41" s="131" t="s">
        <v>17</v>
      </c>
      <c r="O41" s="196">
        <f>看多機!$N$11</f>
        <v>0.83333333333333337</v>
      </c>
      <c r="Q41" s="198" t="str">
        <f t="shared" si="7"/>
        <v/>
      </c>
      <c r="R41" s="131" t="s">
        <v>17</v>
      </c>
      <c r="S41" s="198" t="str">
        <f t="shared" si="8"/>
        <v/>
      </c>
      <c r="T41" s="136" t="s">
        <v>47</v>
      </c>
      <c r="U41" s="200">
        <f t="shared" si="10"/>
        <v>0</v>
      </c>
      <c r="V41" s="132" t="s">
        <v>2</v>
      </c>
      <c r="W41" s="197" t="str">
        <f t="shared" si="9"/>
        <v/>
      </c>
      <c r="Y41" s="197" t="str">
        <f t="shared" si="11"/>
        <v/>
      </c>
      <c r="AA41" s="55" t="s">
        <v>205</v>
      </c>
    </row>
    <row r="42" spans="2:27">
      <c r="B42" s="56" t="s">
        <v>78</v>
      </c>
      <c r="C42" s="199" t="s">
        <v>202</v>
      </c>
      <c r="D42" s="56" t="s">
        <v>16</v>
      </c>
      <c r="E42" s="200"/>
      <c r="F42" s="56" t="s">
        <v>17</v>
      </c>
      <c r="G42" s="200"/>
      <c r="H42" s="219" t="s">
        <v>47</v>
      </c>
      <c r="I42" s="200">
        <v>0</v>
      </c>
      <c r="J42" s="220" t="s">
        <v>2</v>
      </c>
      <c r="K42" s="197" t="str">
        <f t="shared" si="6"/>
        <v/>
      </c>
      <c r="M42" s="196">
        <f>看多機!$J$11</f>
        <v>0.29166666666666669</v>
      </c>
      <c r="N42" s="131" t="s">
        <v>17</v>
      </c>
      <c r="O42" s="196">
        <f>看多機!$N$11</f>
        <v>0.83333333333333337</v>
      </c>
      <c r="Q42" s="198" t="str">
        <f t="shared" si="7"/>
        <v/>
      </c>
      <c r="R42" s="131" t="s">
        <v>17</v>
      </c>
      <c r="S42" s="198" t="str">
        <f t="shared" si="8"/>
        <v/>
      </c>
      <c r="T42" s="136" t="s">
        <v>47</v>
      </c>
      <c r="U42" s="200">
        <f t="shared" si="10"/>
        <v>0</v>
      </c>
      <c r="V42" s="132" t="s">
        <v>2</v>
      </c>
      <c r="W42" s="197" t="str">
        <f t="shared" si="9"/>
        <v/>
      </c>
      <c r="Y42" s="197" t="str">
        <f t="shared" si="11"/>
        <v/>
      </c>
      <c r="AA42" s="55" t="s">
        <v>205</v>
      </c>
    </row>
    <row r="43" spans="2:27">
      <c r="B43" s="56"/>
      <c r="C43" s="199" t="s">
        <v>79</v>
      </c>
      <c r="D43" s="56" t="s">
        <v>16</v>
      </c>
      <c r="E43" s="200"/>
      <c r="F43" s="56" t="s">
        <v>17</v>
      </c>
      <c r="G43" s="200"/>
      <c r="H43" s="219" t="s">
        <v>47</v>
      </c>
      <c r="I43" s="200">
        <v>0</v>
      </c>
      <c r="J43" s="220" t="s">
        <v>2</v>
      </c>
      <c r="K43" s="197" t="str">
        <f t="shared" si="6"/>
        <v/>
      </c>
      <c r="M43" s="196">
        <f>看多機!$J$11</f>
        <v>0.29166666666666669</v>
      </c>
      <c r="N43" s="131" t="s">
        <v>17</v>
      </c>
      <c r="O43" s="196">
        <f>看多機!$N$11</f>
        <v>0.83333333333333337</v>
      </c>
      <c r="Q43" s="198" t="str">
        <f t="shared" si="7"/>
        <v/>
      </c>
      <c r="R43" s="131" t="s">
        <v>17</v>
      </c>
      <c r="S43" s="198" t="str">
        <f t="shared" si="8"/>
        <v/>
      </c>
      <c r="T43" s="136" t="s">
        <v>47</v>
      </c>
      <c r="U43" s="200">
        <f t="shared" si="10"/>
        <v>0</v>
      </c>
      <c r="V43" s="132" t="s">
        <v>2</v>
      </c>
      <c r="W43" s="197" t="str">
        <f t="shared" ref="W43:W45" si="17">IF(Q43="","",IF((S43+IF(Q43&gt;S43,1,0)-Q43-U43)*24=0,"",(S43+IF(Q43&gt;S43,1,0)-Q43-U43)*24))</f>
        <v/>
      </c>
      <c r="Y43" s="197" t="str">
        <f t="shared" si="11"/>
        <v/>
      </c>
    </row>
    <row r="44" spans="2:27">
      <c r="B44" s="56" t="s">
        <v>203</v>
      </c>
      <c r="C44" s="202"/>
      <c r="D44" s="56" t="s">
        <v>16</v>
      </c>
      <c r="E44" s="200">
        <v>0.29166666666666669</v>
      </c>
      <c r="F44" s="56" t="s">
        <v>17</v>
      </c>
      <c r="G44" s="200">
        <v>0.39583333333333331</v>
      </c>
      <c r="H44" s="219" t="s">
        <v>47</v>
      </c>
      <c r="I44" s="200">
        <v>0</v>
      </c>
      <c r="J44" s="220" t="s">
        <v>2</v>
      </c>
      <c r="K44" s="197">
        <f t="shared" si="6"/>
        <v>2.4999999999999991</v>
      </c>
      <c r="M44" s="196">
        <f>看多機!$J$11</f>
        <v>0.29166666666666669</v>
      </c>
      <c r="N44" s="131" t="s">
        <v>17</v>
      </c>
      <c r="O44" s="196">
        <f>看多機!$N$11</f>
        <v>0.83333333333333337</v>
      </c>
      <c r="Q44" s="198">
        <f t="shared" si="7"/>
        <v>0.29166666666666669</v>
      </c>
      <c r="R44" s="131" t="s">
        <v>17</v>
      </c>
      <c r="S44" s="198">
        <f t="shared" si="8"/>
        <v>0.39583333333333331</v>
      </c>
      <c r="T44" s="136" t="s">
        <v>47</v>
      </c>
      <c r="U44" s="200">
        <f t="shared" si="10"/>
        <v>0</v>
      </c>
      <c r="V44" s="132" t="s">
        <v>2</v>
      </c>
      <c r="W44" s="197">
        <f t="shared" si="17"/>
        <v>2.4999999999999991</v>
      </c>
      <c r="Y44" s="197" t="str">
        <f t="shared" si="11"/>
        <v>-</v>
      </c>
    </row>
    <row r="45" spans="2:27">
      <c r="B45" s="56" t="s">
        <v>93</v>
      </c>
      <c r="C45" s="203"/>
      <c r="D45" s="56" t="s">
        <v>16</v>
      </c>
      <c r="E45" s="200">
        <v>0.6875</v>
      </c>
      <c r="F45" s="56" t="s">
        <v>17</v>
      </c>
      <c r="G45" s="200">
        <v>0.83333333333333337</v>
      </c>
      <c r="H45" s="219" t="s">
        <v>47</v>
      </c>
      <c r="I45" s="200">
        <v>0</v>
      </c>
      <c r="J45" s="220" t="s">
        <v>2</v>
      </c>
      <c r="K45" s="197">
        <f t="shared" si="6"/>
        <v>3.5000000000000009</v>
      </c>
      <c r="M45" s="196">
        <f>看多機!$J$11</f>
        <v>0.29166666666666669</v>
      </c>
      <c r="N45" s="131" t="s">
        <v>17</v>
      </c>
      <c r="O45" s="196">
        <f>看多機!$N$11</f>
        <v>0.83333333333333337</v>
      </c>
      <c r="Q45" s="198">
        <f t="shared" si="7"/>
        <v>0.6875</v>
      </c>
      <c r="R45" s="131" t="s">
        <v>17</v>
      </c>
      <c r="S45" s="198">
        <f t="shared" si="8"/>
        <v>0.83333333333333337</v>
      </c>
      <c r="T45" s="136" t="s">
        <v>47</v>
      </c>
      <c r="U45" s="200">
        <f t="shared" si="10"/>
        <v>0</v>
      </c>
      <c r="V45" s="132" t="s">
        <v>2</v>
      </c>
      <c r="W45" s="197">
        <f t="shared" si="17"/>
        <v>3.5000000000000009</v>
      </c>
      <c r="Y45" s="197" t="str">
        <f t="shared" si="11"/>
        <v>-</v>
      </c>
    </row>
    <row r="46" spans="2:27">
      <c r="B46" s="56" t="s">
        <v>94</v>
      </c>
      <c r="C46" s="204" t="s">
        <v>90</v>
      </c>
      <c r="D46" s="56" t="s">
        <v>16</v>
      </c>
      <c r="E46" s="200" t="s">
        <v>46</v>
      </c>
      <c r="F46" s="56" t="s">
        <v>17</v>
      </c>
      <c r="G46" s="200" t="s">
        <v>46</v>
      </c>
      <c r="H46" s="219" t="s">
        <v>47</v>
      </c>
      <c r="I46" s="200" t="s">
        <v>46</v>
      </c>
      <c r="J46" s="220" t="s">
        <v>2</v>
      </c>
      <c r="K46" s="197">
        <f>K44+K45</f>
        <v>6</v>
      </c>
      <c r="M46" s="196">
        <f>看多機!$J$11</f>
        <v>0.29166666666666669</v>
      </c>
      <c r="N46" s="131" t="s">
        <v>17</v>
      </c>
      <c r="O46" s="196">
        <f>看多機!$N$11</f>
        <v>0.83333333333333337</v>
      </c>
      <c r="Q46" s="198" t="str">
        <f t="shared" si="7"/>
        <v/>
      </c>
      <c r="R46" s="131" t="s">
        <v>17</v>
      </c>
      <c r="S46" s="198">
        <f t="shared" si="8"/>
        <v>0.83333333333333337</v>
      </c>
      <c r="T46" s="136" t="s">
        <v>47</v>
      </c>
      <c r="U46" s="200" t="str">
        <f t="shared" si="10"/>
        <v>-</v>
      </c>
      <c r="V46" s="132" t="s">
        <v>2</v>
      </c>
      <c r="W46" s="197">
        <f>W44+W45</f>
        <v>6</v>
      </c>
      <c r="Y46" s="197" t="str">
        <f t="shared" si="11"/>
        <v>-</v>
      </c>
    </row>
    <row r="47" spans="2:27">
      <c r="B47" s="222" t="s">
        <v>204</v>
      </c>
      <c r="C47" s="199" t="s">
        <v>140</v>
      </c>
      <c r="D47" s="56" t="s">
        <v>16</v>
      </c>
      <c r="E47" s="200">
        <v>0.83333333333333337</v>
      </c>
      <c r="F47" s="56" t="s">
        <v>17</v>
      </c>
      <c r="G47" s="200">
        <v>0.29166666666666669</v>
      </c>
      <c r="H47" s="219" t="s">
        <v>47</v>
      </c>
      <c r="I47" s="200"/>
      <c r="J47" s="220" t="s">
        <v>2</v>
      </c>
      <c r="K47" s="197">
        <f t="shared" ref="K47" si="18">IF(OR(E47="",G47=""),"",(G47+IF(E47&gt;G47,1,0)-E47-I47)*24)</f>
        <v>11</v>
      </c>
      <c r="M47" s="196">
        <f>看多機!$J$11</f>
        <v>0.29166666666666669</v>
      </c>
      <c r="N47" s="131" t="s">
        <v>17</v>
      </c>
      <c r="O47" s="196">
        <f>看多機!$N$11</f>
        <v>0.83333333333333337</v>
      </c>
      <c r="Q47" s="198" t="str">
        <f t="shared" ref="Q47" si="19">IF(E47="","",IF(E47&lt;M47,M47,IF(E47&gt;=O47,"",E47)))</f>
        <v/>
      </c>
      <c r="R47" s="131" t="s">
        <v>17</v>
      </c>
      <c r="S47" s="198">
        <f t="shared" ref="S47" si="20">IF(G47="","",IF(G47&gt;E47,IF(G47&lt;O47,G47,O47),O47))</f>
        <v>0.83333333333333337</v>
      </c>
      <c r="T47" s="136" t="s">
        <v>47</v>
      </c>
      <c r="U47" s="200">
        <f t="shared" ref="U47" si="21">I47</f>
        <v>0</v>
      </c>
      <c r="V47" s="132" t="s">
        <v>2</v>
      </c>
      <c r="W47" s="197" t="str">
        <f t="shared" ref="W47" si="22">IF(Q47="","",IF((S47+IF(Q47&gt;S47,1,0)-Q47-U47)*24=0,"",(S47+IF(Q47&gt;S47,1,0)-Q47-U47)*24))</f>
        <v/>
      </c>
      <c r="Y47" s="197">
        <f t="shared" si="11"/>
        <v>11</v>
      </c>
    </row>
  </sheetData>
  <sheetProtection sheet="1" insertRows="0" deleteRows="0"/>
  <mergeCells count="3">
    <mergeCell ref="E3:K3"/>
    <mergeCell ref="M3:O3"/>
    <mergeCell ref="Q3:W3"/>
  </mergeCells>
  <phoneticPr fontId="2"/>
  <pageMargins left="0.70866141732283472" right="0.70866141732283472" top="0.74803149606299213" bottom="0.74803149606299213" header="0.31496062992125984" footer="0.31496062992125984"/>
  <pageSetup paperSize="9" scale="3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9" r:id="rId4" name="Button 3">
              <controlPr defaultSize="0" print="0" autoFill="0" autoPict="0" macro="[0]!シフト記号追加">
                <anchor moveWithCells="1" sizeWithCells="1">
                  <from>
                    <xdr:col>25</xdr:col>
                    <xdr:colOff>247650</xdr:colOff>
                    <xdr:row>4</xdr:row>
                    <xdr:rowOff>9525</xdr:rowOff>
                  </from>
                  <to>
                    <xdr:col>29</xdr:col>
                    <xdr:colOff>161925</xdr:colOff>
                    <xdr:row>7</xdr:row>
                    <xdr:rowOff>114300</xdr:rowOff>
                  </to>
                </anchor>
              </controlPr>
            </control>
          </mc:Choice>
        </mc:AlternateContent>
        <mc:AlternateContent xmlns:mc="http://schemas.openxmlformats.org/markup-compatibility/2006">
          <mc:Choice Requires="x14">
            <control shapeId="4100" r:id="rId5" name="Button 4">
              <controlPr defaultSize="0" print="0" autoFill="0" autoPict="0" macro="[0]!シフト記号削除">
                <anchor moveWithCells="1" sizeWithCells="1">
                  <from>
                    <xdr:col>25</xdr:col>
                    <xdr:colOff>247650</xdr:colOff>
                    <xdr:row>8</xdr:row>
                    <xdr:rowOff>0</xdr:rowOff>
                  </from>
                  <to>
                    <xdr:col>29</xdr:col>
                    <xdr:colOff>171450</xdr:colOff>
                    <xdr:row>11</xdr:row>
                    <xdr:rowOff>104775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BS117"/>
  <sheetViews>
    <sheetView workbookViewId="0">
      <selection activeCell="H9" sqref="H9"/>
    </sheetView>
  </sheetViews>
  <sheetFormatPr defaultColWidth="9" defaultRowHeight="18.75"/>
  <cols>
    <col min="1" max="1" width="1.375" style="55" customWidth="1"/>
    <col min="2" max="3" width="9" style="55"/>
    <col min="4" max="4" width="40.625" style="55" customWidth="1"/>
    <col min="5" max="16384" width="9" style="55"/>
  </cols>
  <sheetData>
    <row r="1" spans="2:11">
      <c r="B1" s="55" t="s">
        <v>141</v>
      </c>
      <c r="D1" s="137"/>
      <c r="E1" s="137"/>
      <c r="F1" s="137"/>
    </row>
    <row r="2" spans="2:11" s="139" customFormat="1" ht="20.25" customHeight="1">
      <c r="B2" s="138" t="s">
        <v>186</v>
      </c>
      <c r="C2" s="138"/>
      <c r="D2" s="137"/>
      <c r="E2" s="137"/>
      <c r="F2" s="137"/>
    </row>
    <row r="3" spans="2:11" s="139" customFormat="1" ht="20.25" customHeight="1">
      <c r="B3" s="138"/>
      <c r="C3" s="138"/>
      <c r="D3" s="137"/>
      <c r="E3" s="137"/>
      <c r="F3" s="137"/>
    </row>
    <row r="4" spans="2:11" s="144" customFormat="1" ht="20.25" customHeight="1">
      <c r="B4" s="217"/>
      <c r="C4" s="137" t="s">
        <v>207</v>
      </c>
      <c r="D4" s="137"/>
      <c r="F4" s="1015" t="s">
        <v>208</v>
      </c>
      <c r="G4" s="1015"/>
      <c r="H4" s="1015"/>
      <c r="I4" s="1015"/>
      <c r="J4" s="1015"/>
      <c r="K4" s="1015"/>
    </row>
    <row r="5" spans="2:11" s="144" customFormat="1" ht="20.25" customHeight="1">
      <c r="B5" s="218"/>
      <c r="C5" s="137" t="s">
        <v>209</v>
      </c>
      <c r="D5" s="137"/>
      <c r="F5" s="1015"/>
      <c r="G5" s="1015"/>
      <c r="H5" s="1015"/>
      <c r="I5" s="1015"/>
      <c r="J5" s="1015"/>
      <c r="K5" s="1015"/>
    </row>
    <row r="6" spans="2:11" s="139" customFormat="1" ht="20.25" customHeight="1">
      <c r="B6" s="141" t="s">
        <v>195</v>
      </c>
      <c r="C6" s="137"/>
      <c r="D6" s="137"/>
      <c r="E6" s="140"/>
      <c r="F6" s="142"/>
    </row>
    <row r="7" spans="2:11" s="139" customFormat="1" ht="20.25" customHeight="1">
      <c r="B7" s="138"/>
      <c r="C7" s="138"/>
      <c r="D7" s="137"/>
      <c r="E7" s="140"/>
      <c r="F7" s="142"/>
    </row>
    <row r="8" spans="2:11" s="139" customFormat="1" ht="20.25" customHeight="1">
      <c r="B8" s="137" t="s">
        <v>142</v>
      </c>
      <c r="C8" s="138"/>
      <c r="D8" s="137"/>
      <c r="E8" s="140"/>
      <c r="F8" s="142"/>
    </row>
    <row r="9" spans="2:11" s="139" customFormat="1" ht="20.25" customHeight="1">
      <c r="B9" s="138"/>
      <c r="C9" s="138"/>
      <c r="D9" s="137"/>
      <c r="E9" s="137"/>
      <c r="F9" s="137"/>
    </row>
    <row r="10" spans="2:11" s="139" customFormat="1" ht="20.25" customHeight="1">
      <c r="B10" s="137" t="s">
        <v>143</v>
      </c>
      <c r="C10" s="138"/>
      <c r="D10" s="137"/>
      <c r="E10" s="137"/>
      <c r="F10" s="137"/>
    </row>
    <row r="11" spans="2:11" s="139" customFormat="1" ht="20.25" customHeight="1">
      <c r="B11" s="137" t="s">
        <v>144</v>
      </c>
      <c r="C11" s="138"/>
      <c r="D11" s="137"/>
      <c r="E11" s="137"/>
      <c r="F11" s="137"/>
    </row>
    <row r="12" spans="2:11" s="139" customFormat="1" ht="20.25" customHeight="1">
      <c r="B12" s="137" t="s">
        <v>145</v>
      </c>
      <c r="C12" s="138"/>
      <c r="D12" s="137"/>
    </row>
    <row r="13" spans="2:11" s="139" customFormat="1" ht="20.25" customHeight="1">
      <c r="B13" s="137"/>
      <c r="C13" s="138"/>
      <c r="D13" s="137"/>
    </row>
    <row r="14" spans="2:11" s="139" customFormat="1" ht="20.25" customHeight="1">
      <c r="B14" s="137" t="s">
        <v>229</v>
      </c>
      <c r="C14" s="138"/>
      <c r="D14" s="137"/>
    </row>
    <row r="15" spans="2:11" s="139" customFormat="1" ht="20.25" customHeight="1">
      <c r="B15" s="138"/>
      <c r="C15" s="138"/>
      <c r="D15" s="137"/>
    </row>
    <row r="16" spans="2:11" s="139" customFormat="1" ht="20.25" customHeight="1">
      <c r="B16" s="137" t="s">
        <v>156</v>
      </c>
      <c r="C16" s="138"/>
      <c r="D16" s="137"/>
    </row>
    <row r="17" spans="2:5" s="139" customFormat="1" ht="20.25" customHeight="1">
      <c r="B17" s="137"/>
      <c r="C17" s="138"/>
      <c r="D17" s="137"/>
    </row>
    <row r="18" spans="2:5" s="139" customFormat="1" ht="20.25" customHeight="1">
      <c r="B18" s="137" t="s">
        <v>230</v>
      </c>
      <c r="C18" s="138"/>
      <c r="D18" s="137"/>
    </row>
    <row r="19" spans="2:5" s="139" customFormat="1" ht="20.25" customHeight="1">
      <c r="B19" s="138"/>
      <c r="C19" s="138"/>
      <c r="D19" s="137"/>
    </row>
    <row r="20" spans="2:5" s="139" customFormat="1" ht="20.25" customHeight="1">
      <c r="B20" s="137" t="s">
        <v>246</v>
      </c>
      <c r="C20" s="138"/>
      <c r="D20" s="137"/>
    </row>
    <row r="21" spans="2:5" s="139" customFormat="1" ht="20.25" customHeight="1">
      <c r="B21" s="137" t="s">
        <v>231</v>
      </c>
      <c r="C21" s="138"/>
      <c r="D21" s="137"/>
    </row>
    <row r="22" spans="2:5" s="139" customFormat="1" ht="20.25" customHeight="1">
      <c r="B22" s="138"/>
      <c r="C22" s="138"/>
      <c r="D22" s="137"/>
    </row>
    <row r="23" spans="2:5" s="139" customFormat="1" ht="17.25" customHeight="1">
      <c r="B23" s="137" t="s">
        <v>232</v>
      </c>
      <c r="C23" s="137"/>
      <c r="D23" s="137"/>
    </row>
    <row r="24" spans="2:5" s="139" customFormat="1" ht="17.25" customHeight="1">
      <c r="B24" s="137" t="s">
        <v>146</v>
      </c>
      <c r="C24" s="137"/>
      <c r="D24" s="137"/>
    </row>
    <row r="25" spans="2:5" s="139" customFormat="1" ht="17.25" customHeight="1">
      <c r="B25" s="137"/>
      <c r="C25" s="137"/>
      <c r="D25" s="137"/>
    </row>
    <row r="26" spans="2:5" s="139" customFormat="1" ht="17.25" customHeight="1">
      <c r="B26" s="137"/>
      <c r="C26" s="86" t="s">
        <v>21</v>
      </c>
      <c r="D26" s="86" t="s">
        <v>3</v>
      </c>
    </row>
    <row r="27" spans="2:5" s="139" customFormat="1" ht="17.25" customHeight="1">
      <c r="B27" s="137"/>
      <c r="C27" s="86">
        <v>1</v>
      </c>
      <c r="D27" s="143" t="s">
        <v>95</v>
      </c>
    </row>
    <row r="28" spans="2:5" s="139" customFormat="1" ht="17.25" customHeight="1">
      <c r="B28" s="137"/>
      <c r="C28" s="86">
        <v>2</v>
      </c>
      <c r="D28" s="143" t="s">
        <v>104</v>
      </c>
      <c r="E28" s="139" t="s">
        <v>188</v>
      </c>
    </row>
    <row r="29" spans="2:5" s="139" customFormat="1" ht="17.25" customHeight="1">
      <c r="B29" s="137"/>
      <c r="C29" s="86">
        <v>3</v>
      </c>
      <c r="D29" s="143" t="s">
        <v>187</v>
      </c>
      <c r="E29" s="139" t="s">
        <v>189</v>
      </c>
    </row>
    <row r="30" spans="2:5" s="139" customFormat="1" ht="17.25" customHeight="1">
      <c r="B30" s="137"/>
      <c r="C30" s="86">
        <v>4</v>
      </c>
      <c r="D30" s="143" t="s">
        <v>96</v>
      </c>
    </row>
    <row r="31" spans="2:5" s="139" customFormat="1" ht="17.25" customHeight="1">
      <c r="B31" s="137"/>
      <c r="C31" s="86">
        <v>5</v>
      </c>
      <c r="D31" s="143" t="s">
        <v>100</v>
      </c>
      <c r="E31" s="139" t="s">
        <v>157</v>
      </c>
    </row>
    <row r="32" spans="2:5" s="139" customFormat="1" ht="17.25" customHeight="1">
      <c r="B32" s="137"/>
      <c r="C32" s="140"/>
      <c r="D32" s="142"/>
    </row>
    <row r="33" spans="2:51" s="139" customFormat="1" ht="17.25" customHeight="1">
      <c r="B33" s="137" t="s">
        <v>233</v>
      </c>
      <c r="C33" s="137"/>
      <c r="D33" s="137"/>
      <c r="E33" s="144"/>
      <c r="F33" s="144"/>
    </row>
    <row r="34" spans="2:51" s="139" customFormat="1" ht="17.25" customHeight="1">
      <c r="B34" s="137" t="s">
        <v>147</v>
      </c>
      <c r="C34" s="137"/>
      <c r="D34" s="137"/>
      <c r="E34" s="144"/>
      <c r="F34" s="144"/>
    </row>
    <row r="35" spans="2:51" s="139" customFormat="1" ht="17.25" customHeight="1">
      <c r="B35" s="137"/>
      <c r="C35" s="137"/>
      <c r="D35" s="137"/>
      <c r="E35" s="144"/>
      <c r="F35" s="144"/>
      <c r="G35" s="145"/>
      <c r="H35" s="145"/>
      <c r="J35" s="145"/>
      <c r="K35" s="145"/>
      <c r="L35" s="145"/>
      <c r="M35" s="145"/>
      <c r="N35" s="145"/>
      <c r="O35" s="145"/>
      <c r="R35" s="145"/>
      <c r="S35" s="145"/>
      <c r="T35" s="145"/>
      <c r="W35" s="145"/>
      <c r="X35" s="145"/>
      <c r="Y35" s="145"/>
    </row>
    <row r="36" spans="2:51" s="139" customFormat="1" ht="17.25" customHeight="1">
      <c r="B36" s="137"/>
      <c r="C36" s="86" t="s">
        <v>4</v>
      </c>
      <c r="D36" s="86" t="s">
        <v>5</v>
      </c>
      <c r="E36" s="144"/>
      <c r="F36" s="144"/>
      <c r="G36" s="145"/>
      <c r="H36" s="145"/>
      <c r="J36" s="145"/>
      <c r="K36" s="145"/>
      <c r="L36" s="145"/>
      <c r="M36" s="145"/>
      <c r="N36" s="145"/>
      <c r="O36" s="145"/>
      <c r="R36" s="145"/>
      <c r="S36" s="145"/>
      <c r="T36" s="145"/>
      <c r="W36" s="145"/>
      <c r="X36" s="145"/>
      <c r="Y36" s="145"/>
    </row>
    <row r="37" spans="2:51" s="139" customFormat="1" ht="17.25" customHeight="1">
      <c r="B37" s="137"/>
      <c r="C37" s="86" t="s">
        <v>6</v>
      </c>
      <c r="D37" s="143" t="s">
        <v>148</v>
      </c>
      <c r="E37" s="144"/>
      <c r="F37" s="144"/>
      <c r="G37" s="145"/>
      <c r="H37" s="145"/>
      <c r="J37" s="145"/>
      <c r="K37" s="145"/>
      <c r="L37" s="145"/>
      <c r="M37" s="145"/>
      <c r="N37" s="145"/>
      <c r="O37" s="145"/>
      <c r="R37" s="145"/>
      <c r="S37" s="145"/>
      <c r="T37" s="145"/>
      <c r="W37" s="145"/>
      <c r="X37" s="145"/>
      <c r="Y37" s="145"/>
    </row>
    <row r="38" spans="2:51" s="139" customFormat="1" ht="17.25" customHeight="1">
      <c r="B38" s="137"/>
      <c r="C38" s="86" t="s">
        <v>7</v>
      </c>
      <c r="D38" s="143" t="s">
        <v>149</v>
      </c>
      <c r="E38" s="144"/>
      <c r="F38" s="144"/>
      <c r="G38" s="145"/>
      <c r="H38" s="145"/>
      <c r="J38" s="145"/>
      <c r="K38" s="145"/>
      <c r="L38" s="145"/>
      <c r="M38" s="145"/>
      <c r="N38" s="145"/>
      <c r="O38" s="145"/>
      <c r="R38" s="145"/>
      <c r="S38" s="145"/>
      <c r="T38" s="145"/>
      <c r="W38" s="145"/>
      <c r="X38" s="145"/>
      <c r="Y38" s="145"/>
    </row>
    <row r="39" spans="2:51" s="139" customFormat="1" ht="17.25" customHeight="1">
      <c r="B39" s="137"/>
      <c r="C39" s="86" t="s">
        <v>8</v>
      </c>
      <c r="D39" s="143" t="s">
        <v>150</v>
      </c>
      <c r="E39" s="144"/>
      <c r="F39" s="144"/>
      <c r="G39" s="145"/>
      <c r="H39" s="145"/>
      <c r="J39" s="145"/>
      <c r="K39" s="145"/>
      <c r="L39" s="145"/>
      <c r="M39" s="145"/>
      <c r="N39" s="145"/>
      <c r="O39" s="145"/>
      <c r="R39" s="145"/>
      <c r="S39" s="145"/>
      <c r="T39" s="145"/>
      <c r="W39" s="145"/>
      <c r="X39" s="145"/>
      <c r="Y39" s="145"/>
    </row>
    <row r="40" spans="2:51" s="139" customFormat="1" ht="17.25" customHeight="1">
      <c r="B40" s="137"/>
      <c r="C40" s="86" t="s">
        <v>9</v>
      </c>
      <c r="D40" s="143" t="s">
        <v>196</v>
      </c>
      <c r="E40" s="144"/>
      <c r="F40" s="144"/>
      <c r="G40" s="145"/>
      <c r="H40" s="145"/>
      <c r="J40" s="145"/>
      <c r="K40" s="145"/>
      <c r="L40" s="145"/>
      <c r="M40" s="145"/>
      <c r="N40" s="145"/>
      <c r="O40" s="145"/>
      <c r="R40" s="145"/>
      <c r="S40" s="145"/>
      <c r="T40" s="145"/>
      <c r="W40" s="145"/>
      <c r="X40" s="145"/>
      <c r="Y40" s="145"/>
    </row>
    <row r="41" spans="2:51" s="139" customFormat="1" ht="17.25" customHeight="1">
      <c r="B41" s="137"/>
      <c r="C41" s="137"/>
      <c r="D41" s="137"/>
      <c r="E41" s="144"/>
      <c r="F41" s="144"/>
      <c r="G41" s="145"/>
      <c r="H41" s="145"/>
      <c r="J41" s="145"/>
      <c r="K41" s="145"/>
      <c r="L41" s="145"/>
      <c r="M41" s="145"/>
      <c r="N41" s="145"/>
      <c r="O41" s="145"/>
      <c r="R41" s="145"/>
      <c r="S41" s="145"/>
      <c r="T41" s="145"/>
      <c r="W41" s="145"/>
      <c r="X41" s="145"/>
      <c r="Y41" s="145"/>
    </row>
    <row r="42" spans="2:51" s="139" customFormat="1" ht="17.25" customHeight="1">
      <c r="B42" s="137"/>
      <c r="C42" s="146" t="s">
        <v>10</v>
      </c>
      <c r="D42" s="137"/>
      <c r="E42" s="144"/>
      <c r="F42" s="144"/>
      <c r="G42" s="145"/>
      <c r="H42" s="145"/>
      <c r="J42" s="145"/>
      <c r="K42" s="145"/>
      <c r="L42" s="145"/>
      <c r="M42" s="145"/>
      <c r="N42" s="145"/>
      <c r="O42" s="145"/>
      <c r="R42" s="145"/>
      <c r="S42" s="145"/>
      <c r="T42" s="145"/>
      <c r="W42" s="145"/>
      <c r="X42" s="145"/>
      <c r="Y42" s="145"/>
    </row>
    <row r="43" spans="2:51" s="139" customFormat="1" ht="17.25" customHeight="1">
      <c r="B43" s="144"/>
      <c r="C43" s="137" t="s">
        <v>151</v>
      </c>
      <c r="D43" s="144"/>
      <c r="E43" s="144"/>
      <c r="F43" s="146"/>
      <c r="G43" s="145"/>
      <c r="H43" s="145"/>
      <c r="J43" s="145"/>
      <c r="K43" s="145"/>
      <c r="L43" s="145"/>
      <c r="M43" s="145"/>
      <c r="N43" s="145"/>
      <c r="O43" s="145"/>
      <c r="R43" s="145"/>
      <c r="S43" s="145"/>
      <c r="T43" s="145"/>
      <c r="W43" s="145"/>
      <c r="X43" s="145"/>
      <c r="Y43" s="145"/>
    </row>
    <row r="44" spans="2:51" s="139" customFormat="1" ht="17.25" customHeight="1">
      <c r="B44" s="144"/>
      <c r="C44" s="137" t="s">
        <v>197</v>
      </c>
      <c r="D44" s="144"/>
      <c r="E44" s="144"/>
      <c r="F44" s="137"/>
      <c r="G44" s="145"/>
      <c r="H44" s="145"/>
      <c r="J44" s="145"/>
      <c r="K44" s="145"/>
      <c r="L44" s="145"/>
      <c r="M44" s="145"/>
      <c r="N44" s="145"/>
      <c r="O44" s="145"/>
      <c r="R44" s="145"/>
      <c r="S44" s="145"/>
      <c r="T44" s="145"/>
      <c r="W44" s="145"/>
      <c r="X44" s="145"/>
      <c r="Y44" s="145"/>
    </row>
    <row r="45" spans="2:51" s="139" customFormat="1" ht="17.25" customHeight="1">
      <c r="B45" s="137"/>
      <c r="C45" s="137"/>
      <c r="D45" s="137"/>
      <c r="E45" s="146"/>
      <c r="F45" s="145"/>
      <c r="G45" s="145"/>
      <c r="H45" s="145"/>
      <c r="J45" s="145"/>
      <c r="K45" s="145"/>
      <c r="L45" s="145"/>
      <c r="M45" s="145"/>
      <c r="N45" s="145"/>
      <c r="O45" s="145"/>
      <c r="R45" s="145"/>
      <c r="S45" s="145"/>
      <c r="T45" s="145"/>
      <c r="W45" s="145"/>
      <c r="X45" s="145"/>
      <c r="Y45" s="145"/>
    </row>
    <row r="46" spans="2:51" s="139" customFormat="1" ht="17.25" customHeight="1">
      <c r="B46" s="137" t="s">
        <v>234</v>
      </c>
      <c r="C46" s="137"/>
      <c r="D46" s="137"/>
    </row>
    <row r="47" spans="2:51" s="139" customFormat="1" ht="17.25" customHeight="1">
      <c r="B47" s="137" t="s">
        <v>152</v>
      </c>
      <c r="C47" s="137"/>
      <c r="D47" s="137"/>
      <c r="AH47" s="85"/>
      <c r="AI47" s="85"/>
      <c r="AJ47" s="85"/>
      <c r="AK47" s="85"/>
      <c r="AL47" s="85"/>
      <c r="AM47" s="85"/>
      <c r="AN47" s="85"/>
      <c r="AO47" s="85"/>
      <c r="AP47" s="85"/>
      <c r="AQ47" s="85"/>
      <c r="AR47" s="85"/>
      <c r="AS47" s="85"/>
    </row>
    <row r="48" spans="2:51" s="139" customFormat="1" ht="17.25" customHeight="1">
      <c r="B48" s="147" t="s">
        <v>158</v>
      </c>
      <c r="C48" s="144"/>
      <c r="D48" s="144"/>
      <c r="E48" s="148"/>
      <c r="F48" s="148"/>
      <c r="G48" s="148"/>
      <c r="H48" s="148"/>
      <c r="I48" s="148"/>
      <c r="J48" s="148"/>
      <c r="K48" s="148"/>
      <c r="L48" s="148"/>
      <c r="M48" s="148"/>
      <c r="N48" s="148"/>
      <c r="O48" s="149"/>
      <c r="P48" s="149"/>
      <c r="Q48" s="148"/>
      <c r="R48" s="149"/>
      <c r="S48" s="148"/>
      <c r="T48" s="148"/>
      <c r="U48" s="149"/>
      <c r="V48" s="85"/>
      <c r="W48" s="85"/>
      <c r="X48" s="85"/>
      <c r="Y48" s="148"/>
      <c r="Z48" s="148"/>
      <c r="AA48" s="148"/>
      <c r="AB48" s="148"/>
      <c r="AC48" s="85"/>
      <c r="AD48" s="148"/>
      <c r="AE48" s="149"/>
      <c r="AF48" s="149"/>
      <c r="AG48" s="149"/>
      <c r="AH48" s="149"/>
      <c r="AI48" s="150"/>
      <c r="AJ48" s="149"/>
      <c r="AK48" s="149"/>
      <c r="AL48" s="149"/>
      <c r="AM48" s="149"/>
      <c r="AN48" s="149"/>
      <c r="AO48" s="149"/>
      <c r="AP48" s="149"/>
      <c r="AQ48" s="149"/>
      <c r="AR48" s="149"/>
      <c r="AS48" s="149"/>
      <c r="AT48" s="149"/>
      <c r="AU48" s="149"/>
      <c r="AV48" s="149"/>
      <c r="AW48" s="149"/>
      <c r="AX48" s="149"/>
      <c r="AY48" s="150"/>
    </row>
    <row r="49" spans="2:50" s="139" customFormat="1" ht="17.25" customHeight="1">
      <c r="F49" s="85"/>
    </row>
    <row r="50" spans="2:50" s="139" customFormat="1" ht="17.25" customHeight="1">
      <c r="B50" s="137" t="s">
        <v>235</v>
      </c>
      <c r="C50" s="137"/>
    </row>
    <row r="51" spans="2:50" s="139" customFormat="1" ht="17.25" customHeight="1">
      <c r="B51" s="137"/>
      <c r="C51" s="137"/>
    </row>
    <row r="52" spans="2:50" s="139" customFormat="1" ht="17.25" customHeight="1">
      <c r="B52" s="137" t="s">
        <v>236</v>
      </c>
      <c r="C52" s="137"/>
    </row>
    <row r="53" spans="2:50" s="139" customFormat="1" ht="17.25" customHeight="1">
      <c r="B53" s="137" t="s">
        <v>153</v>
      </c>
      <c r="C53" s="137"/>
    </row>
    <row r="54" spans="2:50" s="139" customFormat="1" ht="17.25" customHeight="1">
      <c r="B54" s="137"/>
      <c r="C54" s="137"/>
    </row>
    <row r="55" spans="2:50" s="139" customFormat="1" ht="17.25" customHeight="1">
      <c r="B55" s="137" t="s">
        <v>237</v>
      </c>
      <c r="C55" s="137"/>
    </row>
    <row r="56" spans="2:50" s="139" customFormat="1" ht="17.25" customHeight="1">
      <c r="B56" s="137" t="s">
        <v>154</v>
      </c>
      <c r="C56" s="137"/>
    </row>
    <row r="57" spans="2:50" s="139" customFormat="1" ht="17.25" customHeight="1">
      <c r="B57" s="137"/>
      <c r="C57" s="137"/>
    </row>
    <row r="58" spans="2:50" s="139" customFormat="1" ht="17.25" customHeight="1">
      <c r="B58" s="137" t="s">
        <v>238</v>
      </c>
      <c r="C58" s="137"/>
      <c r="D58" s="137"/>
    </row>
    <row r="59" spans="2:50" s="139" customFormat="1" ht="17.25" customHeight="1">
      <c r="B59" s="137"/>
      <c r="C59" s="137"/>
      <c r="D59" s="137"/>
    </row>
    <row r="60" spans="2:50" s="139" customFormat="1" ht="17.25" customHeight="1">
      <c r="B60" s="144" t="s">
        <v>239</v>
      </c>
      <c r="C60" s="144"/>
      <c r="D60" s="137"/>
    </row>
    <row r="61" spans="2:50" s="139" customFormat="1" ht="17.25" customHeight="1">
      <c r="B61" s="144" t="s">
        <v>155</v>
      </c>
      <c r="C61" s="144"/>
      <c r="D61" s="137"/>
    </row>
    <row r="62" spans="2:50" s="139" customFormat="1" ht="17.25" customHeight="1"/>
    <row r="63" spans="2:50" s="139" customFormat="1" ht="17.25" customHeight="1">
      <c r="B63" s="139" t="s">
        <v>240</v>
      </c>
      <c r="E63" s="151"/>
      <c r="F63" s="151"/>
      <c r="G63" s="151"/>
      <c r="H63" s="151"/>
      <c r="I63" s="151"/>
      <c r="J63" s="151"/>
      <c r="K63" s="151"/>
      <c r="L63" s="156"/>
      <c r="M63" s="144" t="s">
        <v>159</v>
      </c>
      <c r="N63" s="151"/>
      <c r="O63" s="151"/>
      <c r="P63" s="151"/>
      <c r="Q63" s="151"/>
      <c r="R63" s="151"/>
      <c r="S63" s="151"/>
      <c r="T63" s="151"/>
      <c r="U63" s="151"/>
      <c r="V63" s="151"/>
      <c r="W63" s="151"/>
      <c r="X63" s="151"/>
      <c r="Y63" s="151"/>
      <c r="Z63" s="151"/>
      <c r="AA63" s="151"/>
      <c r="AB63" s="151"/>
      <c r="AC63" s="151"/>
      <c r="AD63" s="151"/>
      <c r="AE63" s="151"/>
      <c r="AF63" s="151"/>
      <c r="AG63" s="151"/>
      <c r="AH63" s="151"/>
      <c r="AI63" s="151"/>
      <c r="AJ63" s="151"/>
      <c r="AK63" s="151"/>
      <c r="AL63" s="151"/>
      <c r="AM63" s="151"/>
      <c r="AN63" s="151"/>
      <c r="AO63" s="151"/>
      <c r="AP63" s="151"/>
      <c r="AQ63" s="151"/>
      <c r="AR63" s="151"/>
      <c r="AS63" s="151"/>
      <c r="AT63" s="151"/>
      <c r="AU63" s="151"/>
      <c r="AV63" s="151"/>
      <c r="AW63" s="151"/>
      <c r="AX63" s="151"/>
    </row>
    <row r="64" spans="2:50" s="139" customFormat="1" ht="17.25" customHeight="1">
      <c r="E64" s="151"/>
      <c r="F64" s="151"/>
      <c r="G64" s="151"/>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c r="AF64" s="151"/>
      <c r="AG64" s="151"/>
      <c r="AH64" s="151"/>
      <c r="AI64" s="151"/>
      <c r="AJ64" s="151"/>
      <c r="AK64" s="151"/>
      <c r="AL64" s="151"/>
      <c r="AM64" s="151"/>
      <c r="AN64" s="151"/>
      <c r="AO64" s="151"/>
      <c r="AP64" s="151"/>
      <c r="AQ64" s="151"/>
      <c r="AR64" s="151"/>
      <c r="AS64" s="151"/>
      <c r="AT64" s="151"/>
      <c r="AU64" s="151"/>
      <c r="AV64" s="151"/>
      <c r="AW64" s="151"/>
      <c r="AX64" s="151"/>
    </row>
    <row r="65" spans="2:71" s="139" customFormat="1" ht="17.25" customHeight="1">
      <c r="B65" s="139" t="s">
        <v>241</v>
      </c>
      <c r="E65" s="151"/>
      <c r="F65" s="151"/>
      <c r="G65" s="151"/>
      <c r="H65" s="151"/>
      <c r="I65" s="151"/>
      <c r="J65" s="151"/>
      <c r="K65" s="151"/>
      <c r="L65" s="151"/>
      <c r="M65" s="151"/>
      <c r="N65" s="151"/>
      <c r="O65" s="151"/>
      <c r="P65" s="151"/>
      <c r="Q65" s="151"/>
      <c r="R65" s="151"/>
      <c r="S65" s="151"/>
      <c r="T65" s="151"/>
      <c r="U65" s="151"/>
      <c r="V65" s="151"/>
      <c r="W65" s="151"/>
      <c r="X65" s="151"/>
      <c r="Y65" s="151"/>
      <c r="Z65" s="151"/>
      <c r="AA65" s="151"/>
      <c r="AB65" s="151"/>
      <c r="AC65" s="151"/>
      <c r="AD65" s="151"/>
      <c r="AE65" s="151"/>
      <c r="AF65" s="151"/>
      <c r="AG65" s="151"/>
      <c r="AH65" s="151"/>
      <c r="AI65" s="151"/>
      <c r="AJ65" s="151"/>
      <c r="AK65" s="151"/>
      <c r="AL65" s="151"/>
      <c r="AM65" s="151"/>
      <c r="AN65" s="151"/>
      <c r="AO65" s="151"/>
      <c r="AP65" s="151"/>
      <c r="AQ65" s="151"/>
      <c r="AR65" s="151"/>
      <c r="AS65" s="151"/>
      <c r="AT65" s="151"/>
      <c r="AU65" s="151"/>
      <c r="AV65" s="151"/>
      <c r="AW65" s="151"/>
      <c r="AX65" s="151"/>
    </row>
    <row r="66" spans="2:71" s="139" customFormat="1" ht="17.25" customHeight="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row>
    <row r="67" spans="2:71" s="139" customFormat="1" ht="17.25" customHeight="1">
      <c r="B67" s="139" t="s">
        <v>242</v>
      </c>
      <c r="E67" s="151"/>
      <c r="F67" s="151"/>
      <c r="G67" s="151"/>
      <c r="H67" s="151"/>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row>
    <row r="68" spans="2:71" s="139" customFormat="1" ht="17.25" customHeight="1">
      <c r="E68" s="151"/>
      <c r="F68" s="151"/>
      <c r="G68" s="151"/>
      <c r="H68" s="151"/>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row>
    <row r="69" spans="2:71" s="139" customFormat="1" ht="17.25" customHeight="1">
      <c r="B69" s="139" t="s">
        <v>243</v>
      </c>
      <c r="BL69" s="152"/>
      <c r="BM69" s="153"/>
      <c r="BN69" s="152"/>
      <c r="BO69" s="152"/>
      <c r="BP69" s="152"/>
      <c r="BQ69" s="154"/>
      <c r="BR69" s="155"/>
      <c r="BS69" s="155"/>
    </row>
    <row r="70" spans="2:71" s="139" customFormat="1" ht="17.25" customHeight="1">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row>
    <row r="71" spans="2:71" s="139" customFormat="1" ht="17.25" customHeight="1">
      <c r="B71" s="139" t="s">
        <v>198</v>
      </c>
      <c r="E71" s="151"/>
      <c r="F71" s="151"/>
      <c r="G71" s="151"/>
      <c r="H71" s="151"/>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row>
    <row r="72" spans="2:71" s="139" customFormat="1" ht="17.25" customHeight="1">
      <c r="E72" s="151"/>
      <c r="F72" s="151"/>
      <c r="G72" s="151"/>
      <c r="H72" s="151"/>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row>
    <row r="73" spans="2:71" ht="17.25" customHeight="1">
      <c r="B73" s="139" t="s">
        <v>244</v>
      </c>
    </row>
    <row r="74" spans="2:71" ht="18.75" customHeight="1"/>
    <row r="75" spans="2:71" ht="18.75" customHeight="1"/>
    <row r="76" spans="2:71" ht="18.75" customHeight="1"/>
    <row r="77" spans="2:71" ht="18.75" customHeight="1"/>
    <row r="78" spans="2:71" ht="18.75" customHeight="1"/>
    <row r="79" spans="2:71" ht="18.75" customHeight="1"/>
    <row r="80" spans="2:71"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sheetData>
  <mergeCells count="1">
    <mergeCell ref="F4:K5"/>
  </mergeCells>
  <phoneticPr fontId="2"/>
  <pageMargins left="0.70866141732283472" right="0.70866141732283472" top="0.74803149606299213" bottom="0.35433070866141736" header="0.31496062992125984" footer="0.31496062992125984"/>
  <pageSetup paperSize="9" scale="3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B1:L45"/>
  <sheetViews>
    <sheetView workbookViewId="0">
      <selection activeCell="C41" sqref="C41"/>
    </sheetView>
  </sheetViews>
  <sheetFormatPr defaultColWidth="9" defaultRowHeight="18.75"/>
  <cols>
    <col min="1" max="1" width="1.875" style="55" customWidth="1"/>
    <col min="2" max="2" width="11.5" style="55" customWidth="1"/>
    <col min="3" max="12" width="40.625" style="55" customWidth="1"/>
    <col min="13" max="16384" width="9" style="55"/>
  </cols>
  <sheetData>
    <row r="1" spans="2:12">
      <c r="B1" s="85" t="s">
        <v>126</v>
      </c>
      <c r="C1" s="85"/>
      <c r="D1" s="85"/>
    </row>
    <row r="2" spans="2:12">
      <c r="B2" s="85"/>
      <c r="C2" s="85"/>
      <c r="D2" s="85"/>
    </row>
    <row r="3" spans="2:12">
      <c r="B3" s="86" t="s">
        <v>127</v>
      </c>
      <c r="C3" s="86" t="s">
        <v>128</v>
      </c>
      <c r="D3" s="85"/>
    </row>
    <row r="4" spans="2:12">
      <c r="B4" s="87">
        <v>1</v>
      </c>
      <c r="C4" s="176" t="s">
        <v>176</v>
      </c>
      <c r="D4" s="85"/>
    </row>
    <row r="5" spans="2:12">
      <c r="B5" s="87">
        <v>2</v>
      </c>
      <c r="C5" s="176" t="s">
        <v>194</v>
      </c>
    </row>
    <row r="6" spans="2:12">
      <c r="B6" s="87">
        <v>3</v>
      </c>
      <c r="C6" s="176"/>
      <c r="D6" s="85"/>
    </row>
    <row r="7" spans="2:12">
      <c r="B7" s="87">
        <v>4</v>
      </c>
      <c r="C7" s="176"/>
      <c r="D7" s="85"/>
    </row>
    <row r="8" spans="2:12">
      <c r="B8" s="87">
        <v>5</v>
      </c>
      <c r="C8" s="176"/>
      <c r="D8" s="85"/>
    </row>
    <row r="9" spans="2:12">
      <c r="B9" s="87">
        <v>6</v>
      </c>
      <c r="C9" s="176"/>
      <c r="D9" s="85"/>
    </row>
    <row r="10" spans="2:12">
      <c r="B10" s="87">
        <v>7</v>
      </c>
      <c r="C10" s="176"/>
      <c r="D10" s="85"/>
    </row>
    <row r="12" spans="2:12">
      <c r="B12" s="85" t="s">
        <v>129</v>
      </c>
    </row>
    <row r="13" spans="2:12" ht="19.5" thickBot="1"/>
    <row r="14" spans="2:12" ht="20.25" thickBot="1">
      <c r="B14" s="88" t="s">
        <v>101</v>
      </c>
      <c r="C14" s="89" t="s">
        <v>95</v>
      </c>
      <c r="D14" s="90" t="s">
        <v>104</v>
      </c>
      <c r="E14" s="90" t="s">
        <v>181</v>
      </c>
      <c r="F14" s="90" t="s">
        <v>96</v>
      </c>
      <c r="G14" s="90" t="s">
        <v>100</v>
      </c>
      <c r="H14" s="91"/>
      <c r="I14" s="91"/>
      <c r="J14" s="91"/>
      <c r="K14" s="91"/>
      <c r="L14" s="92"/>
    </row>
    <row r="15" spans="2:12" ht="19.5">
      <c r="B15" s="1016" t="s">
        <v>102</v>
      </c>
      <c r="C15" s="93" t="s">
        <v>97</v>
      </c>
      <c r="D15" s="94" t="s">
        <v>19</v>
      </c>
      <c r="E15" s="94" t="s">
        <v>178</v>
      </c>
      <c r="F15" s="94" t="s">
        <v>96</v>
      </c>
      <c r="G15" s="94" t="s">
        <v>99</v>
      </c>
      <c r="H15" s="95"/>
      <c r="I15" s="95"/>
      <c r="J15" s="95"/>
      <c r="K15" s="95"/>
      <c r="L15" s="96"/>
    </row>
    <row r="16" spans="2:12" ht="19.5">
      <c r="B16" s="1017"/>
      <c r="C16" s="97" t="s">
        <v>103</v>
      </c>
      <c r="D16" s="98" t="s">
        <v>98</v>
      </c>
      <c r="E16" s="98" t="s">
        <v>179</v>
      </c>
      <c r="F16" s="98" t="s">
        <v>245</v>
      </c>
      <c r="G16" s="98"/>
      <c r="H16" s="99"/>
      <c r="I16" s="99"/>
      <c r="J16" s="99"/>
      <c r="K16" s="99"/>
      <c r="L16" s="100"/>
    </row>
    <row r="17" spans="2:12" ht="19.5">
      <c r="B17" s="1017"/>
      <c r="C17" s="97" t="s">
        <v>180</v>
      </c>
      <c r="D17" s="98"/>
      <c r="E17" s="98" t="s">
        <v>177</v>
      </c>
      <c r="F17" s="98"/>
      <c r="G17" s="98"/>
      <c r="H17" s="99"/>
      <c r="I17" s="99"/>
      <c r="J17" s="99"/>
      <c r="K17" s="99"/>
      <c r="L17" s="100"/>
    </row>
    <row r="18" spans="2:12" ht="19.5">
      <c r="B18" s="1017"/>
      <c r="C18" s="97" t="s">
        <v>179</v>
      </c>
      <c r="D18" s="98"/>
      <c r="E18" s="98"/>
      <c r="F18" s="98"/>
      <c r="G18" s="98"/>
      <c r="H18" s="99"/>
      <c r="I18" s="99"/>
      <c r="J18" s="99"/>
      <c r="K18" s="99"/>
      <c r="L18" s="100"/>
    </row>
    <row r="19" spans="2:12">
      <c r="B19" s="1017"/>
      <c r="C19" s="101"/>
      <c r="D19" s="99"/>
      <c r="E19" s="99"/>
      <c r="F19" s="99"/>
      <c r="G19" s="99"/>
      <c r="H19" s="99"/>
      <c r="I19" s="99"/>
      <c r="J19" s="99"/>
      <c r="K19" s="99"/>
      <c r="L19" s="100"/>
    </row>
    <row r="20" spans="2:12">
      <c r="B20" s="1017"/>
      <c r="C20" s="101"/>
      <c r="D20" s="99"/>
      <c r="E20" s="99"/>
      <c r="F20" s="99"/>
      <c r="G20" s="99"/>
      <c r="H20" s="99"/>
      <c r="I20" s="99"/>
      <c r="J20" s="99"/>
      <c r="K20" s="99"/>
      <c r="L20" s="100"/>
    </row>
    <row r="21" spans="2:12">
      <c r="B21" s="1017"/>
      <c r="C21" s="101"/>
      <c r="D21" s="99"/>
      <c r="E21" s="99"/>
      <c r="F21" s="99"/>
      <c r="G21" s="99"/>
      <c r="H21" s="99"/>
      <c r="I21" s="99"/>
      <c r="J21" s="99"/>
      <c r="K21" s="99"/>
      <c r="L21" s="100"/>
    </row>
    <row r="22" spans="2:12">
      <c r="B22" s="1017"/>
      <c r="C22" s="101"/>
      <c r="D22" s="99"/>
      <c r="E22" s="99"/>
      <c r="F22" s="99"/>
      <c r="G22" s="99"/>
      <c r="H22" s="99"/>
      <c r="I22" s="99"/>
      <c r="J22" s="99"/>
      <c r="K22" s="99"/>
      <c r="L22" s="100"/>
    </row>
    <row r="23" spans="2:12" ht="19.5" thickBot="1">
      <c r="B23" s="1018"/>
      <c r="C23" s="102"/>
      <c r="D23" s="103"/>
      <c r="E23" s="103"/>
      <c r="F23" s="103"/>
      <c r="G23" s="103"/>
      <c r="H23" s="103"/>
      <c r="I23" s="103"/>
      <c r="J23" s="103"/>
      <c r="K23" s="103"/>
      <c r="L23" s="104"/>
    </row>
    <row r="25" spans="2:12">
      <c r="C25" s="55" t="s">
        <v>206</v>
      </c>
    </row>
    <row r="26" spans="2:12">
      <c r="C26" s="55" t="s">
        <v>182</v>
      </c>
    </row>
    <row r="27" spans="2:12">
      <c r="C27" s="55" t="s">
        <v>105</v>
      </c>
    </row>
    <row r="29" spans="2:12">
      <c r="C29" s="55" t="s">
        <v>247</v>
      </c>
    </row>
    <row r="30" spans="2:12">
      <c r="C30" s="55" t="s">
        <v>106</v>
      </c>
    </row>
    <row r="31" spans="2:12">
      <c r="C31" s="55" t="s">
        <v>248</v>
      </c>
    </row>
    <row r="32" spans="2:12">
      <c r="C32" s="55" t="s">
        <v>107</v>
      </c>
    </row>
    <row r="33" spans="3:3">
      <c r="C33" s="55" t="s">
        <v>130</v>
      </c>
    </row>
    <row r="34" spans="3:3">
      <c r="C34" s="55" t="s">
        <v>185</v>
      </c>
    </row>
    <row r="35" spans="3:3">
      <c r="C35" s="55" t="s">
        <v>184</v>
      </c>
    </row>
    <row r="36" spans="3:3">
      <c r="C36" s="55" t="s">
        <v>183</v>
      </c>
    </row>
    <row r="37" spans="3:3">
      <c r="C37" s="55" t="s">
        <v>108</v>
      </c>
    </row>
    <row r="38" spans="3:3">
      <c r="C38" s="55" t="s">
        <v>109</v>
      </c>
    </row>
    <row r="40" spans="3:3">
      <c r="C40" s="55" t="s">
        <v>249</v>
      </c>
    </row>
    <row r="41" spans="3:3">
      <c r="C41" s="55" t="s">
        <v>110</v>
      </c>
    </row>
    <row r="42" spans="3:3">
      <c r="C42" s="55" t="s">
        <v>111</v>
      </c>
    </row>
    <row r="43" spans="3:3">
      <c r="C43" s="55" t="s">
        <v>112</v>
      </c>
    </row>
    <row r="44" spans="3:3">
      <c r="C44" s="55" t="s">
        <v>113</v>
      </c>
    </row>
    <row r="45" spans="3:3">
      <c r="C45" s="55" t="s">
        <v>114</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12</vt:i4>
      </vt:variant>
    </vt:vector>
  </HeadingPairs>
  <TitlesOfParts>
    <vt:vector size="19" baseType="lpstr">
      <vt:lpstr>運営状況点検書</vt:lpstr>
      <vt:lpstr>看多機</vt:lpstr>
      <vt:lpstr>シフト記号表（勤務時間帯）</vt:lpstr>
      <vt:lpstr>【記載例】看多機</vt:lpstr>
      <vt:lpstr>【記載例】シフト記号表（勤務時間帯）</vt:lpstr>
      <vt:lpstr>記入方法</vt:lpstr>
      <vt:lpstr>プルダウン・リスト</vt:lpstr>
      <vt:lpstr>'【記載例】シフト記号表（勤務時間帯）'!Print_Area</vt:lpstr>
      <vt:lpstr>【記載例】看多機!Print_Area</vt:lpstr>
      <vt:lpstr>'シフト記号表（勤務時間帯）'!Print_Area</vt:lpstr>
      <vt:lpstr>運営状況点検書!Print_Area</vt:lpstr>
      <vt:lpstr>看多機!Print_Area</vt:lpstr>
      <vt:lpstr>記入方法!Print_Area</vt:lpstr>
      <vt:lpstr>介護支援専門員</vt:lpstr>
      <vt:lpstr>介護従業者</vt:lpstr>
      <vt:lpstr>看護職員</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岩田　知美</cp:lastModifiedBy>
  <cp:lastPrinted>2026-08-10T06:44:10Z</cp:lastPrinted>
  <dcterms:created xsi:type="dcterms:W3CDTF">2020-01-28T01:12:50Z</dcterms:created>
  <dcterms:modified xsi:type="dcterms:W3CDTF">2026-08-27T06:15:23Z</dcterms:modified>
</cp:coreProperties>
</file>