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mc:AlternateContent xmlns:mc="http://schemas.openxmlformats.org/markup-compatibility/2006">
    <mc:Choice Requires="x15">
      <x15ac:absPath xmlns:x15ac="http://schemas.microsoft.com/office/spreadsheetml/2010/11/ac" url="S:\135経済環境部\環境対策課\①環境政策\地球温暖化対策\3_補助金事業\2_中小企業等省エネ設備支援補助金\4_告知\HP掲載ファイル\"/>
    </mc:Choice>
  </mc:AlternateContent>
  <xr:revisionPtr revIDLastSave="0" documentId="13_ncr:1_{1B68B40B-4FC9-4FBA-98E1-F074AFA4D943}" xr6:coauthVersionLast="36" xr6:coauthVersionMax="36" xr10:uidLastSave="{00000000-0000-0000-0000-000000000000}"/>
  <bookViews>
    <workbookView xWindow="0" yWindow="0" windowWidth="20520" windowHeight="9360" xr2:uid="{00000000-000D-0000-FFFF-FFFF00000000}"/>
  </bookViews>
  <sheets>
    <sheet name="使い方" sheetId="1" r:id="rId1"/>
    <sheet name="LED" sheetId="2" r:id="rId2"/>
    <sheet name="空調" sheetId="3" r:id="rId3"/>
    <sheet name="給湯器" sheetId="4" r:id="rId4"/>
    <sheet name="ボイラー" sheetId="10" r:id="rId5"/>
    <sheet name="変圧器" sheetId="6" r:id="rId6"/>
    <sheet name="コンプレッサー" sheetId="7" r:id="rId7"/>
    <sheet name="５　補助対象事業による削減効果" sheetId="8" r:id="rId8"/>
    <sheet name="設定" sheetId="9" r:id="rId9"/>
  </sheets>
  <definedNames>
    <definedName name="_xlnm.Print_Titles" localSheetId="7">'５　補助対象事業による削減効果'!1:1</definedName>
    <definedName name="_xlnm.Print_Titles" localSheetId="1">LED!1:1</definedName>
    <definedName name="_xlnm.Print_Titles" localSheetId="6">コンプレッサー!1:1</definedName>
    <definedName name="_xlnm.Print_Titles" localSheetId="4">ボイラー!1:1</definedName>
    <definedName name="_xlnm.Print_Titles" localSheetId="3">給湯器!1:1</definedName>
    <definedName name="_xlnm.Print_Titles" localSheetId="2">空調!1:1</definedName>
    <definedName name="_xlnm.Print_Titles" localSheetId="0">使い方!1:1</definedName>
    <definedName name="_xlnm.Print_Titles" localSheetId="8">設定!1:1</definedName>
  </definedNames>
  <calcPr calcId="191029"/>
</workbook>
</file>

<file path=xl/calcChain.xml><?xml version="1.0" encoding="utf-8"?>
<calcChain xmlns="http://schemas.openxmlformats.org/spreadsheetml/2006/main">
  <c r="L12" i="2" l="1"/>
  <c r="N13" i="7" l="1"/>
  <c r="L13" i="6"/>
  <c r="AE13" i="3"/>
  <c r="U3" i="3" l="1"/>
  <c r="L3" i="4" l="1"/>
  <c r="M3" i="4"/>
  <c r="U2209" i="10" l="1"/>
  <c r="U2208" i="10"/>
  <c r="U2207" i="10"/>
  <c r="U2206" i="10"/>
  <c r="U2205" i="10"/>
  <c r="U2204" i="10"/>
  <c r="U2203" i="10"/>
  <c r="U2202" i="10"/>
  <c r="U2201" i="10"/>
  <c r="U2200" i="10"/>
  <c r="U2199" i="10"/>
  <c r="U2198" i="10"/>
  <c r="U2197" i="10"/>
  <c r="U2196" i="10"/>
  <c r="U2195" i="10"/>
  <c r="U2194" i="10"/>
  <c r="U2193" i="10"/>
  <c r="U2192" i="10"/>
  <c r="U2191" i="10"/>
  <c r="U2190" i="10"/>
  <c r="U2189" i="10"/>
  <c r="U2188" i="10"/>
  <c r="U2187" i="10"/>
  <c r="U2186" i="10"/>
  <c r="U2185" i="10"/>
  <c r="U2184" i="10"/>
  <c r="U2183" i="10"/>
  <c r="U2182" i="10"/>
  <c r="U2181" i="10"/>
  <c r="U2180" i="10"/>
  <c r="U2179" i="10"/>
  <c r="U2178" i="10"/>
  <c r="U2177" i="10"/>
  <c r="U2176" i="10"/>
  <c r="U2175" i="10"/>
  <c r="U2174" i="10"/>
  <c r="U2173" i="10"/>
  <c r="U2172" i="10"/>
  <c r="U2171" i="10"/>
  <c r="U2170" i="10"/>
  <c r="U2169" i="10"/>
  <c r="U2168" i="10"/>
  <c r="U2167" i="10"/>
  <c r="U2166" i="10"/>
  <c r="U2165" i="10"/>
  <c r="U2164" i="10"/>
  <c r="U2163" i="10"/>
  <c r="U2162" i="10"/>
  <c r="U2161" i="10"/>
  <c r="U2160" i="10"/>
  <c r="U2159" i="10"/>
  <c r="U2158" i="10"/>
  <c r="U2157" i="10"/>
  <c r="U2156" i="10"/>
  <c r="U2155" i="10"/>
  <c r="U2154" i="10"/>
  <c r="U2153" i="10"/>
  <c r="U2152" i="10"/>
  <c r="U2151" i="10"/>
  <c r="U2150" i="10"/>
  <c r="U2149" i="10"/>
  <c r="U2148" i="10"/>
  <c r="U2147" i="10"/>
  <c r="U2146" i="10"/>
  <c r="U2145" i="10"/>
  <c r="U2144" i="10"/>
  <c r="U2143" i="10"/>
  <c r="U2142" i="10"/>
  <c r="U2141" i="10"/>
  <c r="U2140" i="10"/>
  <c r="U2139" i="10"/>
  <c r="U2138" i="10"/>
  <c r="U2137" i="10"/>
  <c r="U2136" i="10"/>
  <c r="U2135" i="10"/>
  <c r="U2134" i="10"/>
  <c r="U2133" i="10"/>
  <c r="U2132" i="10"/>
  <c r="U2131" i="10"/>
  <c r="U2130" i="10"/>
  <c r="U2129" i="10"/>
  <c r="U2128" i="10"/>
  <c r="U2127" i="10"/>
  <c r="U2126" i="10"/>
  <c r="U2125" i="10"/>
  <c r="U2124" i="10"/>
  <c r="U2123" i="10"/>
  <c r="U2122" i="10"/>
  <c r="U2121" i="10"/>
  <c r="U2120" i="10"/>
  <c r="U2119" i="10"/>
  <c r="U2118" i="10"/>
  <c r="U2117" i="10"/>
  <c r="U2116" i="10"/>
  <c r="U2115" i="10"/>
  <c r="U2114" i="10"/>
  <c r="U2113" i="10"/>
  <c r="U2112" i="10"/>
  <c r="U2111" i="10"/>
  <c r="U2110" i="10"/>
  <c r="U2109" i="10"/>
  <c r="U2108" i="10"/>
  <c r="U2107" i="10"/>
  <c r="U2106" i="10"/>
  <c r="U2105" i="10"/>
  <c r="U2104" i="10"/>
  <c r="U2103" i="10"/>
  <c r="U2102" i="10"/>
  <c r="U2101" i="10"/>
  <c r="U2100" i="10"/>
  <c r="U2099" i="10"/>
  <c r="U2098" i="10"/>
  <c r="U2097" i="10"/>
  <c r="U2096" i="10"/>
  <c r="U2095" i="10"/>
  <c r="U2094" i="10"/>
  <c r="U2093" i="10"/>
  <c r="U2092" i="10"/>
  <c r="U2091" i="10"/>
  <c r="U2090" i="10"/>
  <c r="U2089" i="10"/>
  <c r="U2088" i="10"/>
  <c r="U2087" i="10"/>
  <c r="U2086" i="10"/>
  <c r="U2085" i="10"/>
  <c r="U2084" i="10"/>
  <c r="U2083" i="10"/>
  <c r="U2082" i="10"/>
  <c r="U2081" i="10"/>
  <c r="U2080" i="10"/>
  <c r="U2079" i="10"/>
  <c r="U2078" i="10"/>
  <c r="U2077" i="10"/>
  <c r="U2076" i="10"/>
  <c r="U2075" i="10"/>
  <c r="U2074" i="10"/>
  <c r="U2073" i="10"/>
  <c r="U2072" i="10"/>
  <c r="U2071" i="10"/>
  <c r="U2070" i="10"/>
  <c r="U2069" i="10"/>
  <c r="U2068" i="10"/>
  <c r="U2067" i="10"/>
  <c r="U2066" i="10"/>
  <c r="U2065" i="10"/>
  <c r="U2064" i="10"/>
  <c r="U2063" i="10"/>
  <c r="U2062" i="10"/>
  <c r="U2061" i="10"/>
  <c r="U2060" i="10"/>
  <c r="U2059" i="10"/>
  <c r="U2058" i="10"/>
  <c r="U2057" i="10"/>
  <c r="U2056" i="10"/>
  <c r="U2055" i="10"/>
  <c r="U2054" i="10"/>
  <c r="U2053" i="10"/>
  <c r="U2052" i="10"/>
  <c r="U2051" i="10"/>
  <c r="U2050" i="10"/>
  <c r="U2049" i="10"/>
  <c r="U2048" i="10"/>
  <c r="U2047" i="10"/>
  <c r="U2046" i="10"/>
  <c r="U2045" i="10"/>
  <c r="U2044" i="10"/>
  <c r="U2043" i="10"/>
  <c r="U2042" i="10"/>
  <c r="U2041" i="10"/>
  <c r="U2040" i="10"/>
  <c r="U2039" i="10"/>
  <c r="U2038" i="10"/>
  <c r="U2037" i="10"/>
  <c r="U2036" i="10"/>
  <c r="U2035" i="10"/>
  <c r="U2034" i="10"/>
  <c r="U2033" i="10"/>
  <c r="U2032" i="10"/>
  <c r="U2031" i="10"/>
  <c r="U2030" i="10"/>
  <c r="U2029" i="10"/>
  <c r="U2028" i="10"/>
  <c r="U2027" i="10"/>
  <c r="U2026" i="10"/>
  <c r="U2025" i="10"/>
  <c r="U2024" i="10"/>
  <c r="U2023" i="10"/>
  <c r="U2022" i="10"/>
  <c r="U2021" i="10"/>
  <c r="U2020" i="10"/>
  <c r="U2019" i="10"/>
  <c r="U2018" i="10"/>
  <c r="U2017" i="10"/>
  <c r="U2016" i="10"/>
  <c r="U2015" i="10"/>
  <c r="U2014" i="10"/>
  <c r="U2013" i="10"/>
  <c r="U2012" i="10"/>
  <c r="U2011" i="10"/>
  <c r="U2010" i="10"/>
  <c r="U2009" i="10"/>
  <c r="U2008" i="10"/>
  <c r="U2007" i="10"/>
  <c r="U2006" i="10"/>
  <c r="U2005" i="10"/>
  <c r="U2004" i="10"/>
  <c r="U2003" i="10"/>
  <c r="U2002" i="10"/>
  <c r="U2001" i="10"/>
  <c r="U2000" i="10"/>
  <c r="U1999" i="10"/>
  <c r="U1998" i="10"/>
  <c r="U1997" i="10"/>
  <c r="U1996" i="10"/>
  <c r="U1995" i="10"/>
  <c r="U1994" i="10"/>
  <c r="U1993" i="10"/>
  <c r="U1992" i="10"/>
  <c r="U1991" i="10"/>
  <c r="U1990" i="10"/>
  <c r="U1989" i="10"/>
  <c r="U1988" i="10"/>
  <c r="U1987" i="10"/>
  <c r="U1986" i="10"/>
  <c r="U1985" i="10"/>
  <c r="U1984" i="10"/>
  <c r="U1983" i="10"/>
  <c r="U1982" i="10"/>
  <c r="U1981" i="10"/>
  <c r="U1980" i="10"/>
  <c r="U1979" i="10"/>
  <c r="U1978" i="10"/>
  <c r="U1977" i="10"/>
  <c r="U1976" i="10"/>
  <c r="U1975" i="10"/>
  <c r="U1974" i="10"/>
  <c r="U1973" i="10"/>
  <c r="U1972" i="10"/>
  <c r="U1971" i="10"/>
  <c r="U1970" i="10"/>
  <c r="U1969" i="10"/>
  <c r="U1968" i="10"/>
  <c r="U1967" i="10"/>
  <c r="U1966" i="10"/>
  <c r="U1965" i="10"/>
  <c r="U1964" i="10"/>
  <c r="U1963" i="10"/>
  <c r="U1962" i="10"/>
  <c r="U1961" i="10"/>
  <c r="U1960" i="10"/>
  <c r="U1959" i="10"/>
  <c r="U1958" i="10"/>
  <c r="U1957" i="10"/>
  <c r="U1956" i="10"/>
  <c r="U1955" i="10"/>
  <c r="U1954" i="10"/>
  <c r="U1953" i="10"/>
  <c r="U1952" i="10"/>
  <c r="U1951" i="10"/>
  <c r="U1950" i="10"/>
  <c r="U1949" i="10"/>
  <c r="U1948" i="10"/>
  <c r="U1947" i="10"/>
  <c r="U1946" i="10"/>
  <c r="U1945" i="10"/>
  <c r="U1944" i="10"/>
  <c r="U1943" i="10"/>
  <c r="U1942" i="10"/>
  <c r="U1941" i="10"/>
  <c r="U1940" i="10"/>
  <c r="U1939" i="10"/>
  <c r="U1938" i="10"/>
  <c r="U1937" i="10"/>
  <c r="U1936" i="10"/>
  <c r="U1935" i="10"/>
  <c r="U1934" i="10"/>
  <c r="U1933" i="10"/>
  <c r="U1932" i="10"/>
  <c r="U1931" i="10"/>
  <c r="U1930" i="10"/>
  <c r="U1929" i="10"/>
  <c r="U1928" i="10"/>
  <c r="U1927" i="10"/>
  <c r="U1926" i="10"/>
  <c r="U1925" i="10"/>
  <c r="U1924" i="10"/>
  <c r="U1923" i="10"/>
  <c r="U1922" i="10"/>
  <c r="U1921" i="10"/>
  <c r="U1920" i="10"/>
  <c r="U1919" i="10"/>
  <c r="U1918" i="10"/>
  <c r="U1917" i="10"/>
  <c r="U1916" i="10"/>
  <c r="U1915" i="10"/>
  <c r="U1914" i="10"/>
  <c r="U1913" i="10"/>
  <c r="U1912" i="10"/>
  <c r="U1911" i="10"/>
  <c r="U1910" i="10"/>
  <c r="U1909" i="10"/>
  <c r="U1908" i="10"/>
  <c r="U1907" i="10"/>
  <c r="U1906" i="10"/>
  <c r="U1905" i="10"/>
  <c r="U1904" i="10"/>
  <c r="U1903" i="10"/>
  <c r="U1902" i="10"/>
  <c r="U1901" i="10"/>
  <c r="U1900" i="10"/>
  <c r="U1899" i="10"/>
  <c r="U1898" i="10"/>
  <c r="U1897" i="10"/>
  <c r="U1896" i="10"/>
  <c r="U1895" i="10"/>
  <c r="U1894" i="10"/>
  <c r="U1893" i="10"/>
  <c r="U1892" i="10"/>
  <c r="U1891" i="10"/>
  <c r="U1890" i="10"/>
  <c r="U1889" i="10"/>
  <c r="U1888" i="10"/>
  <c r="U1887" i="10"/>
  <c r="U1886" i="10"/>
  <c r="U1885" i="10"/>
  <c r="U1884" i="10"/>
  <c r="U1883" i="10"/>
  <c r="U1882" i="10"/>
  <c r="U1881" i="10"/>
  <c r="U1880" i="10"/>
  <c r="U1879" i="10"/>
  <c r="U1878" i="10"/>
  <c r="U1877" i="10"/>
  <c r="U1876" i="10"/>
  <c r="U1875" i="10"/>
  <c r="U1874" i="10"/>
  <c r="U1873" i="10"/>
  <c r="U1872" i="10"/>
  <c r="U1871" i="10"/>
  <c r="U1870" i="10"/>
  <c r="U1869" i="10"/>
  <c r="U1868" i="10"/>
  <c r="U1867" i="10"/>
  <c r="U1866" i="10"/>
  <c r="U1865" i="10"/>
  <c r="U1864" i="10"/>
  <c r="U1863" i="10"/>
  <c r="U1862" i="10"/>
  <c r="U1861" i="10"/>
  <c r="U1860" i="10"/>
  <c r="U1859" i="10"/>
  <c r="U1858" i="10"/>
  <c r="U1857" i="10"/>
  <c r="U1856" i="10"/>
  <c r="U1855" i="10"/>
  <c r="U1854" i="10"/>
  <c r="U1853" i="10"/>
  <c r="U1852" i="10"/>
  <c r="U1851" i="10"/>
  <c r="U1850" i="10"/>
  <c r="U1849" i="10"/>
  <c r="U1848" i="10"/>
  <c r="U1847" i="10"/>
  <c r="U1846" i="10"/>
  <c r="U1845" i="10"/>
  <c r="U1844" i="10"/>
  <c r="U1843" i="10"/>
  <c r="U1842" i="10"/>
  <c r="U1841" i="10"/>
  <c r="U1840" i="10"/>
  <c r="U1839" i="10"/>
  <c r="U1838" i="10"/>
  <c r="U1837" i="10"/>
  <c r="U1836" i="10"/>
  <c r="U1835" i="10"/>
  <c r="U1834" i="10"/>
  <c r="U1833" i="10"/>
  <c r="U1832" i="10"/>
  <c r="U1831" i="10"/>
  <c r="U1830" i="10"/>
  <c r="U1829" i="10"/>
  <c r="U1828" i="10"/>
  <c r="U1827" i="10"/>
  <c r="U1826" i="10"/>
  <c r="U1825" i="10"/>
  <c r="U1824" i="10"/>
  <c r="U1823" i="10"/>
  <c r="U1822" i="10"/>
  <c r="U1821" i="10"/>
  <c r="U1820" i="10"/>
  <c r="U1819" i="10"/>
  <c r="U1818" i="10"/>
  <c r="U1817" i="10"/>
  <c r="U1816" i="10"/>
  <c r="U1815" i="10"/>
  <c r="U1814" i="10"/>
  <c r="U1813" i="10"/>
  <c r="U1812" i="10"/>
  <c r="U1811" i="10"/>
  <c r="U1810" i="10"/>
  <c r="U1809" i="10"/>
  <c r="U1808" i="10"/>
  <c r="U1807" i="10"/>
  <c r="U1806" i="10"/>
  <c r="U1805" i="10"/>
  <c r="U1804" i="10"/>
  <c r="U1803" i="10"/>
  <c r="U1802" i="10"/>
  <c r="U1801" i="10"/>
  <c r="U1800" i="10"/>
  <c r="U1799" i="10"/>
  <c r="U1798" i="10"/>
  <c r="U1797" i="10"/>
  <c r="U1796" i="10"/>
  <c r="U1795" i="10"/>
  <c r="U1794" i="10"/>
  <c r="U1793" i="10"/>
  <c r="U1792" i="10"/>
  <c r="U1791" i="10"/>
  <c r="U1790" i="10"/>
  <c r="U1789" i="10"/>
  <c r="U1788" i="10"/>
  <c r="U1787" i="10"/>
  <c r="U1786" i="10"/>
  <c r="U1785" i="10"/>
  <c r="U1784" i="10"/>
  <c r="U1783" i="10"/>
  <c r="U1782" i="10"/>
  <c r="U1781" i="10"/>
  <c r="U1780" i="10"/>
  <c r="U1779" i="10"/>
  <c r="U1778" i="10"/>
  <c r="U1777" i="10"/>
  <c r="U1776" i="10"/>
  <c r="U1775" i="10"/>
  <c r="U1774" i="10"/>
  <c r="U1773" i="10"/>
  <c r="U1772" i="10"/>
  <c r="U1771" i="10"/>
  <c r="U1770" i="10"/>
  <c r="U1769" i="10"/>
  <c r="U1768" i="10"/>
  <c r="U1767" i="10"/>
  <c r="U1766" i="10"/>
  <c r="U1765" i="10"/>
  <c r="U1764" i="10"/>
  <c r="U1763" i="10"/>
  <c r="U1762" i="10"/>
  <c r="U1761" i="10"/>
  <c r="U1760" i="10"/>
  <c r="U1759" i="10"/>
  <c r="U1758" i="10"/>
  <c r="U1757" i="10"/>
  <c r="U1756" i="10"/>
  <c r="U1755" i="10"/>
  <c r="U1754" i="10"/>
  <c r="U1753" i="10"/>
  <c r="U1752" i="10"/>
  <c r="U1751" i="10"/>
  <c r="U1750" i="10"/>
  <c r="U1749" i="10"/>
  <c r="U1748" i="10"/>
  <c r="U1747" i="10"/>
  <c r="U1746" i="10"/>
  <c r="U1745" i="10"/>
  <c r="U1744" i="10"/>
  <c r="U1743" i="10"/>
  <c r="U1742" i="10"/>
  <c r="U1741" i="10"/>
  <c r="U1740" i="10"/>
  <c r="U1739" i="10"/>
  <c r="U1738" i="10"/>
  <c r="U1737" i="10"/>
  <c r="U1736" i="10"/>
  <c r="U1735" i="10"/>
  <c r="U1734" i="10"/>
  <c r="U1733" i="10"/>
  <c r="U1732" i="10"/>
  <c r="U1731" i="10"/>
  <c r="U1730" i="10"/>
  <c r="U1729" i="10"/>
  <c r="U1728" i="10"/>
  <c r="U1727" i="10"/>
  <c r="U1726" i="10"/>
  <c r="U1725" i="10"/>
  <c r="U1724" i="10"/>
  <c r="U1723" i="10"/>
  <c r="U1722" i="10"/>
  <c r="U1721" i="10"/>
  <c r="U1720" i="10"/>
  <c r="U1719" i="10"/>
  <c r="U1718" i="10"/>
  <c r="U1717" i="10"/>
  <c r="U1716" i="10"/>
  <c r="U1715" i="10"/>
  <c r="U1714" i="10"/>
  <c r="U1713" i="10"/>
  <c r="U1712" i="10"/>
  <c r="U1711" i="10"/>
  <c r="U1710" i="10"/>
  <c r="U1709" i="10"/>
  <c r="U1708" i="10"/>
  <c r="U1707" i="10"/>
  <c r="U1706" i="10"/>
  <c r="U1705" i="10"/>
  <c r="U1704" i="10"/>
  <c r="U1703" i="10"/>
  <c r="U1702" i="10"/>
  <c r="U1701" i="10"/>
  <c r="U1700" i="10"/>
  <c r="U1699" i="10"/>
  <c r="U1698" i="10"/>
  <c r="U1697" i="10"/>
  <c r="U1696" i="10"/>
  <c r="U1695" i="10"/>
  <c r="U1694" i="10"/>
  <c r="U1693" i="10"/>
  <c r="U1692" i="10"/>
  <c r="U1691" i="10"/>
  <c r="U1690" i="10"/>
  <c r="U1689" i="10"/>
  <c r="U1688" i="10"/>
  <c r="U1687" i="10"/>
  <c r="U1686" i="10"/>
  <c r="U1685" i="10"/>
  <c r="U1684" i="10"/>
  <c r="U1683" i="10"/>
  <c r="U1682" i="10"/>
  <c r="U1681" i="10"/>
  <c r="U1680" i="10"/>
  <c r="U1679" i="10"/>
  <c r="U1678" i="10"/>
  <c r="U1677" i="10"/>
  <c r="U1676" i="10"/>
  <c r="U1675" i="10"/>
  <c r="U1674" i="10"/>
  <c r="U1673" i="10"/>
  <c r="U1672" i="10"/>
  <c r="U1671" i="10"/>
  <c r="U1670" i="10"/>
  <c r="U1669" i="10"/>
  <c r="U1668" i="10"/>
  <c r="U1667" i="10"/>
  <c r="U1666" i="10"/>
  <c r="U1665" i="10"/>
  <c r="U1664" i="10"/>
  <c r="U1663" i="10"/>
  <c r="U1662" i="10"/>
  <c r="U1661" i="10"/>
  <c r="U1660" i="10"/>
  <c r="U1659" i="10"/>
  <c r="U1658" i="10"/>
  <c r="U1657" i="10"/>
  <c r="U1656" i="10"/>
  <c r="U1655" i="10"/>
  <c r="U1654" i="10"/>
  <c r="U1653" i="10"/>
  <c r="U1652" i="10"/>
  <c r="U1651" i="10"/>
  <c r="U1650" i="10"/>
  <c r="U1649" i="10"/>
  <c r="U1648" i="10"/>
  <c r="U1647" i="10"/>
  <c r="U1646" i="10"/>
  <c r="U1645" i="10"/>
  <c r="U1644" i="10"/>
  <c r="U1643" i="10"/>
  <c r="U1642" i="10"/>
  <c r="U1641" i="10"/>
  <c r="U1640" i="10"/>
  <c r="U1639" i="10"/>
  <c r="U1638" i="10"/>
  <c r="U1637" i="10"/>
  <c r="U1636" i="10"/>
  <c r="U1635" i="10"/>
  <c r="U1634" i="10"/>
  <c r="U1633" i="10"/>
  <c r="U1632" i="10"/>
  <c r="U1631" i="10"/>
  <c r="U1630" i="10"/>
  <c r="U1629" i="10"/>
  <c r="U1628" i="10"/>
  <c r="U1627" i="10"/>
  <c r="U1626" i="10"/>
  <c r="U1625" i="10"/>
  <c r="U1624" i="10"/>
  <c r="U1623" i="10"/>
  <c r="U1622" i="10"/>
  <c r="U1621" i="10"/>
  <c r="U1620" i="10"/>
  <c r="U1619" i="10"/>
  <c r="U1618" i="10"/>
  <c r="U1617" i="10"/>
  <c r="U1616" i="10"/>
  <c r="U1615" i="10"/>
  <c r="U1614" i="10"/>
  <c r="U1613" i="10"/>
  <c r="U1612" i="10"/>
  <c r="U1611" i="10"/>
  <c r="U1610" i="10"/>
  <c r="U1609" i="10"/>
  <c r="U1608" i="10"/>
  <c r="U1607" i="10"/>
  <c r="U1606" i="10"/>
  <c r="U1605" i="10"/>
  <c r="U1604" i="10"/>
  <c r="U1603" i="10"/>
  <c r="U1602" i="10"/>
  <c r="U1601" i="10"/>
  <c r="U1600" i="10"/>
  <c r="U1599" i="10"/>
  <c r="U1598" i="10"/>
  <c r="U1597" i="10"/>
  <c r="U1596" i="10"/>
  <c r="U1595" i="10"/>
  <c r="U1594" i="10"/>
  <c r="U1593" i="10"/>
  <c r="U1592" i="10"/>
  <c r="U1591" i="10"/>
  <c r="U1590" i="10"/>
  <c r="U1589" i="10"/>
  <c r="U1588" i="10"/>
  <c r="U1587" i="10"/>
  <c r="U1586" i="10"/>
  <c r="U1585" i="10"/>
  <c r="U1584" i="10"/>
  <c r="U1583" i="10"/>
  <c r="U1582" i="10"/>
  <c r="U1581" i="10"/>
  <c r="U1580" i="10"/>
  <c r="U1579" i="10"/>
  <c r="U1578" i="10"/>
  <c r="U1577" i="10"/>
  <c r="U1576" i="10"/>
  <c r="U1575" i="10"/>
  <c r="U1574" i="10"/>
  <c r="U1573" i="10"/>
  <c r="U1572" i="10"/>
  <c r="U1571" i="10"/>
  <c r="U1570" i="10"/>
  <c r="U1569" i="10"/>
  <c r="U1568" i="10"/>
  <c r="U1567" i="10"/>
  <c r="U1566" i="10"/>
  <c r="U1565" i="10"/>
  <c r="U1564" i="10"/>
  <c r="U1563" i="10"/>
  <c r="U1562" i="10"/>
  <c r="U1561" i="10"/>
  <c r="U1560" i="10"/>
  <c r="U1559" i="10"/>
  <c r="U1558" i="10"/>
  <c r="U1557" i="10"/>
  <c r="U1556" i="10"/>
  <c r="U1555" i="10"/>
  <c r="U1554" i="10"/>
  <c r="U1553" i="10"/>
  <c r="U1552" i="10"/>
  <c r="U1551" i="10"/>
  <c r="U1550" i="10"/>
  <c r="U1549" i="10"/>
  <c r="U1548" i="10"/>
  <c r="U1547" i="10"/>
  <c r="U1546" i="10"/>
  <c r="U1545" i="10"/>
  <c r="U1544" i="10"/>
  <c r="U1543" i="10"/>
  <c r="U1542" i="10"/>
  <c r="U1541" i="10"/>
  <c r="U1540" i="10"/>
  <c r="U1539" i="10"/>
  <c r="U1538" i="10"/>
  <c r="U1537" i="10"/>
  <c r="U1536" i="10"/>
  <c r="U1535" i="10"/>
  <c r="U1534" i="10"/>
  <c r="U1533" i="10"/>
  <c r="U1532" i="10"/>
  <c r="U1531" i="10"/>
  <c r="U1530" i="10"/>
  <c r="U1529" i="10"/>
  <c r="U1528" i="10"/>
  <c r="U1527" i="10"/>
  <c r="U1526" i="10"/>
  <c r="U1525" i="10"/>
  <c r="U1524" i="10"/>
  <c r="U1523" i="10"/>
  <c r="U1522" i="10"/>
  <c r="U1521" i="10"/>
  <c r="U1520" i="10"/>
  <c r="U1519" i="10"/>
  <c r="U1518" i="10"/>
  <c r="U1517" i="10"/>
  <c r="U1516" i="10"/>
  <c r="U1515" i="10"/>
  <c r="U1514" i="10"/>
  <c r="U1513" i="10"/>
  <c r="U1512" i="10"/>
  <c r="U1511" i="10"/>
  <c r="U1510" i="10"/>
  <c r="U1509" i="10"/>
  <c r="U1508" i="10"/>
  <c r="U1507" i="10"/>
  <c r="U1506" i="10"/>
  <c r="U1505" i="10"/>
  <c r="U1504" i="10"/>
  <c r="U1503" i="10"/>
  <c r="U1502" i="10"/>
  <c r="U1501" i="10"/>
  <c r="U1500" i="10"/>
  <c r="U1499" i="10"/>
  <c r="U1498" i="10"/>
  <c r="U1497" i="10"/>
  <c r="U1496" i="10"/>
  <c r="U1495" i="10"/>
  <c r="U1494" i="10"/>
  <c r="U1493" i="10"/>
  <c r="U1492" i="10"/>
  <c r="U1491" i="10"/>
  <c r="U1490" i="10"/>
  <c r="U1489" i="10"/>
  <c r="U1488" i="10"/>
  <c r="U1487" i="10"/>
  <c r="U1486" i="10"/>
  <c r="U1485" i="10"/>
  <c r="U1484" i="10"/>
  <c r="U1483" i="10"/>
  <c r="U1482" i="10"/>
  <c r="U1481" i="10"/>
  <c r="U1480" i="10"/>
  <c r="U1479" i="10"/>
  <c r="U1478" i="10"/>
  <c r="U1477" i="10"/>
  <c r="U1476" i="10"/>
  <c r="U1475" i="10"/>
  <c r="U1474" i="10"/>
  <c r="U1473" i="10"/>
  <c r="U1472" i="10"/>
  <c r="U1471" i="10"/>
  <c r="U1470" i="10"/>
  <c r="U1469" i="10"/>
  <c r="U1468" i="10"/>
  <c r="U1467" i="10"/>
  <c r="U1466" i="10"/>
  <c r="U1465" i="10"/>
  <c r="U1464" i="10"/>
  <c r="U1463" i="10"/>
  <c r="U1462" i="10"/>
  <c r="U1461" i="10"/>
  <c r="U1460" i="10"/>
  <c r="U1459" i="10"/>
  <c r="U1458" i="10"/>
  <c r="U1457" i="10"/>
  <c r="U1456" i="10"/>
  <c r="U1455" i="10"/>
  <c r="U1454" i="10"/>
  <c r="U1453" i="10"/>
  <c r="U1452" i="10"/>
  <c r="U1451" i="10"/>
  <c r="U1450" i="10"/>
  <c r="U1449" i="10"/>
  <c r="U1448" i="10"/>
  <c r="U1447" i="10"/>
  <c r="U1446" i="10"/>
  <c r="U1445" i="10"/>
  <c r="U1444" i="10"/>
  <c r="U1443" i="10"/>
  <c r="U1442" i="10"/>
  <c r="U1441" i="10"/>
  <c r="U1440" i="10"/>
  <c r="U1439" i="10"/>
  <c r="U1438" i="10"/>
  <c r="U1437" i="10"/>
  <c r="U1436" i="10"/>
  <c r="U1435" i="10"/>
  <c r="U1434" i="10"/>
  <c r="U1433" i="10"/>
  <c r="U1432" i="10"/>
  <c r="U1431" i="10"/>
  <c r="U1430" i="10"/>
  <c r="U1429" i="10"/>
  <c r="U1428" i="10"/>
  <c r="U1427" i="10"/>
  <c r="U1426" i="10"/>
  <c r="U1425" i="10"/>
  <c r="U1424" i="10"/>
  <c r="U1423" i="10"/>
  <c r="U1422" i="10"/>
  <c r="U1421" i="10"/>
  <c r="U1420" i="10"/>
  <c r="U1419" i="10"/>
  <c r="U1418" i="10"/>
  <c r="U1417" i="10"/>
  <c r="U1416" i="10"/>
  <c r="U1415" i="10"/>
  <c r="U1414" i="10"/>
  <c r="U1413" i="10"/>
  <c r="U1412" i="10"/>
  <c r="U1411" i="10"/>
  <c r="U1410" i="10"/>
  <c r="U1409" i="10"/>
  <c r="U1408" i="10"/>
  <c r="U1407" i="10"/>
  <c r="U1406" i="10"/>
  <c r="U1405" i="10"/>
  <c r="U1404" i="10"/>
  <c r="U1403" i="10"/>
  <c r="U1402" i="10"/>
  <c r="U1401" i="10"/>
  <c r="U1400" i="10"/>
  <c r="U1399" i="10"/>
  <c r="U1398" i="10"/>
  <c r="U1397" i="10"/>
  <c r="U1396" i="10"/>
  <c r="U1395" i="10"/>
  <c r="U1394" i="10"/>
  <c r="U1393" i="10"/>
  <c r="U1392" i="10"/>
  <c r="U1391" i="10"/>
  <c r="U1390" i="10"/>
  <c r="U1389" i="10"/>
  <c r="U1388" i="10"/>
  <c r="U1387" i="10"/>
  <c r="U1386" i="10"/>
  <c r="U1385" i="10"/>
  <c r="U1384" i="10"/>
  <c r="U1383" i="10"/>
  <c r="U1382" i="10"/>
  <c r="U1381" i="10"/>
  <c r="U1380" i="10"/>
  <c r="U1379" i="10"/>
  <c r="U1378" i="10"/>
  <c r="U1377" i="10"/>
  <c r="U1376" i="10"/>
  <c r="U1375" i="10"/>
  <c r="U1374" i="10"/>
  <c r="U1373" i="10"/>
  <c r="U1372" i="10"/>
  <c r="U1371" i="10"/>
  <c r="U1370" i="10"/>
  <c r="U1369" i="10"/>
  <c r="U1368" i="10"/>
  <c r="U1367" i="10"/>
  <c r="U1366" i="10"/>
  <c r="U1365" i="10"/>
  <c r="U1364" i="10"/>
  <c r="U1363" i="10"/>
  <c r="U1362" i="10"/>
  <c r="U1361" i="10"/>
  <c r="U1360" i="10"/>
  <c r="U1359" i="10"/>
  <c r="U1358" i="10"/>
  <c r="U1357" i="10"/>
  <c r="U1356" i="10"/>
  <c r="U1355" i="10"/>
  <c r="U1354" i="10"/>
  <c r="U1353" i="10"/>
  <c r="U1352" i="10"/>
  <c r="U1351" i="10"/>
  <c r="U1350" i="10"/>
  <c r="U1349" i="10"/>
  <c r="U1348" i="10"/>
  <c r="U1347" i="10"/>
  <c r="U1346" i="10"/>
  <c r="U1345" i="10"/>
  <c r="U1344" i="10"/>
  <c r="U1343" i="10"/>
  <c r="U1342" i="10"/>
  <c r="U1341" i="10"/>
  <c r="U1340" i="10"/>
  <c r="U1339" i="10"/>
  <c r="U1338" i="10"/>
  <c r="U1337" i="10"/>
  <c r="U1336" i="10"/>
  <c r="U1335" i="10"/>
  <c r="U1334" i="10"/>
  <c r="U1333" i="10"/>
  <c r="U1332" i="10"/>
  <c r="U1331" i="10"/>
  <c r="U1330" i="10"/>
  <c r="U1329" i="10"/>
  <c r="U1328" i="10"/>
  <c r="U1327" i="10"/>
  <c r="U1326" i="10"/>
  <c r="U1325" i="10"/>
  <c r="U1324" i="10"/>
  <c r="U1323" i="10"/>
  <c r="U1322" i="10"/>
  <c r="U1321" i="10"/>
  <c r="U1320" i="10"/>
  <c r="U1319" i="10"/>
  <c r="U1318" i="10"/>
  <c r="U1317" i="10"/>
  <c r="U1316" i="10"/>
  <c r="U1315" i="10"/>
  <c r="U1314" i="10"/>
  <c r="U1313" i="10"/>
  <c r="U1312" i="10"/>
  <c r="U1311" i="10"/>
  <c r="U1310" i="10"/>
  <c r="U1309" i="10"/>
  <c r="U1308" i="10"/>
  <c r="U1307" i="10"/>
  <c r="U1306" i="10"/>
  <c r="U1305" i="10"/>
  <c r="U1304" i="10"/>
  <c r="U1303" i="10"/>
  <c r="U1302" i="10"/>
  <c r="U1301" i="10"/>
  <c r="U1300" i="10"/>
  <c r="U1299" i="10"/>
  <c r="U1298" i="10"/>
  <c r="U1297" i="10"/>
  <c r="U1296" i="10"/>
  <c r="U1295" i="10"/>
  <c r="U1294" i="10"/>
  <c r="U1293" i="10"/>
  <c r="U1292" i="10"/>
  <c r="U1291" i="10"/>
  <c r="U1290" i="10"/>
  <c r="U1289" i="10"/>
  <c r="U1288" i="10"/>
  <c r="U1287" i="10"/>
  <c r="U1286" i="10"/>
  <c r="U1285" i="10"/>
  <c r="U1284" i="10"/>
  <c r="U1283" i="10"/>
  <c r="U1282" i="10"/>
  <c r="U1281" i="10"/>
  <c r="U1280" i="10"/>
  <c r="U1279" i="10"/>
  <c r="U1278" i="10"/>
  <c r="U1277" i="10"/>
  <c r="U1276" i="10"/>
  <c r="U1275" i="10"/>
  <c r="U1274" i="10"/>
  <c r="U1273" i="10"/>
  <c r="U1272" i="10"/>
  <c r="U1271" i="10"/>
  <c r="U1270" i="10"/>
  <c r="U1269" i="10"/>
  <c r="U1268" i="10"/>
  <c r="U1267" i="10"/>
  <c r="U1266" i="10"/>
  <c r="U1265" i="10"/>
  <c r="U1264" i="10"/>
  <c r="U1263" i="10"/>
  <c r="U1262" i="10"/>
  <c r="U1261" i="10"/>
  <c r="U1260" i="10"/>
  <c r="U1259" i="10"/>
  <c r="U1258" i="10"/>
  <c r="U1257" i="10"/>
  <c r="U1256" i="10"/>
  <c r="U1255" i="10"/>
  <c r="U1254" i="10"/>
  <c r="U1253" i="10"/>
  <c r="U1252" i="10"/>
  <c r="U1251" i="10"/>
  <c r="U1250" i="10"/>
  <c r="U1249" i="10"/>
  <c r="U1248" i="10"/>
  <c r="U1247" i="10"/>
  <c r="U1246" i="10"/>
  <c r="U1245" i="10"/>
  <c r="U1244" i="10"/>
  <c r="U1243" i="10"/>
  <c r="U1242" i="10"/>
  <c r="U1241" i="10"/>
  <c r="U1240" i="10"/>
  <c r="U1239" i="10"/>
  <c r="U1238" i="10"/>
  <c r="U1237" i="10"/>
  <c r="U1236" i="10"/>
  <c r="U1235" i="10"/>
  <c r="U1234" i="10"/>
  <c r="U1233" i="10"/>
  <c r="U1232" i="10"/>
  <c r="U1231" i="10"/>
  <c r="U1230" i="10"/>
  <c r="U1229" i="10"/>
  <c r="U1228" i="10"/>
  <c r="U1227" i="10"/>
  <c r="U1226" i="10"/>
  <c r="U1225" i="10"/>
  <c r="U1224" i="10"/>
  <c r="U1223" i="10"/>
  <c r="U1222" i="10"/>
  <c r="U1221" i="10"/>
  <c r="U1220" i="10"/>
  <c r="U1219" i="10"/>
  <c r="U1218" i="10"/>
  <c r="U1217" i="10"/>
  <c r="U1216" i="10"/>
  <c r="U1215" i="10"/>
  <c r="U1214" i="10"/>
  <c r="U1213" i="10"/>
  <c r="U1212" i="10"/>
  <c r="U1211" i="10"/>
  <c r="U1210" i="10"/>
  <c r="U1209" i="10"/>
  <c r="U1208" i="10"/>
  <c r="U1207" i="10"/>
  <c r="U1206" i="10"/>
  <c r="U1205" i="10"/>
  <c r="U1204" i="10"/>
  <c r="U1203" i="10"/>
  <c r="U1202" i="10"/>
  <c r="U1201" i="10"/>
  <c r="U1200" i="10"/>
  <c r="U1199" i="10"/>
  <c r="U1198" i="10"/>
  <c r="U1197" i="10"/>
  <c r="U1196" i="10"/>
  <c r="U1195" i="10"/>
  <c r="U1194" i="10"/>
  <c r="U1193" i="10"/>
  <c r="U1192" i="10"/>
  <c r="U1191" i="10"/>
  <c r="U1190" i="10"/>
  <c r="U1189" i="10"/>
  <c r="U1188" i="10"/>
  <c r="U1187" i="10"/>
  <c r="U1186" i="10"/>
  <c r="U1185" i="10"/>
  <c r="U1184" i="10"/>
  <c r="U1183" i="10"/>
  <c r="U1182" i="10"/>
  <c r="U1181" i="10"/>
  <c r="U1180" i="10"/>
  <c r="U1179" i="10"/>
  <c r="U1178" i="10"/>
  <c r="U1177" i="10"/>
  <c r="U1176" i="10"/>
  <c r="U1175" i="10"/>
  <c r="U1174" i="10"/>
  <c r="U1173" i="10"/>
  <c r="U1172" i="10"/>
  <c r="U1171" i="10"/>
  <c r="U1170" i="10"/>
  <c r="U1169" i="10"/>
  <c r="U1168" i="10"/>
  <c r="U1167" i="10"/>
  <c r="U1166" i="10"/>
  <c r="U1165" i="10"/>
  <c r="U1164" i="10"/>
  <c r="U1163" i="10"/>
  <c r="U1162" i="10"/>
  <c r="U1161" i="10"/>
  <c r="U1160" i="10"/>
  <c r="U1159" i="10"/>
  <c r="U1158" i="10"/>
  <c r="U1157" i="10"/>
  <c r="U1156" i="10"/>
  <c r="U1155" i="10"/>
  <c r="U1154" i="10"/>
  <c r="U1153" i="10"/>
  <c r="U1152" i="10"/>
  <c r="U1151" i="10"/>
  <c r="U1150" i="10"/>
  <c r="U1149" i="10"/>
  <c r="U1148" i="10"/>
  <c r="U1147" i="10"/>
  <c r="U1146" i="10"/>
  <c r="U1145" i="10"/>
  <c r="U1144" i="10"/>
  <c r="U1143" i="10"/>
  <c r="U1142" i="10"/>
  <c r="U1141" i="10"/>
  <c r="U1140" i="10"/>
  <c r="U1139" i="10"/>
  <c r="U1138" i="10"/>
  <c r="U1137" i="10"/>
  <c r="U1136" i="10"/>
  <c r="U1135" i="10"/>
  <c r="U1134" i="10"/>
  <c r="U1133" i="10"/>
  <c r="U1132" i="10"/>
  <c r="U1131" i="10"/>
  <c r="U1130" i="10"/>
  <c r="U1129" i="10"/>
  <c r="U1128" i="10"/>
  <c r="U1127" i="10"/>
  <c r="U1126" i="10"/>
  <c r="U1125" i="10"/>
  <c r="U1124" i="10"/>
  <c r="U1123" i="10"/>
  <c r="U1122" i="10"/>
  <c r="U1121" i="10"/>
  <c r="U1120" i="10"/>
  <c r="U1119" i="10"/>
  <c r="U1118" i="10"/>
  <c r="U1117" i="10"/>
  <c r="U1116" i="10"/>
  <c r="U1115" i="10"/>
  <c r="U1114" i="10"/>
  <c r="U1113" i="10"/>
  <c r="U1112" i="10"/>
  <c r="U1111" i="10"/>
  <c r="U1110" i="10"/>
  <c r="U1109" i="10"/>
  <c r="U1108" i="10"/>
  <c r="U1107" i="10"/>
  <c r="U1106" i="10"/>
  <c r="U1105" i="10"/>
  <c r="U1104" i="10"/>
  <c r="U1103" i="10"/>
  <c r="U1102" i="10"/>
  <c r="U1101" i="10"/>
  <c r="U1100" i="10"/>
  <c r="U1099" i="10"/>
  <c r="U1098" i="10"/>
  <c r="U1097" i="10"/>
  <c r="U1096" i="10"/>
  <c r="U1095" i="10"/>
  <c r="U1094" i="10"/>
  <c r="U1093" i="10"/>
  <c r="U1092" i="10"/>
  <c r="U1091" i="10"/>
  <c r="U1090" i="10"/>
  <c r="U1089" i="10"/>
  <c r="U1088" i="10"/>
  <c r="U1087" i="10"/>
  <c r="U1086" i="10"/>
  <c r="U1085" i="10"/>
  <c r="U1084" i="10"/>
  <c r="U1083" i="10"/>
  <c r="U1082" i="10"/>
  <c r="U1081" i="10"/>
  <c r="U1080" i="10"/>
  <c r="U1079" i="10"/>
  <c r="U1078" i="10"/>
  <c r="U1077" i="10"/>
  <c r="U1076" i="10"/>
  <c r="U1075" i="10"/>
  <c r="U1074" i="10"/>
  <c r="U1073" i="10"/>
  <c r="U1072" i="10"/>
  <c r="U1071" i="10"/>
  <c r="U1070" i="10"/>
  <c r="U1069" i="10"/>
  <c r="U1068" i="10"/>
  <c r="U1067" i="10"/>
  <c r="U1066" i="10"/>
  <c r="U1065" i="10"/>
  <c r="U1064" i="10"/>
  <c r="U1063" i="10"/>
  <c r="U1062" i="10"/>
  <c r="U1061" i="10"/>
  <c r="U1060" i="10"/>
  <c r="U1059" i="10"/>
  <c r="U1058" i="10"/>
  <c r="U1057" i="10"/>
  <c r="U1056" i="10"/>
  <c r="U1055" i="10"/>
  <c r="U1054" i="10"/>
  <c r="U1053" i="10"/>
  <c r="U1052" i="10"/>
  <c r="U1051" i="10"/>
  <c r="U1050" i="10"/>
  <c r="U1049" i="10"/>
  <c r="U1048" i="10"/>
  <c r="U1047" i="10"/>
  <c r="U1046" i="10"/>
  <c r="U1045" i="10"/>
  <c r="U1044" i="10"/>
  <c r="U1043" i="10"/>
  <c r="U1042" i="10"/>
  <c r="U1041" i="10"/>
  <c r="U1040" i="10"/>
  <c r="U1039" i="10"/>
  <c r="U1038" i="10"/>
  <c r="U1037" i="10"/>
  <c r="U1036" i="10"/>
  <c r="U1035" i="10"/>
  <c r="U1034" i="10"/>
  <c r="U1033" i="10"/>
  <c r="U1032" i="10"/>
  <c r="U1031" i="10"/>
  <c r="U1030" i="10"/>
  <c r="U1029" i="10"/>
  <c r="U1028" i="10"/>
  <c r="U1027" i="10"/>
  <c r="U1026" i="10"/>
  <c r="U1025" i="10"/>
  <c r="U1024" i="10"/>
  <c r="U1023" i="10"/>
  <c r="U1022" i="10"/>
  <c r="U1021" i="10"/>
  <c r="U1020" i="10"/>
  <c r="U1019" i="10"/>
  <c r="U1018" i="10"/>
  <c r="U1017" i="10"/>
  <c r="U1016" i="10"/>
  <c r="U1015" i="10"/>
  <c r="U1014" i="10"/>
  <c r="U1013" i="10"/>
  <c r="U1012" i="10"/>
  <c r="U1011" i="10"/>
  <c r="U1010" i="10"/>
  <c r="U1009" i="10"/>
  <c r="U1008" i="10"/>
  <c r="U1007" i="10"/>
  <c r="U1006" i="10"/>
  <c r="U1005" i="10"/>
  <c r="U1004" i="10"/>
  <c r="U1003" i="10"/>
  <c r="U1002" i="10"/>
  <c r="U1001" i="10"/>
  <c r="U1000" i="10"/>
  <c r="U999" i="10"/>
  <c r="U998" i="10"/>
  <c r="U997" i="10"/>
  <c r="U996" i="10"/>
  <c r="U995" i="10"/>
  <c r="U994" i="10"/>
  <c r="U993" i="10"/>
  <c r="U992" i="10"/>
  <c r="U991" i="10"/>
  <c r="U990" i="10"/>
  <c r="U989" i="10"/>
  <c r="U988" i="10"/>
  <c r="U987" i="10"/>
  <c r="U986" i="10"/>
  <c r="U985" i="10"/>
  <c r="U984" i="10"/>
  <c r="U983" i="10"/>
  <c r="U982" i="10"/>
  <c r="U981" i="10"/>
  <c r="U980" i="10"/>
  <c r="U979" i="10"/>
  <c r="U978" i="10"/>
  <c r="U977" i="10"/>
  <c r="U976" i="10"/>
  <c r="U975" i="10"/>
  <c r="U974" i="10"/>
  <c r="U973" i="10"/>
  <c r="U972" i="10"/>
  <c r="U971" i="10"/>
  <c r="U970" i="10"/>
  <c r="U969" i="10"/>
  <c r="U968" i="10"/>
  <c r="U967" i="10"/>
  <c r="U966" i="10"/>
  <c r="U965" i="10"/>
  <c r="U964" i="10"/>
  <c r="U963" i="10"/>
  <c r="U962" i="10"/>
  <c r="U961" i="10"/>
  <c r="U960" i="10"/>
  <c r="U959" i="10"/>
  <c r="U958" i="10"/>
  <c r="U957" i="10"/>
  <c r="U956" i="10"/>
  <c r="U955" i="10"/>
  <c r="U954" i="10"/>
  <c r="U953" i="10"/>
  <c r="U952" i="10"/>
  <c r="U951" i="10"/>
  <c r="U950" i="10"/>
  <c r="U949" i="10"/>
  <c r="U948" i="10"/>
  <c r="U947" i="10"/>
  <c r="U946" i="10"/>
  <c r="U945" i="10"/>
  <c r="U944" i="10"/>
  <c r="U943" i="10"/>
  <c r="U942" i="10"/>
  <c r="U941" i="10"/>
  <c r="U940" i="10"/>
  <c r="U939" i="10"/>
  <c r="U938" i="10"/>
  <c r="U937" i="10"/>
  <c r="U936" i="10"/>
  <c r="U935" i="10"/>
  <c r="U934" i="10"/>
  <c r="U933" i="10"/>
  <c r="U932" i="10"/>
  <c r="U931" i="10"/>
  <c r="U930" i="10"/>
  <c r="U929" i="10"/>
  <c r="U928" i="10"/>
  <c r="U927" i="10"/>
  <c r="U926" i="10"/>
  <c r="U925" i="10"/>
  <c r="U924" i="10"/>
  <c r="U923" i="10"/>
  <c r="U922" i="10"/>
  <c r="U921" i="10"/>
  <c r="U920" i="10"/>
  <c r="U919" i="10"/>
  <c r="U918" i="10"/>
  <c r="U917" i="10"/>
  <c r="U916" i="10"/>
  <c r="U915" i="10"/>
  <c r="U914" i="10"/>
  <c r="U913" i="10"/>
  <c r="U912" i="10"/>
  <c r="U911" i="10"/>
  <c r="U910" i="10"/>
  <c r="U909" i="10"/>
  <c r="U908" i="10"/>
  <c r="U907" i="10"/>
  <c r="U906" i="10"/>
  <c r="U905" i="10"/>
  <c r="U904" i="10"/>
  <c r="U903" i="10"/>
  <c r="U902" i="10"/>
  <c r="U901" i="10"/>
  <c r="U900" i="10"/>
  <c r="U899" i="10"/>
  <c r="U898" i="10"/>
  <c r="U897" i="10"/>
  <c r="U896" i="10"/>
  <c r="U895" i="10"/>
  <c r="U894" i="10"/>
  <c r="U893" i="10"/>
  <c r="U892" i="10"/>
  <c r="U891" i="10"/>
  <c r="U890" i="10"/>
  <c r="U889" i="10"/>
  <c r="U888" i="10"/>
  <c r="U887" i="10"/>
  <c r="U886" i="10"/>
  <c r="U885" i="10"/>
  <c r="U884" i="10"/>
  <c r="U883" i="10"/>
  <c r="U882" i="10"/>
  <c r="U881" i="10"/>
  <c r="U880" i="10"/>
  <c r="U879" i="10"/>
  <c r="U878" i="10"/>
  <c r="U877" i="10"/>
  <c r="U876" i="10"/>
  <c r="U875" i="10"/>
  <c r="U874" i="10"/>
  <c r="U873" i="10"/>
  <c r="U872" i="10"/>
  <c r="U871" i="10"/>
  <c r="U870" i="10"/>
  <c r="U869" i="10"/>
  <c r="U868" i="10"/>
  <c r="U867" i="10"/>
  <c r="U866" i="10"/>
  <c r="U865" i="10"/>
  <c r="U864" i="10"/>
  <c r="U863" i="10"/>
  <c r="U862" i="10"/>
  <c r="U861" i="10"/>
  <c r="U860" i="10"/>
  <c r="U859" i="10"/>
  <c r="U858" i="10"/>
  <c r="U857" i="10"/>
  <c r="U856" i="10"/>
  <c r="U855" i="10"/>
  <c r="U854" i="10"/>
  <c r="U853" i="10"/>
  <c r="U852" i="10"/>
  <c r="U851" i="10"/>
  <c r="U850" i="10"/>
  <c r="U849" i="10"/>
  <c r="U848" i="10"/>
  <c r="U847" i="10"/>
  <c r="U846" i="10"/>
  <c r="U845" i="10"/>
  <c r="U844" i="10"/>
  <c r="U843" i="10"/>
  <c r="U842" i="10"/>
  <c r="U841" i="10"/>
  <c r="U840" i="10"/>
  <c r="U839" i="10"/>
  <c r="U838" i="10"/>
  <c r="U837" i="10"/>
  <c r="U836" i="10"/>
  <c r="U835" i="10"/>
  <c r="U834" i="10"/>
  <c r="U833" i="10"/>
  <c r="U832" i="10"/>
  <c r="U831" i="10"/>
  <c r="U830" i="10"/>
  <c r="U829" i="10"/>
  <c r="U828" i="10"/>
  <c r="U827" i="10"/>
  <c r="U826" i="10"/>
  <c r="U825" i="10"/>
  <c r="U824" i="10"/>
  <c r="U823" i="10"/>
  <c r="U822" i="10"/>
  <c r="U821" i="10"/>
  <c r="U820" i="10"/>
  <c r="U819" i="10"/>
  <c r="U818" i="10"/>
  <c r="U817" i="10"/>
  <c r="U816" i="10"/>
  <c r="U815" i="10"/>
  <c r="U814" i="10"/>
  <c r="U813" i="10"/>
  <c r="U812" i="10"/>
  <c r="U811" i="10"/>
  <c r="U810" i="10"/>
  <c r="U809" i="10"/>
  <c r="U808" i="10"/>
  <c r="U807" i="10"/>
  <c r="U806" i="10"/>
  <c r="U805" i="10"/>
  <c r="U804" i="10"/>
  <c r="U803" i="10"/>
  <c r="U802" i="10"/>
  <c r="U801" i="10"/>
  <c r="U800" i="10"/>
  <c r="U799" i="10"/>
  <c r="U798" i="10"/>
  <c r="U797" i="10"/>
  <c r="U796" i="10"/>
  <c r="U795" i="10"/>
  <c r="U794" i="10"/>
  <c r="U793" i="10"/>
  <c r="U792" i="10"/>
  <c r="U791" i="10"/>
  <c r="U790" i="10"/>
  <c r="U789" i="10"/>
  <c r="U788" i="10"/>
  <c r="U787" i="10"/>
  <c r="U786" i="10"/>
  <c r="U785" i="10"/>
  <c r="U784" i="10"/>
  <c r="U783" i="10"/>
  <c r="U782" i="10"/>
  <c r="U781" i="10"/>
  <c r="U780" i="10"/>
  <c r="U779" i="10"/>
  <c r="U778" i="10"/>
  <c r="U777" i="10"/>
  <c r="U776" i="10"/>
  <c r="U775" i="10"/>
  <c r="U774" i="10"/>
  <c r="U773" i="10"/>
  <c r="U772" i="10"/>
  <c r="U771" i="10"/>
  <c r="U770" i="10"/>
  <c r="U769" i="10"/>
  <c r="U768" i="10"/>
  <c r="U767" i="10"/>
  <c r="U766" i="10"/>
  <c r="U765" i="10"/>
  <c r="U764" i="10"/>
  <c r="U763" i="10"/>
  <c r="U762" i="10"/>
  <c r="U761" i="10"/>
  <c r="U760" i="10"/>
  <c r="U759" i="10"/>
  <c r="U758" i="10"/>
  <c r="U757" i="10"/>
  <c r="U756" i="10"/>
  <c r="U755" i="10"/>
  <c r="U754" i="10"/>
  <c r="U753" i="10"/>
  <c r="U752" i="10"/>
  <c r="U751" i="10"/>
  <c r="U750" i="10"/>
  <c r="U749" i="10"/>
  <c r="U748" i="10"/>
  <c r="U747" i="10"/>
  <c r="U746" i="10"/>
  <c r="U745" i="10"/>
  <c r="U744" i="10"/>
  <c r="U743" i="10"/>
  <c r="U742" i="10"/>
  <c r="U741" i="10"/>
  <c r="U740" i="10"/>
  <c r="U739" i="10"/>
  <c r="U738" i="10"/>
  <c r="U737" i="10"/>
  <c r="U736" i="10"/>
  <c r="U735" i="10"/>
  <c r="U734" i="10"/>
  <c r="U733" i="10"/>
  <c r="U732" i="10"/>
  <c r="U731" i="10"/>
  <c r="U730" i="10"/>
  <c r="U729" i="10"/>
  <c r="U728" i="10"/>
  <c r="U727" i="10"/>
  <c r="U726" i="10"/>
  <c r="U725" i="10"/>
  <c r="U724" i="10"/>
  <c r="U723" i="10"/>
  <c r="U722" i="10"/>
  <c r="U721" i="10"/>
  <c r="U720" i="10"/>
  <c r="U719" i="10"/>
  <c r="U718" i="10"/>
  <c r="U717" i="10"/>
  <c r="U716" i="10"/>
  <c r="U715" i="10"/>
  <c r="U714" i="10"/>
  <c r="U713" i="10"/>
  <c r="U712" i="10"/>
  <c r="U711" i="10"/>
  <c r="U710" i="10"/>
  <c r="U709" i="10"/>
  <c r="U708" i="10"/>
  <c r="U707" i="10"/>
  <c r="U706" i="10"/>
  <c r="U705" i="10"/>
  <c r="U704" i="10"/>
  <c r="U703" i="10"/>
  <c r="U702" i="10"/>
  <c r="U701" i="10"/>
  <c r="U700" i="10"/>
  <c r="U699" i="10"/>
  <c r="U698" i="10"/>
  <c r="U697" i="10"/>
  <c r="U696" i="10"/>
  <c r="U695" i="10"/>
  <c r="U694" i="10"/>
  <c r="U693" i="10"/>
  <c r="U692" i="10"/>
  <c r="U691" i="10"/>
  <c r="U690" i="10"/>
  <c r="U689" i="10"/>
  <c r="U688" i="10"/>
  <c r="U687" i="10"/>
  <c r="U686" i="10"/>
  <c r="U685" i="10"/>
  <c r="U684" i="10"/>
  <c r="U683" i="10"/>
  <c r="U682" i="10"/>
  <c r="U681" i="10"/>
  <c r="U680" i="10"/>
  <c r="U679" i="10"/>
  <c r="U678" i="10"/>
  <c r="U677" i="10"/>
  <c r="U676" i="10"/>
  <c r="U675" i="10"/>
  <c r="U674" i="10"/>
  <c r="U673" i="10"/>
  <c r="U672" i="10"/>
  <c r="U671" i="10"/>
  <c r="U670" i="10"/>
  <c r="U669" i="10"/>
  <c r="U668" i="10"/>
  <c r="U667" i="10"/>
  <c r="U666" i="10"/>
  <c r="U665" i="10"/>
  <c r="U664" i="10"/>
  <c r="U663" i="10"/>
  <c r="U662" i="10"/>
  <c r="U661" i="10"/>
  <c r="U660" i="10"/>
  <c r="U659" i="10"/>
  <c r="U658" i="10"/>
  <c r="U657" i="10"/>
  <c r="U656" i="10"/>
  <c r="U655" i="10"/>
  <c r="U654" i="10"/>
  <c r="U653" i="10"/>
  <c r="U652" i="10"/>
  <c r="U651" i="10"/>
  <c r="U650" i="10"/>
  <c r="U649" i="10"/>
  <c r="U648" i="10"/>
  <c r="U647" i="10"/>
  <c r="U646" i="10"/>
  <c r="U645" i="10"/>
  <c r="U644" i="10"/>
  <c r="U643" i="10"/>
  <c r="U642" i="10"/>
  <c r="U641" i="10"/>
  <c r="U640" i="10"/>
  <c r="U639" i="10"/>
  <c r="U638" i="10"/>
  <c r="U637" i="10"/>
  <c r="U636" i="10"/>
  <c r="U635" i="10"/>
  <c r="U634" i="10"/>
  <c r="U633" i="10"/>
  <c r="U632" i="10"/>
  <c r="U631" i="10"/>
  <c r="U630" i="10"/>
  <c r="U629" i="10"/>
  <c r="U628" i="10"/>
  <c r="U627" i="10"/>
  <c r="U626" i="10"/>
  <c r="U625" i="10"/>
  <c r="U624" i="10"/>
  <c r="U623" i="10"/>
  <c r="U622" i="10"/>
  <c r="U621" i="10"/>
  <c r="U620" i="10"/>
  <c r="U619" i="10"/>
  <c r="U618" i="10"/>
  <c r="U16" i="10"/>
  <c r="M16" i="10"/>
  <c r="O16" i="10" s="1"/>
  <c r="L16" i="10"/>
  <c r="P16" i="10" s="1"/>
  <c r="H16" i="10"/>
  <c r="D16" i="10"/>
  <c r="S16" i="10" s="1"/>
  <c r="U15" i="10"/>
  <c r="M15" i="10"/>
  <c r="O15" i="10" s="1"/>
  <c r="L15" i="10"/>
  <c r="N15" i="10" s="1"/>
  <c r="Q15" i="10" s="1"/>
  <c r="H15" i="10"/>
  <c r="D15" i="10"/>
  <c r="S15" i="10" s="1"/>
  <c r="U14" i="10"/>
  <c r="M14" i="10"/>
  <c r="O14" i="10" s="1"/>
  <c r="L14" i="10"/>
  <c r="P14" i="10" s="1"/>
  <c r="H14" i="10"/>
  <c r="D14" i="10"/>
  <c r="S14" i="10" s="1"/>
  <c r="U13" i="10"/>
  <c r="M13" i="10"/>
  <c r="O13" i="10" s="1"/>
  <c r="L13" i="10"/>
  <c r="N13" i="10" s="1"/>
  <c r="Q13" i="10" s="1"/>
  <c r="H13" i="10"/>
  <c r="D13" i="10"/>
  <c r="S13" i="10" s="1"/>
  <c r="U12" i="10"/>
  <c r="O12" i="10"/>
  <c r="M12" i="10"/>
  <c r="L12" i="10"/>
  <c r="N12" i="10" s="1"/>
  <c r="Q12" i="10" s="1"/>
  <c r="H12" i="10"/>
  <c r="D12" i="10"/>
  <c r="S12" i="10" s="1"/>
  <c r="U11" i="10"/>
  <c r="M11" i="10"/>
  <c r="O11" i="10" s="1"/>
  <c r="L11" i="10"/>
  <c r="N11" i="10" s="1"/>
  <c r="Q11" i="10" s="1"/>
  <c r="H11" i="10"/>
  <c r="D11" i="10"/>
  <c r="S11" i="10" s="1"/>
  <c r="U10" i="10"/>
  <c r="M10" i="10"/>
  <c r="O10" i="10" s="1"/>
  <c r="L10" i="10"/>
  <c r="P10" i="10" s="1"/>
  <c r="H10" i="10"/>
  <c r="D10" i="10"/>
  <c r="S10" i="10" s="1"/>
  <c r="U9" i="10"/>
  <c r="M9" i="10"/>
  <c r="O9" i="10" s="1"/>
  <c r="L9" i="10"/>
  <c r="N9" i="10" s="1"/>
  <c r="Q9" i="10" s="1"/>
  <c r="H9" i="10"/>
  <c r="D9" i="10"/>
  <c r="S9" i="10" s="1"/>
  <c r="U8" i="10"/>
  <c r="O8" i="10"/>
  <c r="M8" i="10"/>
  <c r="L8" i="10"/>
  <c r="P8" i="10" s="1"/>
  <c r="H8" i="10"/>
  <c r="D8" i="10"/>
  <c r="S8" i="10" s="1"/>
  <c r="U7" i="10"/>
  <c r="M7" i="10"/>
  <c r="O7" i="10" s="1"/>
  <c r="L7" i="10"/>
  <c r="N7" i="10" s="1"/>
  <c r="Q7" i="10" s="1"/>
  <c r="H7" i="10"/>
  <c r="D7" i="10"/>
  <c r="S7" i="10" s="1"/>
  <c r="U6" i="10"/>
  <c r="M6" i="10"/>
  <c r="O6" i="10" s="1"/>
  <c r="L6" i="10"/>
  <c r="P6" i="10" s="1"/>
  <c r="H6" i="10"/>
  <c r="D6" i="10"/>
  <c r="S6" i="10" s="1"/>
  <c r="U5" i="10"/>
  <c r="M5" i="10"/>
  <c r="O5" i="10" s="1"/>
  <c r="L5" i="10"/>
  <c r="N5" i="10" s="1"/>
  <c r="Q5" i="10" s="1"/>
  <c r="H5" i="10"/>
  <c r="D5" i="10"/>
  <c r="S5" i="10" s="1"/>
  <c r="U4" i="10"/>
  <c r="O4" i="10"/>
  <c r="M4" i="10"/>
  <c r="L4" i="10"/>
  <c r="N4" i="10" s="1"/>
  <c r="Q4" i="10" s="1"/>
  <c r="H4" i="10"/>
  <c r="D4" i="10"/>
  <c r="S4" i="10" s="1"/>
  <c r="U3" i="10"/>
  <c r="M3" i="10"/>
  <c r="O3" i="10" s="1"/>
  <c r="L3" i="10"/>
  <c r="N3" i="10" s="1"/>
  <c r="Q3" i="10" s="1"/>
  <c r="H3" i="10"/>
  <c r="D3" i="10"/>
  <c r="S3" i="10" s="1"/>
  <c r="U2" i="10"/>
  <c r="M2" i="10"/>
  <c r="L2" i="10"/>
  <c r="H2" i="10"/>
  <c r="D2" i="10"/>
  <c r="S2" i="10" s="1"/>
  <c r="M17" i="4"/>
  <c r="M4" i="4"/>
  <c r="M5" i="4"/>
  <c r="M6" i="4"/>
  <c r="M7" i="4"/>
  <c r="M8" i="4"/>
  <c r="M9" i="4"/>
  <c r="M10" i="4"/>
  <c r="M11" i="4"/>
  <c r="M12" i="4"/>
  <c r="M13" i="4"/>
  <c r="M14" i="4"/>
  <c r="M15" i="4"/>
  <c r="M16" i="4"/>
  <c r="L17" i="4"/>
  <c r="L4" i="4"/>
  <c r="L5" i="4"/>
  <c r="L6" i="4"/>
  <c r="L7" i="4"/>
  <c r="L8" i="4"/>
  <c r="L9" i="4"/>
  <c r="L10" i="4"/>
  <c r="L11" i="4"/>
  <c r="L12" i="4"/>
  <c r="L13" i="4"/>
  <c r="L14" i="4"/>
  <c r="L15" i="4"/>
  <c r="L16" i="4"/>
  <c r="L2" i="4"/>
  <c r="N2" i="4" s="1"/>
  <c r="M2" i="4"/>
  <c r="D2" i="4"/>
  <c r="O17" i="10" l="1"/>
  <c r="C5" i="8" s="1"/>
  <c r="P12" i="10"/>
  <c r="P4" i="10"/>
  <c r="P11" i="10"/>
  <c r="P3" i="10"/>
  <c r="L17" i="10"/>
  <c r="P17" i="10" s="1"/>
  <c r="P9" i="10"/>
  <c r="N8" i="10"/>
  <c r="Q8" i="10" s="1"/>
  <c r="N16" i="10"/>
  <c r="Q16" i="10" s="1"/>
  <c r="P15" i="10"/>
  <c r="P7" i="10"/>
  <c r="M17" i="10"/>
  <c r="P13" i="10"/>
  <c r="P5" i="10"/>
  <c r="N2" i="10"/>
  <c r="N6" i="10"/>
  <c r="Q6" i="10" s="1"/>
  <c r="N10" i="10"/>
  <c r="Q10" i="10" s="1"/>
  <c r="N14" i="10"/>
  <c r="Q14" i="10" s="1"/>
  <c r="O2" i="10"/>
  <c r="Q2" i="4"/>
  <c r="N17" i="10" l="1"/>
  <c r="Q2" i="10"/>
  <c r="P2" i="10"/>
  <c r="Q12" i="7"/>
  <c r="I12" i="7"/>
  <c r="K12" i="7" s="1"/>
  <c r="M12" i="7" s="1"/>
  <c r="H12" i="7"/>
  <c r="J12" i="7" s="1"/>
  <c r="L12" i="7" s="1"/>
  <c r="N12" i="7" s="1"/>
  <c r="O12" i="7" s="1"/>
  <c r="Q11" i="7"/>
  <c r="J11" i="7"/>
  <c r="L11" i="7" s="1"/>
  <c r="N11" i="7" s="1"/>
  <c r="O11" i="7" s="1"/>
  <c r="I11" i="7"/>
  <c r="K11" i="7" s="1"/>
  <c r="M11" i="7" s="1"/>
  <c r="H11" i="7"/>
  <c r="Q10" i="7"/>
  <c r="K10" i="7"/>
  <c r="M10" i="7" s="1"/>
  <c r="I10" i="7"/>
  <c r="H10" i="7"/>
  <c r="J10" i="7" s="1"/>
  <c r="L10" i="7" s="1"/>
  <c r="N10" i="7" s="1"/>
  <c r="O10" i="7" s="1"/>
  <c r="Q9" i="7"/>
  <c r="L9" i="7"/>
  <c r="N9" i="7" s="1"/>
  <c r="O9" i="7" s="1"/>
  <c r="J9" i="7"/>
  <c r="I9" i="7"/>
  <c r="K9" i="7" s="1"/>
  <c r="M9" i="7" s="1"/>
  <c r="H9" i="7"/>
  <c r="Q8" i="7"/>
  <c r="M8" i="7"/>
  <c r="K8" i="7"/>
  <c r="J8" i="7"/>
  <c r="L8" i="7" s="1"/>
  <c r="N8" i="7" s="1"/>
  <c r="O8" i="7" s="1"/>
  <c r="I8" i="7"/>
  <c r="H8" i="7"/>
  <c r="Q7" i="7"/>
  <c r="K7" i="7"/>
  <c r="M7" i="7" s="1"/>
  <c r="I7" i="7"/>
  <c r="H7" i="7"/>
  <c r="J7" i="7" s="1"/>
  <c r="L7" i="7" s="1"/>
  <c r="N7" i="7" s="1"/>
  <c r="O7" i="7" s="1"/>
  <c r="Q6" i="7"/>
  <c r="L6" i="7"/>
  <c r="N6" i="7" s="1"/>
  <c r="O6" i="7" s="1"/>
  <c r="J6" i="7"/>
  <c r="I6" i="7"/>
  <c r="K6" i="7" s="1"/>
  <c r="M6" i="7" s="1"/>
  <c r="H6" i="7"/>
  <c r="Q5" i="7"/>
  <c r="M5" i="7"/>
  <c r="K5" i="7"/>
  <c r="I5" i="7"/>
  <c r="H5" i="7"/>
  <c r="J5" i="7" s="1"/>
  <c r="L5" i="7" s="1"/>
  <c r="N5" i="7" s="1"/>
  <c r="O5" i="7" s="1"/>
  <c r="Q4" i="7"/>
  <c r="I4" i="7"/>
  <c r="K4" i="7" s="1"/>
  <c r="M4" i="7" s="1"/>
  <c r="H4" i="7"/>
  <c r="J4" i="7" s="1"/>
  <c r="L4" i="7" s="1"/>
  <c r="N4" i="7" s="1"/>
  <c r="O4" i="7" s="1"/>
  <c r="Q3" i="7"/>
  <c r="J3" i="7"/>
  <c r="L3" i="7" s="1"/>
  <c r="I3" i="7"/>
  <c r="K3" i="7" s="1"/>
  <c r="M3" i="7" s="1"/>
  <c r="M13" i="7" s="1"/>
  <c r="H3" i="7"/>
  <c r="Q2" i="7"/>
  <c r="K2" i="7"/>
  <c r="M2" i="7" s="1"/>
  <c r="I2" i="7"/>
  <c r="H2" i="7"/>
  <c r="J2" i="7" s="1"/>
  <c r="L2" i="7" s="1"/>
  <c r="C6" i="8"/>
  <c r="I12" i="6"/>
  <c r="K12" i="6" s="1"/>
  <c r="H12" i="6"/>
  <c r="J12" i="6" s="1"/>
  <c r="I11" i="6"/>
  <c r="K11" i="6" s="1"/>
  <c r="H11" i="6"/>
  <c r="J11" i="6" s="1"/>
  <c r="I10" i="6"/>
  <c r="K10" i="6" s="1"/>
  <c r="H10" i="6"/>
  <c r="J10" i="6" s="1"/>
  <c r="I9" i="6"/>
  <c r="K9" i="6" s="1"/>
  <c r="H9" i="6"/>
  <c r="J9" i="6" s="1"/>
  <c r="I8" i="6"/>
  <c r="K8" i="6" s="1"/>
  <c r="H8" i="6"/>
  <c r="J8" i="6" s="1"/>
  <c r="I7" i="6"/>
  <c r="K7" i="6" s="1"/>
  <c r="H7" i="6"/>
  <c r="J7" i="6" s="1"/>
  <c r="I6" i="6"/>
  <c r="K6" i="6" s="1"/>
  <c r="H6" i="6"/>
  <c r="J6" i="6" s="1"/>
  <c r="I5" i="6"/>
  <c r="K5" i="6" s="1"/>
  <c r="H5" i="6"/>
  <c r="J5" i="6" s="1"/>
  <c r="I4" i="6"/>
  <c r="K4" i="6" s="1"/>
  <c r="H4" i="6"/>
  <c r="J4" i="6" s="1"/>
  <c r="I3" i="6"/>
  <c r="H3" i="6"/>
  <c r="I2" i="6"/>
  <c r="K2" i="6" s="1"/>
  <c r="H2" i="6"/>
  <c r="J2" i="6" s="1"/>
  <c r="U2209" i="4"/>
  <c r="U2208" i="4"/>
  <c r="U2207" i="4"/>
  <c r="U2206" i="4"/>
  <c r="U2205" i="4"/>
  <c r="U2204" i="4"/>
  <c r="U2203" i="4"/>
  <c r="U2202" i="4"/>
  <c r="U2201" i="4"/>
  <c r="U2200" i="4"/>
  <c r="U2199" i="4"/>
  <c r="U2198" i="4"/>
  <c r="U2197" i="4"/>
  <c r="U2196" i="4"/>
  <c r="U2195" i="4"/>
  <c r="U2194" i="4"/>
  <c r="U2193" i="4"/>
  <c r="U2192" i="4"/>
  <c r="U2191" i="4"/>
  <c r="U2190" i="4"/>
  <c r="U2189" i="4"/>
  <c r="U2188" i="4"/>
  <c r="U2187" i="4"/>
  <c r="U2186" i="4"/>
  <c r="U2185" i="4"/>
  <c r="U2184" i="4"/>
  <c r="U2183" i="4"/>
  <c r="U2182" i="4"/>
  <c r="U2181" i="4"/>
  <c r="U2180" i="4"/>
  <c r="U2179" i="4"/>
  <c r="U2178" i="4"/>
  <c r="U2177" i="4"/>
  <c r="U2176" i="4"/>
  <c r="U2175" i="4"/>
  <c r="U2174" i="4"/>
  <c r="U2173" i="4"/>
  <c r="U2172" i="4"/>
  <c r="U2171" i="4"/>
  <c r="U2170" i="4"/>
  <c r="U2169" i="4"/>
  <c r="U2168" i="4"/>
  <c r="U2167" i="4"/>
  <c r="U2166" i="4"/>
  <c r="U2165" i="4"/>
  <c r="U2164" i="4"/>
  <c r="U2163" i="4"/>
  <c r="U2162" i="4"/>
  <c r="U2161" i="4"/>
  <c r="U2160" i="4"/>
  <c r="U2159" i="4"/>
  <c r="U2158" i="4"/>
  <c r="U2157" i="4"/>
  <c r="U2156" i="4"/>
  <c r="U2155" i="4"/>
  <c r="U2154" i="4"/>
  <c r="U2153" i="4"/>
  <c r="U2152" i="4"/>
  <c r="U2151" i="4"/>
  <c r="U2150" i="4"/>
  <c r="U2149" i="4"/>
  <c r="U2148" i="4"/>
  <c r="U2147" i="4"/>
  <c r="U2146" i="4"/>
  <c r="U2145" i="4"/>
  <c r="U2144" i="4"/>
  <c r="U2143" i="4"/>
  <c r="U2142" i="4"/>
  <c r="U2141" i="4"/>
  <c r="U2140" i="4"/>
  <c r="U2139" i="4"/>
  <c r="U2138" i="4"/>
  <c r="U2137" i="4"/>
  <c r="U2136" i="4"/>
  <c r="U2135" i="4"/>
  <c r="U2134" i="4"/>
  <c r="U2133" i="4"/>
  <c r="U2132" i="4"/>
  <c r="U2131" i="4"/>
  <c r="U2130" i="4"/>
  <c r="U2129" i="4"/>
  <c r="U2128" i="4"/>
  <c r="U2127" i="4"/>
  <c r="U2126" i="4"/>
  <c r="U2125" i="4"/>
  <c r="U2124" i="4"/>
  <c r="U2123" i="4"/>
  <c r="U2122" i="4"/>
  <c r="U2121" i="4"/>
  <c r="U2120" i="4"/>
  <c r="U2119" i="4"/>
  <c r="U2118" i="4"/>
  <c r="U2117" i="4"/>
  <c r="U2116" i="4"/>
  <c r="U2115" i="4"/>
  <c r="U2114" i="4"/>
  <c r="U2113" i="4"/>
  <c r="U2112" i="4"/>
  <c r="U2111" i="4"/>
  <c r="U2110" i="4"/>
  <c r="U2109" i="4"/>
  <c r="U2108" i="4"/>
  <c r="U2107" i="4"/>
  <c r="U2106" i="4"/>
  <c r="U2105" i="4"/>
  <c r="U2104" i="4"/>
  <c r="U2103" i="4"/>
  <c r="U2102" i="4"/>
  <c r="U2101" i="4"/>
  <c r="U2100" i="4"/>
  <c r="U2099" i="4"/>
  <c r="U2098" i="4"/>
  <c r="U2097" i="4"/>
  <c r="U2096" i="4"/>
  <c r="U2095" i="4"/>
  <c r="U2094" i="4"/>
  <c r="U2093" i="4"/>
  <c r="U2092" i="4"/>
  <c r="U2091" i="4"/>
  <c r="U2090" i="4"/>
  <c r="U2089" i="4"/>
  <c r="U2088" i="4"/>
  <c r="U2087" i="4"/>
  <c r="U2086" i="4"/>
  <c r="U2085" i="4"/>
  <c r="U2084" i="4"/>
  <c r="U2083" i="4"/>
  <c r="U2082" i="4"/>
  <c r="U2081" i="4"/>
  <c r="U2080" i="4"/>
  <c r="U2079" i="4"/>
  <c r="U2078" i="4"/>
  <c r="U2077" i="4"/>
  <c r="U2076" i="4"/>
  <c r="U2075" i="4"/>
  <c r="U2074" i="4"/>
  <c r="U2073" i="4"/>
  <c r="U2072" i="4"/>
  <c r="U2071" i="4"/>
  <c r="U2070" i="4"/>
  <c r="U2069" i="4"/>
  <c r="U2068" i="4"/>
  <c r="U2067" i="4"/>
  <c r="U2066" i="4"/>
  <c r="U2065" i="4"/>
  <c r="U2064" i="4"/>
  <c r="U2063" i="4"/>
  <c r="U2062" i="4"/>
  <c r="U2061" i="4"/>
  <c r="U2060" i="4"/>
  <c r="U2059" i="4"/>
  <c r="U2058" i="4"/>
  <c r="U2057" i="4"/>
  <c r="U2056" i="4"/>
  <c r="U2055" i="4"/>
  <c r="U2054" i="4"/>
  <c r="U2053" i="4"/>
  <c r="U2052" i="4"/>
  <c r="U2051" i="4"/>
  <c r="U2050" i="4"/>
  <c r="U2049" i="4"/>
  <c r="U2048" i="4"/>
  <c r="U2047" i="4"/>
  <c r="U2046" i="4"/>
  <c r="U2045" i="4"/>
  <c r="U2044" i="4"/>
  <c r="U2043" i="4"/>
  <c r="U2042" i="4"/>
  <c r="U2041" i="4"/>
  <c r="U2040" i="4"/>
  <c r="U2039" i="4"/>
  <c r="U2038" i="4"/>
  <c r="U2037" i="4"/>
  <c r="U2036" i="4"/>
  <c r="U2035" i="4"/>
  <c r="U2034" i="4"/>
  <c r="U2033" i="4"/>
  <c r="U2032" i="4"/>
  <c r="U2031" i="4"/>
  <c r="U2030" i="4"/>
  <c r="U2029" i="4"/>
  <c r="U2028" i="4"/>
  <c r="U2027" i="4"/>
  <c r="U2026" i="4"/>
  <c r="U2025" i="4"/>
  <c r="U2024" i="4"/>
  <c r="U2023" i="4"/>
  <c r="U2022" i="4"/>
  <c r="U2021" i="4"/>
  <c r="U2020" i="4"/>
  <c r="U2019" i="4"/>
  <c r="U2018" i="4"/>
  <c r="U2017" i="4"/>
  <c r="U2016" i="4"/>
  <c r="U2015" i="4"/>
  <c r="U2014" i="4"/>
  <c r="U2013" i="4"/>
  <c r="U2012" i="4"/>
  <c r="U2011" i="4"/>
  <c r="U2010" i="4"/>
  <c r="U2009" i="4"/>
  <c r="U2008" i="4"/>
  <c r="U2007" i="4"/>
  <c r="U2006" i="4"/>
  <c r="U2005" i="4"/>
  <c r="U2004" i="4"/>
  <c r="U2003" i="4"/>
  <c r="U2002" i="4"/>
  <c r="U2001" i="4"/>
  <c r="U2000" i="4"/>
  <c r="U1999" i="4"/>
  <c r="U1998" i="4"/>
  <c r="U1997" i="4"/>
  <c r="U1996" i="4"/>
  <c r="U1995" i="4"/>
  <c r="U1994" i="4"/>
  <c r="U1993" i="4"/>
  <c r="U1992" i="4"/>
  <c r="U1991" i="4"/>
  <c r="U1990" i="4"/>
  <c r="U1989" i="4"/>
  <c r="U1988" i="4"/>
  <c r="U1987" i="4"/>
  <c r="U1986" i="4"/>
  <c r="U1985" i="4"/>
  <c r="U1984" i="4"/>
  <c r="U1983" i="4"/>
  <c r="U1982" i="4"/>
  <c r="U1981" i="4"/>
  <c r="U1980" i="4"/>
  <c r="U1979" i="4"/>
  <c r="U1978" i="4"/>
  <c r="U1977" i="4"/>
  <c r="U1976" i="4"/>
  <c r="U1975" i="4"/>
  <c r="U1974" i="4"/>
  <c r="U1973" i="4"/>
  <c r="U1972" i="4"/>
  <c r="U1971" i="4"/>
  <c r="U1970" i="4"/>
  <c r="U1969" i="4"/>
  <c r="U1968" i="4"/>
  <c r="U1967" i="4"/>
  <c r="U1966" i="4"/>
  <c r="U1965" i="4"/>
  <c r="U1964" i="4"/>
  <c r="U1963" i="4"/>
  <c r="U1962" i="4"/>
  <c r="U1961" i="4"/>
  <c r="U1960" i="4"/>
  <c r="U1959" i="4"/>
  <c r="U1958" i="4"/>
  <c r="U1957" i="4"/>
  <c r="U1956" i="4"/>
  <c r="U1955" i="4"/>
  <c r="U1954" i="4"/>
  <c r="U1953" i="4"/>
  <c r="U1952" i="4"/>
  <c r="U1951" i="4"/>
  <c r="U1950" i="4"/>
  <c r="U1949" i="4"/>
  <c r="U1948" i="4"/>
  <c r="U1947" i="4"/>
  <c r="U1946" i="4"/>
  <c r="U1945" i="4"/>
  <c r="U1944" i="4"/>
  <c r="U1943" i="4"/>
  <c r="U1942" i="4"/>
  <c r="U1941" i="4"/>
  <c r="U1940" i="4"/>
  <c r="U1939" i="4"/>
  <c r="U1938" i="4"/>
  <c r="U1937" i="4"/>
  <c r="U1936" i="4"/>
  <c r="U1935" i="4"/>
  <c r="U1934" i="4"/>
  <c r="U1933" i="4"/>
  <c r="U1932" i="4"/>
  <c r="U1931" i="4"/>
  <c r="U1930" i="4"/>
  <c r="U1929" i="4"/>
  <c r="U1928" i="4"/>
  <c r="U1927" i="4"/>
  <c r="U1926" i="4"/>
  <c r="U1925" i="4"/>
  <c r="U1924" i="4"/>
  <c r="U1923" i="4"/>
  <c r="U1922" i="4"/>
  <c r="U1921" i="4"/>
  <c r="U1920" i="4"/>
  <c r="U1919" i="4"/>
  <c r="U1918" i="4"/>
  <c r="U1917" i="4"/>
  <c r="U1916" i="4"/>
  <c r="U1915" i="4"/>
  <c r="U1914" i="4"/>
  <c r="U1913" i="4"/>
  <c r="U1912" i="4"/>
  <c r="U1911" i="4"/>
  <c r="U1910" i="4"/>
  <c r="U1909" i="4"/>
  <c r="U1908" i="4"/>
  <c r="U1907" i="4"/>
  <c r="U1906" i="4"/>
  <c r="U1905" i="4"/>
  <c r="U1904" i="4"/>
  <c r="U1903" i="4"/>
  <c r="U1902" i="4"/>
  <c r="U1901" i="4"/>
  <c r="U1900" i="4"/>
  <c r="U1899" i="4"/>
  <c r="U1898" i="4"/>
  <c r="U1897" i="4"/>
  <c r="U1896" i="4"/>
  <c r="U1895" i="4"/>
  <c r="U1894" i="4"/>
  <c r="U1893" i="4"/>
  <c r="U1892" i="4"/>
  <c r="U1891" i="4"/>
  <c r="U1890" i="4"/>
  <c r="U1889" i="4"/>
  <c r="U1888" i="4"/>
  <c r="U1887" i="4"/>
  <c r="U1886" i="4"/>
  <c r="U1885" i="4"/>
  <c r="U1884" i="4"/>
  <c r="U1883" i="4"/>
  <c r="U1882" i="4"/>
  <c r="U1881" i="4"/>
  <c r="U1880" i="4"/>
  <c r="U1879" i="4"/>
  <c r="U1878" i="4"/>
  <c r="U1877" i="4"/>
  <c r="U1876" i="4"/>
  <c r="U1875" i="4"/>
  <c r="U1874" i="4"/>
  <c r="U1873" i="4"/>
  <c r="U1872" i="4"/>
  <c r="U1871" i="4"/>
  <c r="U1870" i="4"/>
  <c r="U1869" i="4"/>
  <c r="U1868" i="4"/>
  <c r="U1867" i="4"/>
  <c r="U1866" i="4"/>
  <c r="U1865" i="4"/>
  <c r="U1864" i="4"/>
  <c r="U1863" i="4"/>
  <c r="U1862" i="4"/>
  <c r="U1861" i="4"/>
  <c r="U1860" i="4"/>
  <c r="U1859" i="4"/>
  <c r="U1858" i="4"/>
  <c r="U1857" i="4"/>
  <c r="U1856" i="4"/>
  <c r="U1855" i="4"/>
  <c r="U1854" i="4"/>
  <c r="U1853" i="4"/>
  <c r="U1852" i="4"/>
  <c r="U1851" i="4"/>
  <c r="U1850" i="4"/>
  <c r="U1849" i="4"/>
  <c r="U1848" i="4"/>
  <c r="U1847" i="4"/>
  <c r="U1846" i="4"/>
  <c r="U1845" i="4"/>
  <c r="U1844" i="4"/>
  <c r="U1843" i="4"/>
  <c r="U1842" i="4"/>
  <c r="U1841" i="4"/>
  <c r="U1840" i="4"/>
  <c r="U1839" i="4"/>
  <c r="U1838" i="4"/>
  <c r="U1837" i="4"/>
  <c r="U1836" i="4"/>
  <c r="U1835" i="4"/>
  <c r="U1834" i="4"/>
  <c r="U1833" i="4"/>
  <c r="U1832" i="4"/>
  <c r="U1831" i="4"/>
  <c r="U1830" i="4"/>
  <c r="U1829" i="4"/>
  <c r="U1828" i="4"/>
  <c r="U1827" i="4"/>
  <c r="U1826" i="4"/>
  <c r="U1825" i="4"/>
  <c r="U1824" i="4"/>
  <c r="U1823" i="4"/>
  <c r="U1822" i="4"/>
  <c r="U1821" i="4"/>
  <c r="U1820" i="4"/>
  <c r="U1819" i="4"/>
  <c r="U1818" i="4"/>
  <c r="U1817" i="4"/>
  <c r="U1816" i="4"/>
  <c r="U1815" i="4"/>
  <c r="U1814" i="4"/>
  <c r="U1813" i="4"/>
  <c r="U1812" i="4"/>
  <c r="U1811" i="4"/>
  <c r="U1810" i="4"/>
  <c r="U1809" i="4"/>
  <c r="U1808" i="4"/>
  <c r="U1807" i="4"/>
  <c r="U1806" i="4"/>
  <c r="U1805" i="4"/>
  <c r="U1804" i="4"/>
  <c r="U1803" i="4"/>
  <c r="U1802" i="4"/>
  <c r="U1801" i="4"/>
  <c r="U1800" i="4"/>
  <c r="U1799" i="4"/>
  <c r="U1798" i="4"/>
  <c r="U1797" i="4"/>
  <c r="U1796" i="4"/>
  <c r="U1795" i="4"/>
  <c r="U1794" i="4"/>
  <c r="U1793" i="4"/>
  <c r="U1792" i="4"/>
  <c r="U1791" i="4"/>
  <c r="U1790" i="4"/>
  <c r="U1789" i="4"/>
  <c r="U1788" i="4"/>
  <c r="U1787" i="4"/>
  <c r="U1786" i="4"/>
  <c r="U1785" i="4"/>
  <c r="U1784" i="4"/>
  <c r="U1783" i="4"/>
  <c r="U1782" i="4"/>
  <c r="U1781" i="4"/>
  <c r="U1780" i="4"/>
  <c r="U1779" i="4"/>
  <c r="U1778" i="4"/>
  <c r="U1777" i="4"/>
  <c r="U1776" i="4"/>
  <c r="U1775" i="4"/>
  <c r="U1774" i="4"/>
  <c r="U1773" i="4"/>
  <c r="U1772" i="4"/>
  <c r="U1771" i="4"/>
  <c r="U1770" i="4"/>
  <c r="U1769" i="4"/>
  <c r="U1768" i="4"/>
  <c r="U1767" i="4"/>
  <c r="U1766" i="4"/>
  <c r="U1765" i="4"/>
  <c r="U1764" i="4"/>
  <c r="U1763" i="4"/>
  <c r="U1762" i="4"/>
  <c r="U1761" i="4"/>
  <c r="U1760" i="4"/>
  <c r="U1759" i="4"/>
  <c r="U1758" i="4"/>
  <c r="U1757" i="4"/>
  <c r="U1756" i="4"/>
  <c r="U1755" i="4"/>
  <c r="U1754" i="4"/>
  <c r="U1753" i="4"/>
  <c r="U1752" i="4"/>
  <c r="U1751" i="4"/>
  <c r="U1750" i="4"/>
  <c r="U1749" i="4"/>
  <c r="U1748" i="4"/>
  <c r="U1747" i="4"/>
  <c r="U1746" i="4"/>
  <c r="U1745" i="4"/>
  <c r="U1744" i="4"/>
  <c r="U1743" i="4"/>
  <c r="U1742" i="4"/>
  <c r="U1741" i="4"/>
  <c r="U1740" i="4"/>
  <c r="U1739" i="4"/>
  <c r="U1738" i="4"/>
  <c r="U1737" i="4"/>
  <c r="U1736" i="4"/>
  <c r="U1735" i="4"/>
  <c r="U1734" i="4"/>
  <c r="U1733" i="4"/>
  <c r="U1732" i="4"/>
  <c r="U1731" i="4"/>
  <c r="U1730" i="4"/>
  <c r="U1729" i="4"/>
  <c r="U1728" i="4"/>
  <c r="U1727" i="4"/>
  <c r="U1726" i="4"/>
  <c r="U1725" i="4"/>
  <c r="U1724" i="4"/>
  <c r="U1723" i="4"/>
  <c r="U1722" i="4"/>
  <c r="U1721" i="4"/>
  <c r="U1720" i="4"/>
  <c r="U1719" i="4"/>
  <c r="U1718" i="4"/>
  <c r="U1717" i="4"/>
  <c r="U1716" i="4"/>
  <c r="U1715" i="4"/>
  <c r="U1714" i="4"/>
  <c r="U1713" i="4"/>
  <c r="U1712" i="4"/>
  <c r="U1711" i="4"/>
  <c r="U1710" i="4"/>
  <c r="U1709" i="4"/>
  <c r="U1708" i="4"/>
  <c r="U1707" i="4"/>
  <c r="U1706" i="4"/>
  <c r="U1705" i="4"/>
  <c r="U1704" i="4"/>
  <c r="U1703" i="4"/>
  <c r="U1702" i="4"/>
  <c r="U1701" i="4"/>
  <c r="U1700" i="4"/>
  <c r="U1699" i="4"/>
  <c r="U1698" i="4"/>
  <c r="U1697" i="4"/>
  <c r="U1696" i="4"/>
  <c r="U1695" i="4"/>
  <c r="U1694" i="4"/>
  <c r="U1693" i="4"/>
  <c r="U1692" i="4"/>
  <c r="U1691" i="4"/>
  <c r="U1690" i="4"/>
  <c r="U1689" i="4"/>
  <c r="U1688" i="4"/>
  <c r="U1687" i="4"/>
  <c r="U1686" i="4"/>
  <c r="U1685" i="4"/>
  <c r="U1684" i="4"/>
  <c r="U1683" i="4"/>
  <c r="U1682" i="4"/>
  <c r="U1681" i="4"/>
  <c r="U1680" i="4"/>
  <c r="U1679" i="4"/>
  <c r="U1678" i="4"/>
  <c r="U1677" i="4"/>
  <c r="U1676" i="4"/>
  <c r="U1675" i="4"/>
  <c r="U1674" i="4"/>
  <c r="U1673" i="4"/>
  <c r="U1672" i="4"/>
  <c r="U1671" i="4"/>
  <c r="U1670" i="4"/>
  <c r="U1669" i="4"/>
  <c r="U1668" i="4"/>
  <c r="U1667" i="4"/>
  <c r="U1666" i="4"/>
  <c r="U1665" i="4"/>
  <c r="U1664" i="4"/>
  <c r="U1663" i="4"/>
  <c r="U1662" i="4"/>
  <c r="U1661" i="4"/>
  <c r="U1660" i="4"/>
  <c r="U1659" i="4"/>
  <c r="U1658" i="4"/>
  <c r="U1657" i="4"/>
  <c r="U1656" i="4"/>
  <c r="U1655" i="4"/>
  <c r="U1654" i="4"/>
  <c r="U1653" i="4"/>
  <c r="U1652" i="4"/>
  <c r="U1651" i="4"/>
  <c r="U1650" i="4"/>
  <c r="U1649" i="4"/>
  <c r="U1648" i="4"/>
  <c r="U1647" i="4"/>
  <c r="U1646" i="4"/>
  <c r="U1645" i="4"/>
  <c r="U1644" i="4"/>
  <c r="U1643" i="4"/>
  <c r="U1642" i="4"/>
  <c r="U1641" i="4"/>
  <c r="U1640" i="4"/>
  <c r="U1639" i="4"/>
  <c r="U1638" i="4"/>
  <c r="U1637" i="4"/>
  <c r="U1636" i="4"/>
  <c r="U1635" i="4"/>
  <c r="U1634" i="4"/>
  <c r="U1633" i="4"/>
  <c r="U1632" i="4"/>
  <c r="U1631" i="4"/>
  <c r="U1630" i="4"/>
  <c r="U1629" i="4"/>
  <c r="U1628" i="4"/>
  <c r="U1627" i="4"/>
  <c r="U1626" i="4"/>
  <c r="U1625" i="4"/>
  <c r="U1624" i="4"/>
  <c r="U1623" i="4"/>
  <c r="U1622" i="4"/>
  <c r="U1621" i="4"/>
  <c r="U1620" i="4"/>
  <c r="U1619" i="4"/>
  <c r="U1618" i="4"/>
  <c r="U1617" i="4"/>
  <c r="U1616" i="4"/>
  <c r="U1615" i="4"/>
  <c r="U1614" i="4"/>
  <c r="U1613" i="4"/>
  <c r="U1612" i="4"/>
  <c r="U1611" i="4"/>
  <c r="U1610" i="4"/>
  <c r="U1609" i="4"/>
  <c r="U1608" i="4"/>
  <c r="U1607" i="4"/>
  <c r="U1606" i="4"/>
  <c r="U1605" i="4"/>
  <c r="U1604" i="4"/>
  <c r="U1603" i="4"/>
  <c r="U1602" i="4"/>
  <c r="U1601" i="4"/>
  <c r="U1600" i="4"/>
  <c r="U1599" i="4"/>
  <c r="U1598" i="4"/>
  <c r="U1597" i="4"/>
  <c r="U1596" i="4"/>
  <c r="U1595" i="4"/>
  <c r="U1594" i="4"/>
  <c r="U1593" i="4"/>
  <c r="U1592" i="4"/>
  <c r="U1591" i="4"/>
  <c r="U1590" i="4"/>
  <c r="U1589" i="4"/>
  <c r="U1588" i="4"/>
  <c r="U1587" i="4"/>
  <c r="U1586" i="4"/>
  <c r="U1585" i="4"/>
  <c r="U1584" i="4"/>
  <c r="U1583" i="4"/>
  <c r="U1582" i="4"/>
  <c r="U1581" i="4"/>
  <c r="U1580" i="4"/>
  <c r="U1579" i="4"/>
  <c r="U1578" i="4"/>
  <c r="U1577" i="4"/>
  <c r="U1576" i="4"/>
  <c r="U1575" i="4"/>
  <c r="U1574" i="4"/>
  <c r="U1573" i="4"/>
  <c r="U1572" i="4"/>
  <c r="U1571" i="4"/>
  <c r="U1570" i="4"/>
  <c r="U1569" i="4"/>
  <c r="U1568" i="4"/>
  <c r="U1567" i="4"/>
  <c r="U1566" i="4"/>
  <c r="U1565" i="4"/>
  <c r="U1564" i="4"/>
  <c r="U1563" i="4"/>
  <c r="U1562" i="4"/>
  <c r="U1561" i="4"/>
  <c r="U1560" i="4"/>
  <c r="U1559" i="4"/>
  <c r="U1558" i="4"/>
  <c r="U1557" i="4"/>
  <c r="U1556" i="4"/>
  <c r="U1555" i="4"/>
  <c r="U1554" i="4"/>
  <c r="U1553" i="4"/>
  <c r="U1552" i="4"/>
  <c r="U1551" i="4"/>
  <c r="U1550" i="4"/>
  <c r="U1549" i="4"/>
  <c r="U1548" i="4"/>
  <c r="U1547" i="4"/>
  <c r="U1546" i="4"/>
  <c r="U1545" i="4"/>
  <c r="U1544" i="4"/>
  <c r="U1543" i="4"/>
  <c r="U1542" i="4"/>
  <c r="U1541" i="4"/>
  <c r="U1540" i="4"/>
  <c r="U1539" i="4"/>
  <c r="U1538" i="4"/>
  <c r="U1537" i="4"/>
  <c r="U1536" i="4"/>
  <c r="U1535" i="4"/>
  <c r="U1534" i="4"/>
  <c r="U1533" i="4"/>
  <c r="U1532" i="4"/>
  <c r="U1531" i="4"/>
  <c r="U1530" i="4"/>
  <c r="U1529" i="4"/>
  <c r="U1528" i="4"/>
  <c r="U1527" i="4"/>
  <c r="U1526" i="4"/>
  <c r="U1525" i="4"/>
  <c r="U1524" i="4"/>
  <c r="U1523" i="4"/>
  <c r="U1522" i="4"/>
  <c r="U1521" i="4"/>
  <c r="U1520" i="4"/>
  <c r="U1519" i="4"/>
  <c r="U1518" i="4"/>
  <c r="U1517" i="4"/>
  <c r="U1516" i="4"/>
  <c r="U1515" i="4"/>
  <c r="U1514" i="4"/>
  <c r="U1513" i="4"/>
  <c r="U1512" i="4"/>
  <c r="U1511" i="4"/>
  <c r="U1510" i="4"/>
  <c r="U1509" i="4"/>
  <c r="U1508" i="4"/>
  <c r="U1507" i="4"/>
  <c r="U1506" i="4"/>
  <c r="U1505" i="4"/>
  <c r="U1504" i="4"/>
  <c r="U1503" i="4"/>
  <c r="U1502" i="4"/>
  <c r="U1501" i="4"/>
  <c r="U1500" i="4"/>
  <c r="U1499" i="4"/>
  <c r="U1498" i="4"/>
  <c r="U1497" i="4"/>
  <c r="U1496" i="4"/>
  <c r="U1495" i="4"/>
  <c r="U1494" i="4"/>
  <c r="U1493" i="4"/>
  <c r="U1492" i="4"/>
  <c r="U1491" i="4"/>
  <c r="U1490" i="4"/>
  <c r="U1489" i="4"/>
  <c r="U1488" i="4"/>
  <c r="U1487" i="4"/>
  <c r="U1486" i="4"/>
  <c r="U1485" i="4"/>
  <c r="U1484" i="4"/>
  <c r="U1483" i="4"/>
  <c r="U1482" i="4"/>
  <c r="U1481" i="4"/>
  <c r="U1480" i="4"/>
  <c r="U1479" i="4"/>
  <c r="U1478" i="4"/>
  <c r="U1477" i="4"/>
  <c r="U1476" i="4"/>
  <c r="U1475" i="4"/>
  <c r="U1474" i="4"/>
  <c r="U1473" i="4"/>
  <c r="U1472" i="4"/>
  <c r="U1471" i="4"/>
  <c r="U1470" i="4"/>
  <c r="U1469" i="4"/>
  <c r="U1468" i="4"/>
  <c r="U1467" i="4"/>
  <c r="U1466" i="4"/>
  <c r="U1465" i="4"/>
  <c r="U1464" i="4"/>
  <c r="U1463" i="4"/>
  <c r="U1462" i="4"/>
  <c r="U1461" i="4"/>
  <c r="U1460" i="4"/>
  <c r="U1459" i="4"/>
  <c r="U1458" i="4"/>
  <c r="U1457" i="4"/>
  <c r="U1456" i="4"/>
  <c r="U1455" i="4"/>
  <c r="U1454" i="4"/>
  <c r="U1453" i="4"/>
  <c r="U1452" i="4"/>
  <c r="U1451" i="4"/>
  <c r="U1450" i="4"/>
  <c r="U1449" i="4"/>
  <c r="U1448" i="4"/>
  <c r="U1447" i="4"/>
  <c r="U1446" i="4"/>
  <c r="U1445" i="4"/>
  <c r="U1444" i="4"/>
  <c r="U1443" i="4"/>
  <c r="U1442" i="4"/>
  <c r="U1441" i="4"/>
  <c r="U1440" i="4"/>
  <c r="U1439" i="4"/>
  <c r="U1438" i="4"/>
  <c r="U1437" i="4"/>
  <c r="U1436" i="4"/>
  <c r="U1435" i="4"/>
  <c r="U1434" i="4"/>
  <c r="U1433" i="4"/>
  <c r="U1432" i="4"/>
  <c r="U1431" i="4"/>
  <c r="U1430" i="4"/>
  <c r="U1429" i="4"/>
  <c r="U1428" i="4"/>
  <c r="U1427" i="4"/>
  <c r="U1426" i="4"/>
  <c r="U1425" i="4"/>
  <c r="U1424" i="4"/>
  <c r="U1423" i="4"/>
  <c r="U1422" i="4"/>
  <c r="U1421" i="4"/>
  <c r="U1420" i="4"/>
  <c r="U1419" i="4"/>
  <c r="U1418" i="4"/>
  <c r="U1417" i="4"/>
  <c r="U1416" i="4"/>
  <c r="U1415" i="4"/>
  <c r="U1414" i="4"/>
  <c r="U1413" i="4"/>
  <c r="U1412" i="4"/>
  <c r="U1411" i="4"/>
  <c r="U1410" i="4"/>
  <c r="U1409" i="4"/>
  <c r="U1408" i="4"/>
  <c r="U1407" i="4"/>
  <c r="U1406" i="4"/>
  <c r="U1405" i="4"/>
  <c r="U1404" i="4"/>
  <c r="U1403" i="4"/>
  <c r="U1402" i="4"/>
  <c r="U1401" i="4"/>
  <c r="U1400" i="4"/>
  <c r="U1399" i="4"/>
  <c r="U1398" i="4"/>
  <c r="U1397" i="4"/>
  <c r="U1396" i="4"/>
  <c r="U1395" i="4"/>
  <c r="U1394" i="4"/>
  <c r="U1393" i="4"/>
  <c r="U1392" i="4"/>
  <c r="U1391" i="4"/>
  <c r="U1390" i="4"/>
  <c r="U1389" i="4"/>
  <c r="U1388" i="4"/>
  <c r="U1387" i="4"/>
  <c r="U1386" i="4"/>
  <c r="U1385" i="4"/>
  <c r="U1384" i="4"/>
  <c r="U1383" i="4"/>
  <c r="U1382" i="4"/>
  <c r="U1381" i="4"/>
  <c r="U1380" i="4"/>
  <c r="U1379" i="4"/>
  <c r="U1378" i="4"/>
  <c r="U1377" i="4"/>
  <c r="U1376" i="4"/>
  <c r="U1375" i="4"/>
  <c r="U1374" i="4"/>
  <c r="U1373" i="4"/>
  <c r="U1372" i="4"/>
  <c r="U1371" i="4"/>
  <c r="U1370" i="4"/>
  <c r="U1369" i="4"/>
  <c r="U1368" i="4"/>
  <c r="U1367" i="4"/>
  <c r="U1366" i="4"/>
  <c r="U1365" i="4"/>
  <c r="U1364" i="4"/>
  <c r="U1363" i="4"/>
  <c r="U1362" i="4"/>
  <c r="U1361" i="4"/>
  <c r="U1360" i="4"/>
  <c r="U1359" i="4"/>
  <c r="U1358" i="4"/>
  <c r="U1357" i="4"/>
  <c r="U1356" i="4"/>
  <c r="U1355" i="4"/>
  <c r="U1354" i="4"/>
  <c r="U1353" i="4"/>
  <c r="U1352" i="4"/>
  <c r="U1351" i="4"/>
  <c r="U1350" i="4"/>
  <c r="U1349" i="4"/>
  <c r="U1348" i="4"/>
  <c r="U1347" i="4"/>
  <c r="U1346" i="4"/>
  <c r="U1345" i="4"/>
  <c r="U1344" i="4"/>
  <c r="U1343" i="4"/>
  <c r="U1342" i="4"/>
  <c r="U1341" i="4"/>
  <c r="U1340" i="4"/>
  <c r="U1339" i="4"/>
  <c r="U1338" i="4"/>
  <c r="U1337" i="4"/>
  <c r="U1336" i="4"/>
  <c r="U1335" i="4"/>
  <c r="U1334" i="4"/>
  <c r="U1333" i="4"/>
  <c r="U1332" i="4"/>
  <c r="U1331" i="4"/>
  <c r="U1330" i="4"/>
  <c r="U1329" i="4"/>
  <c r="U1328" i="4"/>
  <c r="U1327" i="4"/>
  <c r="U1326" i="4"/>
  <c r="U1325" i="4"/>
  <c r="U1324" i="4"/>
  <c r="U1323" i="4"/>
  <c r="U1322" i="4"/>
  <c r="U1321" i="4"/>
  <c r="U1320" i="4"/>
  <c r="U1319" i="4"/>
  <c r="U1318" i="4"/>
  <c r="U1317" i="4"/>
  <c r="U1316" i="4"/>
  <c r="U1315" i="4"/>
  <c r="U1314" i="4"/>
  <c r="U1313" i="4"/>
  <c r="U1312" i="4"/>
  <c r="U1311" i="4"/>
  <c r="U1310" i="4"/>
  <c r="U1309" i="4"/>
  <c r="U1308" i="4"/>
  <c r="U1307" i="4"/>
  <c r="U1306" i="4"/>
  <c r="U1305" i="4"/>
  <c r="U1304" i="4"/>
  <c r="U1303" i="4"/>
  <c r="U1302" i="4"/>
  <c r="U1301" i="4"/>
  <c r="U1300" i="4"/>
  <c r="U1299" i="4"/>
  <c r="U1298" i="4"/>
  <c r="U1297" i="4"/>
  <c r="U1296" i="4"/>
  <c r="U1295" i="4"/>
  <c r="U1294" i="4"/>
  <c r="U1293" i="4"/>
  <c r="U1292" i="4"/>
  <c r="U1291" i="4"/>
  <c r="U1290" i="4"/>
  <c r="U1289" i="4"/>
  <c r="U1288" i="4"/>
  <c r="U1287" i="4"/>
  <c r="U1286" i="4"/>
  <c r="U1285" i="4"/>
  <c r="U1284" i="4"/>
  <c r="U1283" i="4"/>
  <c r="U1282" i="4"/>
  <c r="U1281" i="4"/>
  <c r="U1280" i="4"/>
  <c r="U1279" i="4"/>
  <c r="U1278" i="4"/>
  <c r="U1277" i="4"/>
  <c r="U1276" i="4"/>
  <c r="U1275" i="4"/>
  <c r="U1274" i="4"/>
  <c r="U1273" i="4"/>
  <c r="U1272" i="4"/>
  <c r="U1271" i="4"/>
  <c r="U1270" i="4"/>
  <c r="U1269" i="4"/>
  <c r="U1268" i="4"/>
  <c r="U1267" i="4"/>
  <c r="U1266" i="4"/>
  <c r="U1265" i="4"/>
  <c r="U1264" i="4"/>
  <c r="U1263" i="4"/>
  <c r="U1262" i="4"/>
  <c r="U1261" i="4"/>
  <c r="U1260" i="4"/>
  <c r="U1259" i="4"/>
  <c r="U1258" i="4"/>
  <c r="U1257" i="4"/>
  <c r="U1256" i="4"/>
  <c r="U1255" i="4"/>
  <c r="U1254" i="4"/>
  <c r="U1253" i="4"/>
  <c r="U1252" i="4"/>
  <c r="U1251" i="4"/>
  <c r="U1250" i="4"/>
  <c r="U1249" i="4"/>
  <c r="U1248" i="4"/>
  <c r="U1247" i="4"/>
  <c r="U1246" i="4"/>
  <c r="U1245" i="4"/>
  <c r="U1244" i="4"/>
  <c r="U1243" i="4"/>
  <c r="U1242" i="4"/>
  <c r="U1241" i="4"/>
  <c r="U1240" i="4"/>
  <c r="U1239" i="4"/>
  <c r="U1238" i="4"/>
  <c r="U1237" i="4"/>
  <c r="U1236" i="4"/>
  <c r="U1235" i="4"/>
  <c r="U1234" i="4"/>
  <c r="U1233" i="4"/>
  <c r="U1232" i="4"/>
  <c r="U1231" i="4"/>
  <c r="U1230" i="4"/>
  <c r="U1229" i="4"/>
  <c r="U1228" i="4"/>
  <c r="U1227" i="4"/>
  <c r="U1226" i="4"/>
  <c r="U1225" i="4"/>
  <c r="U1224" i="4"/>
  <c r="U1223" i="4"/>
  <c r="U1222" i="4"/>
  <c r="U1221" i="4"/>
  <c r="U1220" i="4"/>
  <c r="U1219" i="4"/>
  <c r="U1218" i="4"/>
  <c r="U1217" i="4"/>
  <c r="U1216" i="4"/>
  <c r="U1215" i="4"/>
  <c r="U1214" i="4"/>
  <c r="U1213" i="4"/>
  <c r="U1212" i="4"/>
  <c r="U1211" i="4"/>
  <c r="U1210" i="4"/>
  <c r="U1209" i="4"/>
  <c r="U1208" i="4"/>
  <c r="U1207" i="4"/>
  <c r="U1206" i="4"/>
  <c r="U1205" i="4"/>
  <c r="U1204" i="4"/>
  <c r="U1203" i="4"/>
  <c r="U1202" i="4"/>
  <c r="U1201" i="4"/>
  <c r="U1200" i="4"/>
  <c r="U1199" i="4"/>
  <c r="U1198" i="4"/>
  <c r="U1197" i="4"/>
  <c r="U1196" i="4"/>
  <c r="U1195" i="4"/>
  <c r="U1194" i="4"/>
  <c r="U1193" i="4"/>
  <c r="U1192" i="4"/>
  <c r="U1191" i="4"/>
  <c r="U1190" i="4"/>
  <c r="U1189" i="4"/>
  <c r="U1188" i="4"/>
  <c r="U1187" i="4"/>
  <c r="U1186" i="4"/>
  <c r="U1185" i="4"/>
  <c r="U1184" i="4"/>
  <c r="U1183" i="4"/>
  <c r="U1182" i="4"/>
  <c r="U1181" i="4"/>
  <c r="U1180" i="4"/>
  <c r="U1179" i="4"/>
  <c r="U1178" i="4"/>
  <c r="U1177" i="4"/>
  <c r="U1176" i="4"/>
  <c r="U1175" i="4"/>
  <c r="U1174" i="4"/>
  <c r="U1173" i="4"/>
  <c r="U1172" i="4"/>
  <c r="U1171" i="4"/>
  <c r="U1170" i="4"/>
  <c r="U1169" i="4"/>
  <c r="U1168" i="4"/>
  <c r="U1167" i="4"/>
  <c r="U1166" i="4"/>
  <c r="U1165" i="4"/>
  <c r="U1164" i="4"/>
  <c r="U1163" i="4"/>
  <c r="U1162" i="4"/>
  <c r="U1161" i="4"/>
  <c r="U1160" i="4"/>
  <c r="U1159" i="4"/>
  <c r="U1158" i="4"/>
  <c r="U1157" i="4"/>
  <c r="U1156" i="4"/>
  <c r="U1155" i="4"/>
  <c r="U1154" i="4"/>
  <c r="U1153" i="4"/>
  <c r="U1152" i="4"/>
  <c r="U1151" i="4"/>
  <c r="U1150" i="4"/>
  <c r="U1149" i="4"/>
  <c r="U1148" i="4"/>
  <c r="U1147" i="4"/>
  <c r="U1146" i="4"/>
  <c r="U1145" i="4"/>
  <c r="U1144" i="4"/>
  <c r="U1143" i="4"/>
  <c r="U1142" i="4"/>
  <c r="U1141" i="4"/>
  <c r="U1140" i="4"/>
  <c r="U1139" i="4"/>
  <c r="U1138" i="4"/>
  <c r="U1137" i="4"/>
  <c r="U1136" i="4"/>
  <c r="U1135" i="4"/>
  <c r="U1134" i="4"/>
  <c r="U1133" i="4"/>
  <c r="U1132" i="4"/>
  <c r="U1131" i="4"/>
  <c r="U1130" i="4"/>
  <c r="U1129" i="4"/>
  <c r="U1128" i="4"/>
  <c r="U1127" i="4"/>
  <c r="U1126" i="4"/>
  <c r="U1125" i="4"/>
  <c r="U1124" i="4"/>
  <c r="U1123" i="4"/>
  <c r="U1122" i="4"/>
  <c r="U1121" i="4"/>
  <c r="U1120" i="4"/>
  <c r="U1119" i="4"/>
  <c r="U1118" i="4"/>
  <c r="U1117" i="4"/>
  <c r="U1116" i="4"/>
  <c r="U1115" i="4"/>
  <c r="U1114" i="4"/>
  <c r="U1113" i="4"/>
  <c r="U1112" i="4"/>
  <c r="U1111" i="4"/>
  <c r="U1110" i="4"/>
  <c r="U1109" i="4"/>
  <c r="U1108" i="4"/>
  <c r="U1107" i="4"/>
  <c r="U1106" i="4"/>
  <c r="U1105" i="4"/>
  <c r="U1104" i="4"/>
  <c r="U1103" i="4"/>
  <c r="U1102" i="4"/>
  <c r="U1101" i="4"/>
  <c r="U1100" i="4"/>
  <c r="U1099" i="4"/>
  <c r="U1098" i="4"/>
  <c r="U1097" i="4"/>
  <c r="U1096" i="4"/>
  <c r="U1095" i="4"/>
  <c r="U1094" i="4"/>
  <c r="U1093" i="4"/>
  <c r="U1092" i="4"/>
  <c r="U1091" i="4"/>
  <c r="U1090" i="4"/>
  <c r="U1089" i="4"/>
  <c r="U1088" i="4"/>
  <c r="U1087" i="4"/>
  <c r="U1086" i="4"/>
  <c r="U1085" i="4"/>
  <c r="U1084" i="4"/>
  <c r="U1083" i="4"/>
  <c r="U1082" i="4"/>
  <c r="U1081" i="4"/>
  <c r="U1080" i="4"/>
  <c r="U1079" i="4"/>
  <c r="U1078" i="4"/>
  <c r="U1077" i="4"/>
  <c r="U1076" i="4"/>
  <c r="U1075" i="4"/>
  <c r="U1074" i="4"/>
  <c r="U1073" i="4"/>
  <c r="U1072" i="4"/>
  <c r="U1071" i="4"/>
  <c r="U1070" i="4"/>
  <c r="U1069" i="4"/>
  <c r="U1068" i="4"/>
  <c r="U1067" i="4"/>
  <c r="U1066" i="4"/>
  <c r="U1065" i="4"/>
  <c r="U1064" i="4"/>
  <c r="U1063" i="4"/>
  <c r="U1062" i="4"/>
  <c r="U1061" i="4"/>
  <c r="U1060" i="4"/>
  <c r="U1059" i="4"/>
  <c r="U1058" i="4"/>
  <c r="U1057" i="4"/>
  <c r="U1056" i="4"/>
  <c r="U1055" i="4"/>
  <c r="U1054" i="4"/>
  <c r="U1053" i="4"/>
  <c r="U1052" i="4"/>
  <c r="U1051" i="4"/>
  <c r="U1050" i="4"/>
  <c r="U1049" i="4"/>
  <c r="U1048" i="4"/>
  <c r="U1047" i="4"/>
  <c r="U1046" i="4"/>
  <c r="U1045" i="4"/>
  <c r="U1044" i="4"/>
  <c r="U1043" i="4"/>
  <c r="U1042" i="4"/>
  <c r="U1041" i="4"/>
  <c r="U1040" i="4"/>
  <c r="U1039" i="4"/>
  <c r="U1038" i="4"/>
  <c r="U1037" i="4"/>
  <c r="U1036" i="4"/>
  <c r="U1035" i="4"/>
  <c r="U1034" i="4"/>
  <c r="U1033" i="4"/>
  <c r="U1032" i="4"/>
  <c r="U1031" i="4"/>
  <c r="U1030" i="4"/>
  <c r="U1029" i="4"/>
  <c r="U1028" i="4"/>
  <c r="U1027" i="4"/>
  <c r="U1026" i="4"/>
  <c r="U1025" i="4"/>
  <c r="U1024" i="4"/>
  <c r="U1023" i="4"/>
  <c r="U1022" i="4"/>
  <c r="U1021" i="4"/>
  <c r="U1020" i="4"/>
  <c r="U1019" i="4"/>
  <c r="U1018" i="4"/>
  <c r="U1017" i="4"/>
  <c r="U1016" i="4"/>
  <c r="U1015" i="4"/>
  <c r="U1014" i="4"/>
  <c r="U1013" i="4"/>
  <c r="U1012" i="4"/>
  <c r="U1011" i="4"/>
  <c r="U1010" i="4"/>
  <c r="U1009" i="4"/>
  <c r="U1008" i="4"/>
  <c r="U1007" i="4"/>
  <c r="U1006" i="4"/>
  <c r="U1005" i="4"/>
  <c r="U1004" i="4"/>
  <c r="U1003" i="4"/>
  <c r="U1002" i="4"/>
  <c r="U1001" i="4"/>
  <c r="U1000" i="4"/>
  <c r="U999" i="4"/>
  <c r="U998" i="4"/>
  <c r="U997" i="4"/>
  <c r="U996" i="4"/>
  <c r="U995" i="4"/>
  <c r="U994" i="4"/>
  <c r="U993" i="4"/>
  <c r="U992" i="4"/>
  <c r="U991" i="4"/>
  <c r="U990" i="4"/>
  <c r="U989" i="4"/>
  <c r="U988" i="4"/>
  <c r="U987" i="4"/>
  <c r="U986" i="4"/>
  <c r="U985" i="4"/>
  <c r="U984" i="4"/>
  <c r="U983" i="4"/>
  <c r="U982" i="4"/>
  <c r="U981" i="4"/>
  <c r="U980" i="4"/>
  <c r="U979" i="4"/>
  <c r="U978" i="4"/>
  <c r="U977" i="4"/>
  <c r="U976" i="4"/>
  <c r="U975" i="4"/>
  <c r="U974" i="4"/>
  <c r="U973" i="4"/>
  <c r="U972" i="4"/>
  <c r="U971" i="4"/>
  <c r="U970" i="4"/>
  <c r="U969" i="4"/>
  <c r="U968" i="4"/>
  <c r="U967" i="4"/>
  <c r="U966" i="4"/>
  <c r="U965" i="4"/>
  <c r="U964" i="4"/>
  <c r="U963" i="4"/>
  <c r="U962" i="4"/>
  <c r="U961" i="4"/>
  <c r="U960" i="4"/>
  <c r="U959" i="4"/>
  <c r="U958" i="4"/>
  <c r="U957" i="4"/>
  <c r="U956" i="4"/>
  <c r="U955" i="4"/>
  <c r="U954" i="4"/>
  <c r="U953" i="4"/>
  <c r="U952" i="4"/>
  <c r="U951" i="4"/>
  <c r="U950" i="4"/>
  <c r="U949" i="4"/>
  <c r="U948" i="4"/>
  <c r="U947" i="4"/>
  <c r="U946" i="4"/>
  <c r="U945" i="4"/>
  <c r="U944" i="4"/>
  <c r="U943" i="4"/>
  <c r="U942" i="4"/>
  <c r="U941" i="4"/>
  <c r="U940" i="4"/>
  <c r="U939" i="4"/>
  <c r="U938" i="4"/>
  <c r="U937" i="4"/>
  <c r="U936" i="4"/>
  <c r="U935" i="4"/>
  <c r="U934" i="4"/>
  <c r="U933" i="4"/>
  <c r="U932" i="4"/>
  <c r="U931" i="4"/>
  <c r="U930" i="4"/>
  <c r="U929" i="4"/>
  <c r="U928" i="4"/>
  <c r="U927" i="4"/>
  <c r="U926" i="4"/>
  <c r="U925" i="4"/>
  <c r="U924" i="4"/>
  <c r="U923" i="4"/>
  <c r="U922" i="4"/>
  <c r="U921" i="4"/>
  <c r="U920" i="4"/>
  <c r="U919" i="4"/>
  <c r="U918" i="4"/>
  <c r="U917" i="4"/>
  <c r="U916" i="4"/>
  <c r="U915" i="4"/>
  <c r="U914" i="4"/>
  <c r="U913" i="4"/>
  <c r="U912" i="4"/>
  <c r="U911" i="4"/>
  <c r="U910" i="4"/>
  <c r="U909" i="4"/>
  <c r="U908" i="4"/>
  <c r="U907" i="4"/>
  <c r="U906" i="4"/>
  <c r="U905" i="4"/>
  <c r="U904" i="4"/>
  <c r="U903" i="4"/>
  <c r="U902" i="4"/>
  <c r="U901" i="4"/>
  <c r="U900" i="4"/>
  <c r="U899" i="4"/>
  <c r="U898" i="4"/>
  <c r="U897" i="4"/>
  <c r="U896" i="4"/>
  <c r="U895" i="4"/>
  <c r="U894" i="4"/>
  <c r="U893" i="4"/>
  <c r="U892" i="4"/>
  <c r="U891" i="4"/>
  <c r="U890" i="4"/>
  <c r="U889" i="4"/>
  <c r="U888" i="4"/>
  <c r="U887" i="4"/>
  <c r="U886" i="4"/>
  <c r="U885" i="4"/>
  <c r="U884" i="4"/>
  <c r="U883" i="4"/>
  <c r="U882" i="4"/>
  <c r="U881" i="4"/>
  <c r="U880" i="4"/>
  <c r="U879" i="4"/>
  <c r="U878" i="4"/>
  <c r="U877" i="4"/>
  <c r="U876" i="4"/>
  <c r="U875" i="4"/>
  <c r="U874" i="4"/>
  <c r="U873" i="4"/>
  <c r="U872" i="4"/>
  <c r="U871" i="4"/>
  <c r="U870" i="4"/>
  <c r="U869" i="4"/>
  <c r="U868" i="4"/>
  <c r="U867" i="4"/>
  <c r="U866" i="4"/>
  <c r="U865" i="4"/>
  <c r="U864" i="4"/>
  <c r="U863" i="4"/>
  <c r="U862" i="4"/>
  <c r="U861" i="4"/>
  <c r="U860" i="4"/>
  <c r="U859" i="4"/>
  <c r="U858" i="4"/>
  <c r="U857" i="4"/>
  <c r="U856" i="4"/>
  <c r="U855" i="4"/>
  <c r="U854" i="4"/>
  <c r="U853" i="4"/>
  <c r="U852" i="4"/>
  <c r="U851" i="4"/>
  <c r="U850" i="4"/>
  <c r="U849" i="4"/>
  <c r="U848" i="4"/>
  <c r="U847" i="4"/>
  <c r="U846" i="4"/>
  <c r="U845" i="4"/>
  <c r="U844" i="4"/>
  <c r="U843" i="4"/>
  <c r="U842" i="4"/>
  <c r="U841" i="4"/>
  <c r="U840" i="4"/>
  <c r="U839" i="4"/>
  <c r="U838" i="4"/>
  <c r="U837" i="4"/>
  <c r="U836" i="4"/>
  <c r="U835" i="4"/>
  <c r="U834" i="4"/>
  <c r="U833" i="4"/>
  <c r="U832" i="4"/>
  <c r="U831" i="4"/>
  <c r="U830" i="4"/>
  <c r="U829" i="4"/>
  <c r="U828" i="4"/>
  <c r="U827" i="4"/>
  <c r="U826" i="4"/>
  <c r="U825" i="4"/>
  <c r="U824" i="4"/>
  <c r="U823" i="4"/>
  <c r="U822" i="4"/>
  <c r="U821" i="4"/>
  <c r="U820" i="4"/>
  <c r="U819" i="4"/>
  <c r="U818" i="4"/>
  <c r="U817" i="4"/>
  <c r="U816" i="4"/>
  <c r="U815" i="4"/>
  <c r="U814" i="4"/>
  <c r="U813" i="4"/>
  <c r="U812" i="4"/>
  <c r="U811" i="4"/>
  <c r="U810" i="4"/>
  <c r="U809" i="4"/>
  <c r="U808" i="4"/>
  <c r="U807" i="4"/>
  <c r="U806" i="4"/>
  <c r="U805" i="4"/>
  <c r="U804" i="4"/>
  <c r="U803" i="4"/>
  <c r="U802" i="4"/>
  <c r="U801" i="4"/>
  <c r="U800" i="4"/>
  <c r="U799" i="4"/>
  <c r="U798" i="4"/>
  <c r="U797" i="4"/>
  <c r="U796" i="4"/>
  <c r="U795" i="4"/>
  <c r="U794" i="4"/>
  <c r="U793" i="4"/>
  <c r="U792" i="4"/>
  <c r="U791" i="4"/>
  <c r="U790" i="4"/>
  <c r="U789" i="4"/>
  <c r="U788" i="4"/>
  <c r="U787" i="4"/>
  <c r="U786" i="4"/>
  <c r="U785" i="4"/>
  <c r="U784" i="4"/>
  <c r="U783" i="4"/>
  <c r="U782" i="4"/>
  <c r="U781" i="4"/>
  <c r="U780" i="4"/>
  <c r="U779" i="4"/>
  <c r="U778" i="4"/>
  <c r="U777" i="4"/>
  <c r="U776" i="4"/>
  <c r="U775" i="4"/>
  <c r="U774" i="4"/>
  <c r="U773" i="4"/>
  <c r="U772" i="4"/>
  <c r="U771" i="4"/>
  <c r="U770" i="4"/>
  <c r="U769" i="4"/>
  <c r="U768" i="4"/>
  <c r="U767" i="4"/>
  <c r="U766" i="4"/>
  <c r="U765" i="4"/>
  <c r="U764" i="4"/>
  <c r="U763" i="4"/>
  <c r="U762" i="4"/>
  <c r="U761" i="4"/>
  <c r="U760" i="4"/>
  <c r="U759" i="4"/>
  <c r="U758" i="4"/>
  <c r="U757" i="4"/>
  <c r="U756" i="4"/>
  <c r="U755" i="4"/>
  <c r="U754" i="4"/>
  <c r="U753" i="4"/>
  <c r="U752" i="4"/>
  <c r="U751" i="4"/>
  <c r="U750" i="4"/>
  <c r="U749" i="4"/>
  <c r="U748" i="4"/>
  <c r="U747" i="4"/>
  <c r="U746" i="4"/>
  <c r="U745" i="4"/>
  <c r="U744" i="4"/>
  <c r="U743" i="4"/>
  <c r="U742" i="4"/>
  <c r="U741" i="4"/>
  <c r="U740" i="4"/>
  <c r="U739" i="4"/>
  <c r="U738" i="4"/>
  <c r="U737" i="4"/>
  <c r="U736" i="4"/>
  <c r="U735" i="4"/>
  <c r="U734" i="4"/>
  <c r="U733" i="4"/>
  <c r="U732" i="4"/>
  <c r="U731" i="4"/>
  <c r="U730" i="4"/>
  <c r="U729" i="4"/>
  <c r="U728" i="4"/>
  <c r="U727" i="4"/>
  <c r="U726" i="4"/>
  <c r="U725" i="4"/>
  <c r="U724" i="4"/>
  <c r="U723" i="4"/>
  <c r="U722" i="4"/>
  <c r="U721" i="4"/>
  <c r="U720" i="4"/>
  <c r="U719" i="4"/>
  <c r="U718" i="4"/>
  <c r="U717" i="4"/>
  <c r="U716" i="4"/>
  <c r="U715" i="4"/>
  <c r="U714" i="4"/>
  <c r="U713" i="4"/>
  <c r="U712" i="4"/>
  <c r="U711" i="4"/>
  <c r="U710" i="4"/>
  <c r="U709" i="4"/>
  <c r="U708" i="4"/>
  <c r="U707" i="4"/>
  <c r="U706" i="4"/>
  <c r="U705" i="4"/>
  <c r="U704" i="4"/>
  <c r="U703" i="4"/>
  <c r="U702" i="4"/>
  <c r="U701" i="4"/>
  <c r="U700" i="4"/>
  <c r="U699" i="4"/>
  <c r="U698" i="4"/>
  <c r="U697" i="4"/>
  <c r="U696" i="4"/>
  <c r="U695" i="4"/>
  <c r="U694" i="4"/>
  <c r="U693" i="4"/>
  <c r="U692" i="4"/>
  <c r="U691" i="4"/>
  <c r="U690" i="4"/>
  <c r="U689" i="4"/>
  <c r="U688" i="4"/>
  <c r="U687" i="4"/>
  <c r="U686" i="4"/>
  <c r="U685" i="4"/>
  <c r="U684" i="4"/>
  <c r="U683" i="4"/>
  <c r="U682" i="4"/>
  <c r="U681" i="4"/>
  <c r="U680" i="4"/>
  <c r="U679" i="4"/>
  <c r="U678" i="4"/>
  <c r="U677" i="4"/>
  <c r="U676" i="4"/>
  <c r="U675" i="4"/>
  <c r="U674" i="4"/>
  <c r="U673" i="4"/>
  <c r="U672" i="4"/>
  <c r="U671" i="4"/>
  <c r="U670" i="4"/>
  <c r="U669" i="4"/>
  <c r="U668" i="4"/>
  <c r="U667" i="4"/>
  <c r="U666" i="4"/>
  <c r="U665" i="4"/>
  <c r="U664" i="4"/>
  <c r="U663" i="4"/>
  <c r="U662" i="4"/>
  <c r="U661" i="4"/>
  <c r="U660" i="4"/>
  <c r="U659" i="4"/>
  <c r="U658" i="4"/>
  <c r="U657" i="4"/>
  <c r="U656" i="4"/>
  <c r="U655" i="4"/>
  <c r="U654" i="4"/>
  <c r="U653" i="4"/>
  <c r="U652" i="4"/>
  <c r="U651" i="4"/>
  <c r="U650" i="4"/>
  <c r="U649" i="4"/>
  <c r="U648" i="4"/>
  <c r="U647" i="4"/>
  <c r="U646" i="4"/>
  <c r="U645" i="4"/>
  <c r="U644" i="4"/>
  <c r="U643" i="4"/>
  <c r="U642" i="4"/>
  <c r="U641" i="4"/>
  <c r="U640" i="4"/>
  <c r="U639" i="4"/>
  <c r="U638" i="4"/>
  <c r="U637" i="4"/>
  <c r="U636" i="4"/>
  <c r="U635" i="4"/>
  <c r="U634" i="4"/>
  <c r="U633" i="4"/>
  <c r="U632" i="4"/>
  <c r="U631" i="4"/>
  <c r="U630" i="4"/>
  <c r="U629" i="4"/>
  <c r="U628" i="4"/>
  <c r="U627" i="4"/>
  <c r="U626" i="4"/>
  <c r="U625" i="4"/>
  <c r="U624" i="4"/>
  <c r="U623" i="4"/>
  <c r="U622" i="4"/>
  <c r="U621" i="4"/>
  <c r="U620" i="4"/>
  <c r="U619" i="4"/>
  <c r="U618" i="4"/>
  <c r="P17" i="4"/>
  <c r="U16" i="4"/>
  <c r="O16" i="4"/>
  <c r="P16" i="4"/>
  <c r="H16" i="4"/>
  <c r="D16" i="4"/>
  <c r="S16" i="4" s="1"/>
  <c r="U15" i="4"/>
  <c r="O15" i="4"/>
  <c r="H15" i="4"/>
  <c r="D15" i="4"/>
  <c r="S15" i="4" s="1"/>
  <c r="U14" i="4"/>
  <c r="O14" i="4"/>
  <c r="P14" i="4"/>
  <c r="H14" i="4"/>
  <c r="D14" i="4"/>
  <c r="S14" i="4" s="1"/>
  <c r="U13" i="4"/>
  <c r="O13" i="4"/>
  <c r="N13" i="4"/>
  <c r="Q13" i="4" s="1"/>
  <c r="H13" i="4"/>
  <c r="D13" i="4"/>
  <c r="S13" i="4" s="1"/>
  <c r="U12" i="4"/>
  <c r="O12" i="4"/>
  <c r="P12" i="4"/>
  <c r="H12" i="4"/>
  <c r="D12" i="4"/>
  <c r="S12" i="4" s="1"/>
  <c r="U11" i="4"/>
  <c r="O11" i="4"/>
  <c r="H11" i="4"/>
  <c r="D11" i="4"/>
  <c r="S11" i="4" s="1"/>
  <c r="U10" i="4"/>
  <c r="O10" i="4"/>
  <c r="P10" i="4"/>
  <c r="H10" i="4"/>
  <c r="D10" i="4"/>
  <c r="S10" i="4" s="1"/>
  <c r="U9" i="4"/>
  <c r="O9" i="4"/>
  <c r="N9" i="4"/>
  <c r="Q9" i="4" s="1"/>
  <c r="H9" i="4"/>
  <c r="D9" i="4"/>
  <c r="S9" i="4" s="1"/>
  <c r="U8" i="4"/>
  <c r="O8" i="4"/>
  <c r="P8" i="4"/>
  <c r="H8" i="4"/>
  <c r="D8" i="4"/>
  <c r="S8" i="4" s="1"/>
  <c r="U7" i="4"/>
  <c r="O7" i="4"/>
  <c r="H7" i="4"/>
  <c r="D7" i="4"/>
  <c r="S7" i="4" s="1"/>
  <c r="U6" i="4"/>
  <c r="O6" i="4"/>
  <c r="P6" i="4"/>
  <c r="H6" i="4"/>
  <c r="D6" i="4"/>
  <c r="S6" i="4" s="1"/>
  <c r="U5" i="4"/>
  <c r="O5" i="4"/>
  <c r="N5" i="4"/>
  <c r="Q5" i="4" s="1"/>
  <c r="H5" i="4"/>
  <c r="D5" i="4"/>
  <c r="S5" i="4" s="1"/>
  <c r="U4" i="4"/>
  <c r="O4" i="4"/>
  <c r="P4" i="4"/>
  <c r="H4" i="4"/>
  <c r="D4" i="4"/>
  <c r="S4" i="4" s="1"/>
  <c r="U3" i="4"/>
  <c r="O3" i="4"/>
  <c r="H3" i="4"/>
  <c r="D3" i="4"/>
  <c r="S3" i="4" s="1"/>
  <c r="U2" i="4"/>
  <c r="O2" i="4" s="1"/>
  <c r="P2" i="4" s="1"/>
  <c r="H2" i="4"/>
  <c r="S2" i="4"/>
  <c r="Q89" i="3"/>
  <c r="J89" i="3"/>
  <c r="Q88" i="3"/>
  <c r="J88" i="3"/>
  <c r="Q87" i="3"/>
  <c r="J87" i="3"/>
  <c r="Q86" i="3"/>
  <c r="J86" i="3"/>
  <c r="Q85" i="3"/>
  <c r="J85" i="3"/>
  <c r="Q84" i="3"/>
  <c r="J84" i="3"/>
  <c r="Q83" i="3"/>
  <c r="J83" i="3"/>
  <c r="Q82" i="3"/>
  <c r="J82" i="3"/>
  <c r="Q81" i="3"/>
  <c r="J81" i="3"/>
  <c r="Q80" i="3"/>
  <c r="J80" i="3"/>
  <c r="Q79" i="3"/>
  <c r="J79" i="3"/>
  <c r="Q78" i="3"/>
  <c r="J78" i="3"/>
  <c r="Q77" i="3"/>
  <c r="J77" i="3"/>
  <c r="Q76" i="3"/>
  <c r="J76" i="3"/>
  <c r="Q75" i="3"/>
  <c r="J75" i="3"/>
  <c r="Q74" i="3"/>
  <c r="J74" i="3"/>
  <c r="Q73" i="3"/>
  <c r="J73" i="3"/>
  <c r="Q72" i="3"/>
  <c r="J72" i="3"/>
  <c r="Q71" i="3"/>
  <c r="J71" i="3"/>
  <c r="Q70" i="3"/>
  <c r="J70" i="3"/>
  <c r="Q69" i="3"/>
  <c r="J69" i="3"/>
  <c r="Q68" i="3"/>
  <c r="J68" i="3"/>
  <c r="Q67" i="3"/>
  <c r="J67" i="3"/>
  <c r="Q66" i="3"/>
  <c r="J66" i="3"/>
  <c r="Q65" i="3"/>
  <c r="J65" i="3"/>
  <c r="Q64" i="3"/>
  <c r="J64" i="3"/>
  <c r="Q63" i="3"/>
  <c r="J63" i="3"/>
  <c r="Q62" i="3"/>
  <c r="J62" i="3"/>
  <c r="Q61" i="3"/>
  <c r="J61" i="3"/>
  <c r="Q60" i="3"/>
  <c r="J60" i="3"/>
  <c r="Q59" i="3"/>
  <c r="J59" i="3"/>
  <c r="Q58" i="3"/>
  <c r="J58" i="3"/>
  <c r="Q57" i="3"/>
  <c r="J57" i="3"/>
  <c r="Q56" i="3"/>
  <c r="J56" i="3"/>
  <c r="Q55" i="3"/>
  <c r="J55" i="3"/>
  <c r="Q54" i="3"/>
  <c r="J54" i="3"/>
  <c r="Q53" i="3"/>
  <c r="J53" i="3"/>
  <c r="Q52" i="3"/>
  <c r="J52" i="3"/>
  <c r="Q51" i="3"/>
  <c r="J51" i="3"/>
  <c r="Q50" i="3"/>
  <c r="J50" i="3"/>
  <c r="Q49" i="3"/>
  <c r="J49" i="3"/>
  <c r="Q48" i="3"/>
  <c r="J48" i="3"/>
  <c r="Q47" i="3"/>
  <c r="J47" i="3"/>
  <c r="Q46" i="3"/>
  <c r="J46" i="3"/>
  <c r="Q45" i="3"/>
  <c r="J45" i="3"/>
  <c r="Q44" i="3"/>
  <c r="J44" i="3"/>
  <c r="Q43" i="3"/>
  <c r="J43" i="3"/>
  <c r="Q42" i="3"/>
  <c r="J42" i="3"/>
  <c r="Q41" i="3"/>
  <c r="J41" i="3"/>
  <c r="Q40" i="3"/>
  <c r="J40" i="3"/>
  <c r="Q39" i="3"/>
  <c r="J39" i="3"/>
  <c r="Q38" i="3"/>
  <c r="J38" i="3"/>
  <c r="Q37" i="3"/>
  <c r="J37" i="3"/>
  <c r="Q36" i="3"/>
  <c r="J36" i="3"/>
  <c r="Q35" i="3"/>
  <c r="J35" i="3"/>
  <c r="Q34" i="3"/>
  <c r="J34" i="3"/>
  <c r="Q33" i="3"/>
  <c r="J33" i="3"/>
  <c r="Q32" i="3"/>
  <c r="J32" i="3"/>
  <c r="Q31" i="3"/>
  <c r="J31" i="3"/>
  <c r="Q30" i="3"/>
  <c r="J30" i="3"/>
  <c r="Q29" i="3"/>
  <c r="J29" i="3"/>
  <c r="Q28" i="3"/>
  <c r="J28" i="3"/>
  <c r="Q27" i="3"/>
  <c r="J27" i="3"/>
  <c r="Q26" i="3"/>
  <c r="J26" i="3"/>
  <c r="Q25" i="3"/>
  <c r="J25" i="3"/>
  <c r="Q24" i="3"/>
  <c r="J24" i="3"/>
  <c r="Q23" i="3"/>
  <c r="J23" i="3"/>
  <c r="Q22" i="3"/>
  <c r="J22" i="3"/>
  <c r="Q19" i="3"/>
  <c r="J19" i="3"/>
  <c r="Q18" i="3"/>
  <c r="J18" i="3"/>
  <c r="Q17" i="3"/>
  <c r="J17" i="3"/>
  <c r="Q16" i="3"/>
  <c r="J16" i="3"/>
  <c r="Q15" i="3"/>
  <c r="J15" i="3"/>
  <c r="Q14" i="3"/>
  <c r="J14" i="3"/>
  <c r="Q13" i="3"/>
  <c r="J13" i="3"/>
  <c r="AI12" i="3"/>
  <c r="AA12" i="3"/>
  <c r="AC12" i="3" s="1"/>
  <c r="Z12" i="3"/>
  <c r="AB12" i="3" s="1"/>
  <c r="V12" i="3"/>
  <c r="X12" i="3" s="1"/>
  <c r="U12" i="3"/>
  <c r="W12" i="3" s="1"/>
  <c r="Q12" i="3"/>
  <c r="J12" i="3"/>
  <c r="AI11" i="3"/>
  <c r="AA11" i="3"/>
  <c r="AC11" i="3" s="1"/>
  <c r="Z11" i="3"/>
  <c r="AB11" i="3" s="1"/>
  <c r="V11" i="3"/>
  <c r="X11" i="3" s="1"/>
  <c r="U11" i="3"/>
  <c r="W11" i="3" s="1"/>
  <c r="Q11" i="3"/>
  <c r="J11" i="3"/>
  <c r="AI10" i="3"/>
  <c r="AA10" i="3"/>
  <c r="AC10" i="3" s="1"/>
  <c r="Z10" i="3"/>
  <c r="AB10" i="3" s="1"/>
  <c r="V10" i="3"/>
  <c r="X10" i="3" s="1"/>
  <c r="U10" i="3"/>
  <c r="W10" i="3" s="1"/>
  <c r="Q10" i="3"/>
  <c r="J10" i="3"/>
  <c r="AI9" i="3"/>
  <c r="AA9" i="3"/>
  <c r="AC9" i="3" s="1"/>
  <c r="Z9" i="3"/>
  <c r="AB9" i="3" s="1"/>
  <c r="V9" i="3"/>
  <c r="X9" i="3" s="1"/>
  <c r="U9" i="3"/>
  <c r="W9" i="3" s="1"/>
  <c r="Q9" i="3"/>
  <c r="J9" i="3"/>
  <c r="AI8" i="3"/>
  <c r="AA8" i="3"/>
  <c r="AC8" i="3" s="1"/>
  <c r="Z8" i="3"/>
  <c r="AB8" i="3" s="1"/>
  <c r="V8" i="3"/>
  <c r="X8" i="3" s="1"/>
  <c r="U8" i="3"/>
  <c r="W8" i="3" s="1"/>
  <c r="Q8" i="3"/>
  <c r="J8" i="3"/>
  <c r="AI7" i="3"/>
  <c r="AA7" i="3"/>
  <c r="AC7" i="3" s="1"/>
  <c r="Z7" i="3"/>
  <c r="AB7" i="3" s="1"/>
  <c r="AD7" i="3" s="1"/>
  <c r="V7" i="3"/>
  <c r="X7" i="3" s="1"/>
  <c r="U7" i="3"/>
  <c r="W7" i="3" s="1"/>
  <c r="Y7" i="3" s="1"/>
  <c r="Q7" i="3"/>
  <c r="J7" i="3"/>
  <c r="AI6" i="3"/>
  <c r="AA6" i="3"/>
  <c r="AC6" i="3" s="1"/>
  <c r="Z6" i="3"/>
  <c r="AB6" i="3" s="1"/>
  <c r="V6" i="3"/>
  <c r="X6" i="3" s="1"/>
  <c r="U6" i="3"/>
  <c r="W6" i="3" s="1"/>
  <c r="Q6" i="3"/>
  <c r="J6" i="3"/>
  <c r="AI5" i="3"/>
  <c r="AA5" i="3"/>
  <c r="AC5" i="3" s="1"/>
  <c r="Z5" i="3"/>
  <c r="AB5" i="3" s="1"/>
  <c r="V5" i="3"/>
  <c r="X5" i="3" s="1"/>
  <c r="U5" i="3"/>
  <c r="W5" i="3" s="1"/>
  <c r="Y5" i="3" s="1"/>
  <c r="Q5" i="3"/>
  <c r="J5" i="3"/>
  <c r="AI4" i="3"/>
  <c r="AA4" i="3"/>
  <c r="AC4" i="3" s="1"/>
  <c r="Z4" i="3"/>
  <c r="AB4" i="3" s="1"/>
  <c r="V4" i="3"/>
  <c r="X4" i="3" s="1"/>
  <c r="U4" i="3"/>
  <c r="W4" i="3" s="1"/>
  <c r="Q4" i="3"/>
  <c r="J4" i="3"/>
  <c r="AI3" i="3"/>
  <c r="AA3" i="3"/>
  <c r="AC3" i="3" s="1"/>
  <c r="Z3" i="3"/>
  <c r="V3" i="3"/>
  <c r="X3" i="3" s="1"/>
  <c r="Q3" i="3"/>
  <c r="J3" i="3"/>
  <c r="AI2" i="3"/>
  <c r="AA2" i="3"/>
  <c r="AC2" i="3" s="1"/>
  <c r="Z2" i="3"/>
  <c r="AB2" i="3" s="1"/>
  <c r="V2" i="3"/>
  <c r="X2" i="3" s="1"/>
  <c r="Y2" i="3" s="1"/>
  <c r="U2" i="3"/>
  <c r="W2" i="3" s="1"/>
  <c r="Q2" i="3"/>
  <c r="J2" i="3"/>
  <c r="H12" i="2"/>
  <c r="F12" i="2"/>
  <c r="I12" i="2" s="1"/>
  <c r="K12" i="2" s="1"/>
  <c r="L11" i="2"/>
  <c r="M11" i="2" s="1"/>
  <c r="J11" i="2"/>
  <c r="H11" i="2"/>
  <c r="F11" i="2"/>
  <c r="I11" i="2" s="1"/>
  <c r="K11" i="2" s="1"/>
  <c r="J10" i="2"/>
  <c r="I10" i="2"/>
  <c r="K10" i="2" s="1"/>
  <c r="H10" i="2"/>
  <c r="L10" i="2" s="1"/>
  <c r="M10" i="2" s="1"/>
  <c r="F10" i="2"/>
  <c r="I9" i="2"/>
  <c r="K9" i="2" s="1"/>
  <c r="H9" i="2"/>
  <c r="F9" i="2"/>
  <c r="L8" i="2"/>
  <c r="M8" i="2" s="1"/>
  <c r="H8" i="2"/>
  <c r="J8" i="2" s="1"/>
  <c r="F8" i="2"/>
  <c r="I8" i="2" s="1"/>
  <c r="K8" i="2" s="1"/>
  <c r="K7" i="2"/>
  <c r="H7" i="2"/>
  <c r="L7" i="2" s="1"/>
  <c r="M7" i="2" s="1"/>
  <c r="F7" i="2"/>
  <c r="I7" i="2" s="1"/>
  <c r="M6" i="2"/>
  <c r="L6" i="2"/>
  <c r="J6" i="2"/>
  <c r="H6" i="2"/>
  <c r="F6" i="2"/>
  <c r="I6" i="2" s="1"/>
  <c r="K6" i="2" s="1"/>
  <c r="L5" i="2"/>
  <c r="M5" i="2" s="1"/>
  <c r="I5" i="2"/>
  <c r="K5" i="2" s="1"/>
  <c r="H5" i="2"/>
  <c r="J5" i="2" s="1"/>
  <c r="F5" i="2"/>
  <c r="H4" i="2"/>
  <c r="F4" i="2"/>
  <c r="I4" i="2" s="1"/>
  <c r="K4" i="2" s="1"/>
  <c r="H3" i="2"/>
  <c r="L3" i="2" s="1"/>
  <c r="F3" i="2"/>
  <c r="I3" i="2" s="1"/>
  <c r="K3" i="2" s="1"/>
  <c r="J2" i="2"/>
  <c r="I2" i="2"/>
  <c r="K2" i="2" s="1"/>
  <c r="H2" i="2"/>
  <c r="F2" i="2"/>
  <c r="L8" i="6" l="1"/>
  <c r="M8" i="6" s="1"/>
  <c r="Y10" i="3"/>
  <c r="N3" i="7"/>
  <c r="O3" i="7" s="1"/>
  <c r="L13" i="7"/>
  <c r="K13" i="2"/>
  <c r="O17" i="4"/>
  <c r="C4" i="8" s="1"/>
  <c r="AD8" i="3"/>
  <c r="AD5" i="3"/>
  <c r="AE5" i="3" s="1"/>
  <c r="AF5" i="3" s="1"/>
  <c r="Y11" i="3"/>
  <c r="Q17" i="10"/>
  <c r="B5" i="8"/>
  <c r="K3" i="6"/>
  <c r="I13" i="6"/>
  <c r="K13" i="6" s="1"/>
  <c r="J3" i="6"/>
  <c r="J13" i="6" s="1"/>
  <c r="M13" i="6" s="1"/>
  <c r="H13" i="6"/>
  <c r="M3" i="2"/>
  <c r="J3" i="2"/>
  <c r="W3" i="3"/>
  <c r="W13" i="3" s="1"/>
  <c r="U13" i="3"/>
  <c r="V13" i="3"/>
  <c r="AD10" i="3"/>
  <c r="AE10" i="3" s="1"/>
  <c r="AF10" i="3" s="1"/>
  <c r="AD2" i="3"/>
  <c r="AE2" i="3" s="1"/>
  <c r="AF2" i="3" s="1"/>
  <c r="AA13" i="3"/>
  <c r="AD4" i="3"/>
  <c r="Y6" i="3"/>
  <c r="AD12" i="3"/>
  <c r="AC13" i="3"/>
  <c r="Y9" i="3"/>
  <c r="Z13" i="3"/>
  <c r="N4" i="4"/>
  <c r="Q4" i="4" s="1"/>
  <c r="N12" i="4"/>
  <c r="Q12" i="4" s="1"/>
  <c r="N14" i="4"/>
  <c r="Q14" i="4" s="1"/>
  <c r="P9" i="4"/>
  <c r="N6" i="4"/>
  <c r="Q6" i="4" s="1"/>
  <c r="P5" i="4"/>
  <c r="N10" i="4"/>
  <c r="Q10" i="4" s="1"/>
  <c r="N16" i="4"/>
  <c r="Q16" i="4" s="1"/>
  <c r="N8" i="4"/>
  <c r="Q8" i="4" s="1"/>
  <c r="P13" i="4"/>
  <c r="L11" i="6"/>
  <c r="M11" i="6" s="1"/>
  <c r="L12" i="6"/>
  <c r="M12" i="6" s="1"/>
  <c r="L6" i="6"/>
  <c r="M6" i="6" s="1"/>
  <c r="L7" i="6"/>
  <c r="M7" i="6" s="1"/>
  <c r="L5" i="6"/>
  <c r="M5" i="6" s="1"/>
  <c r="AE7" i="3"/>
  <c r="AF7" i="3" s="1"/>
  <c r="N11" i="4"/>
  <c r="Q11" i="4" s="1"/>
  <c r="P11" i="4"/>
  <c r="J12" i="2"/>
  <c r="M12" i="2"/>
  <c r="L2" i="6"/>
  <c r="M2" i="6" s="1"/>
  <c r="L10" i="6"/>
  <c r="M10" i="6" s="1"/>
  <c r="N2" i="7"/>
  <c r="O2" i="7" s="1"/>
  <c r="N3" i="4"/>
  <c r="P3" i="4"/>
  <c r="Y8" i="3"/>
  <c r="AE8" i="3" s="1"/>
  <c r="AF8" i="3" s="1"/>
  <c r="AB3" i="3"/>
  <c r="AB13" i="3" s="1"/>
  <c r="Y4" i="3"/>
  <c r="L2" i="2"/>
  <c r="M2" i="2" s="1"/>
  <c r="J4" i="2"/>
  <c r="L4" i="2"/>
  <c r="M4" i="2" s="1"/>
  <c r="N15" i="4"/>
  <c r="Q15" i="4" s="1"/>
  <c r="P15" i="4"/>
  <c r="C7" i="8"/>
  <c r="L9" i="6"/>
  <c r="M9" i="6" s="1"/>
  <c r="L9" i="2"/>
  <c r="M9" i="2" s="1"/>
  <c r="J9" i="2"/>
  <c r="AD9" i="3"/>
  <c r="AE9" i="3" s="1"/>
  <c r="AF9" i="3" s="1"/>
  <c r="N7" i="4"/>
  <c r="Q7" i="4" s="1"/>
  <c r="P7" i="4"/>
  <c r="AD11" i="3"/>
  <c r="AE11" i="3" s="1"/>
  <c r="AF11" i="3" s="1"/>
  <c r="Y12" i="3"/>
  <c r="L4" i="6"/>
  <c r="M4" i="6" s="1"/>
  <c r="AD6" i="3"/>
  <c r="J7" i="2"/>
  <c r="B6" i="8"/>
  <c r="D6" i="8" s="1"/>
  <c r="E6" i="8" s="1"/>
  <c r="C2" i="8" l="1"/>
  <c r="AE6" i="3"/>
  <c r="AF6" i="3" s="1"/>
  <c r="J13" i="2"/>
  <c r="B2" i="8" s="1"/>
  <c r="D2" i="8" s="1"/>
  <c r="E2" i="8" s="1"/>
  <c r="L3" i="6"/>
  <c r="M3" i="6" s="1"/>
  <c r="Q3" i="4"/>
  <c r="N17" i="4"/>
  <c r="B4" i="8" s="1"/>
  <c r="D4" i="8" s="1"/>
  <c r="E4" i="8" s="1"/>
  <c r="AE4" i="3"/>
  <c r="AF4" i="3" s="1"/>
  <c r="AE12" i="3"/>
  <c r="AF12" i="3" s="1"/>
  <c r="Y3" i="3"/>
  <c r="Y13" i="3" s="1"/>
  <c r="X13" i="3"/>
  <c r="D5" i="8"/>
  <c r="E5" i="8" s="1"/>
  <c r="O13" i="7"/>
  <c r="B7" i="8"/>
  <c r="D7" i="8" s="1"/>
  <c r="E7" i="8" s="1"/>
  <c r="AD3" i="3"/>
  <c r="L13" i="2" l="1"/>
  <c r="M13" i="2" s="1"/>
  <c r="AD13" i="3"/>
  <c r="C3" i="8" s="1"/>
  <c r="C9" i="8" s="1"/>
  <c r="AE3" i="3"/>
  <c r="AF3" i="3" s="1"/>
  <c r="B3" i="8"/>
  <c r="AF13" i="3" l="1"/>
  <c r="D3" i="8"/>
  <c r="E3" i="8" s="1"/>
  <c r="B9" i="8"/>
  <c r="D9" i="8" s="1"/>
  <c r="E9" i="8" s="1"/>
</calcChain>
</file>

<file path=xl/sharedStrings.xml><?xml version="1.0" encoding="utf-8"?>
<sst xmlns="http://schemas.openxmlformats.org/spreadsheetml/2006/main" count="278" uniqueCount="154">
  <si>
    <t>【概要】</t>
  </si>
  <si>
    <t>・本ファイルは設備更新による温室効果ガス排出削減を確認するフォーマットです。</t>
  </si>
  <si>
    <t>・年間稼働時間は更新前後で同一として入力してください（差異がある場合は備考に理由）。</t>
  </si>
  <si>
    <t>・必須入力は黄色セルのみです。計算結果は自動で反映されます。</t>
  </si>
  <si>
    <t>【注意】</t>
  </si>
  <si>
    <t>No.</t>
  </si>
  <si>
    <t>案件名/設置場所</t>
  </si>
  <si>
    <t>更新前W</t>
  </si>
  <si>
    <t>更新後W</t>
  </si>
  <si>
    <t>更新前台数</t>
  </si>
  <si>
    <t>更新後台数</t>
  </si>
  <si>
    <t>年間h</t>
  </si>
  <si>
    <t>更新前kWh/年</t>
  </si>
  <si>
    <t>更新後kWh/年</t>
  </si>
  <si>
    <t>更新前CO₂</t>
  </si>
  <si>
    <t>更新後CO₂</t>
  </si>
  <si>
    <t>削減率</t>
  </si>
  <si>
    <t>5%要件判定</t>
  </si>
  <si>
    <t>備考</t>
  </si>
  <si>
    <t>例</t>
  </si>
  <si>
    <t>事務所照明</t>
  </si>
  <si>
    <t>合計</t>
  </si>
  <si>
    <t>【このシートの使い方】</t>
  </si>
  <si>
    <t>・黄色セル（必須）を入力してください。</t>
  </si>
  <si>
    <t>・年間稼働時間は更新前後で同一としてください。</t>
  </si>
  <si>
    <t>・入力数値はカタログ／仕様書（消費電力W）、台数、年間使用時間（社内実績）を参照してください。</t>
  </si>
  <si>
    <t>更新前駆動方式
(EHP/GHP/ハイブリッド)</t>
  </si>
  <si>
    <t>更新前APF</t>
  </si>
  <si>
    <t>更新前燃料</t>
  </si>
  <si>
    <t>更新前単位(自動)</t>
  </si>
  <si>
    <t>更新後駆動方式
(EHP/GHP/ハイブリッド)</t>
  </si>
  <si>
    <t>更新後APF</t>
  </si>
  <si>
    <t>更新後冷房能力(kW)</t>
  </si>
  <si>
    <t>更新後暖房能力(kW)</t>
  </si>
  <si>
    <t>更新後燃料</t>
  </si>
  <si>
    <t>更新後ガス消費量(単位/時)</t>
  </si>
  <si>
    <t>更新後単位(自動)</t>
  </si>
  <si>
    <t>冷房h</t>
  </si>
  <si>
    <t>暖房h</t>
  </si>
  <si>
    <t>更新前燃料/年</t>
  </si>
  <si>
    <t>更新前電力CO₂</t>
  </si>
  <si>
    <t>更新前燃料CO₂</t>
  </si>
  <si>
    <t>更新前総CO₂</t>
  </si>
  <si>
    <t>更新後燃料/年</t>
  </si>
  <si>
    <t>更新後電力CO₂</t>
  </si>
  <si>
    <t>更新後燃料CO₂</t>
  </si>
  <si>
    <t>更新後総CO₂</t>
  </si>
  <si>
    <t>削減率（総CO₂）</t>
  </si>
  <si>
    <t>入力チェック</t>
  </si>
  <si>
    <t>電気寄与率 s(0-1)</t>
  </si>
  <si>
    <t>U(簡易)</t>
  </si>
  <si>
    <t>GHP（ガス）</t>
  </si>
  <si>
    <t>LPガス</t>
  </si>
  <si>
    <t>ハイブリッド</t>
  </si>
  <si>
    <t>・黄色のセル（必須）を入力してください。</t>
  </si>
  <si>
    <t>・駆動方式を選択してください。EHPはAPF・能力で計算、GHPは燃料・ガス消費量で計算します。</t>
  </si>
  <si>
    <t>・ハイブリッド選択時は、EHP算定の電力CO₂に U を掛けて総CO₂を算定します。</t>
  </si>
  <si>
    <t>・U は電気寄与率 s（既定 0.70）から自動算出し、燃料係数は都市ガスで固定します。</t>
  </si>
  <si>
    <t>更新前 有効熱出力[kW]</t>
  </si>
  <si>
    <t>更新後 有効熱出力[kW]</t>
  </si>
  <si>
    <t>給湯ボイラー</t>
  </si>
  <si>
    <t>電力</t>
  </si>
  <si>
    <t>・燃料「電気（ハイブリッド）」は、電気の年間CO₂に U 値を掛けて近似します（総CO₂＝電力CO₂×U）。</t>
  </si>
  <si>
    <t>・U は電気寄与率 s（既定 0.75）から自動算出し、燃料係数は都市ガスで固定します。</t>
  </si>
  <si>
    <t>No</t>
  </si>
  <si>
    <t>更新前無負荷損失[kW]</t>
  </si>
  <si>
    <t>更新前負荷損失[kW]</t>
  </si>
  <si>
    <t>更新後無負荷損失[kW]</t>
  </si>
  <si>
    <t>更新後負荷損失[kW]</t>
  </si>
  <si>
    <t>更新前年間電力[kWh]</t>
  </si>
  <si>
    <t>更新後年間電力[kWh]</t>
  </si>
  <si>
    <t>更新前CO₂[t]</t>
  </si>
  <si>
    <t>更新後CO₂[t]</t>
  </si>
  <si>
    <t>削減率[%]</t>
  </si>
  <si>
    <t>5%要件</t>
  </si>
  <si>
    <t>更新前吐出量(m³/min)</t>
  </si>
  <si>
    <t>更新後吐出量(m³/min)</t>
  </si>
  <si>
    <t>更新前SFP(kW/(m³/min))</t>
  </si>
  <si>
    <t>更新後SFP(kW/(m³/min))</t>
  </si>
  <si>
    <t>更新前kW</t>
  </si>
  <si>
    <t>更新後kW</t>
  </si>
  <si>
    <t>工場用コンプレッサー</t>
  </si>
  <si>
    <t>高効率機に置換</t>
  </si>
  <si>
    <t>・吐出量・SFP・年間使用時間hを入力してください。</t>
  </si>
  <si>
    <t>対象設備</t>
  </si>
  <si>
    <t>更新前CO2</t>
  </si>
  <si>
    <t>更新後CO2</t>
  </si>
  <si>
    <t>5%判定</t>
  </si>
  <si>
    <t>LED</t>
  </si>
  <si>
    <t>空調</t>
  </si>
  <si>
    <t>給湯器</t>
  </si>
  <si>
    <t>ボイラー</t>
  </si>
  <si>
    <t>変圧器</t>
  </si>
  <si>
    <t>コンプレッサー</t>
  </si>
  <si>
    <t>その他</t>
  </si>
  <si>
    <t>【合算】</t>
  </si>
  <si>
    <t>名称</t>
  </si>
  <si>
    <t>単位</t>
  </si>
  <si>
    <t>係数（t-CO₂/単位）</t>
  </si>
  <si>
    <t>GHP用燃料リスト（電力除外）</t>
  </si>
  <si>
    <t>kWh</t>
  </si>
  <si>
    <t>参考</t>
  </si>
  <si>
    <t>都市ガス</t>
  </si>
  <si>
    <t>Nm³</t>
  </si>
  <si>
    <t>プロパン体積ベース（Nm³）</t>
  </si>
  <si>
    <t>灯油</t>
  </si>
  <si>
    <t>L</t>
  </si>
  <si>
    <t>軽油</t>
  </si>
  <si>
    <t>A重油</t>
  </si>
  <si>
    <t>ガソリン</t>
  </si>
  <si>
    <t>APF換算係数（更新前設備）</t>
  </si>
  <si>
    <t>電気（ハイブリッド）</t>
  </si>
  <si>
    <t>APF換算係数（旧COP→APF）</t>
  </si>
  <si>
    <t>-</t>
  </si>
  <si>
    <t>更新前COP→APF換算に使用（事務局設定）</t>
  </si>
  <si>
    <t>LPガス（質量）</t>
  </si>
  <si>
    <t>空調の旧COP→APF換算用</t>
  </si>
  <si>
    <t>電力（全国平均・暫定）</t>
  </si>
  <si>
    <t>電動機器・電気ボイラー共通</t>
  </si>
  <si>
    <t>kg</t>
  </si>
  <si>
    <t>変圧器標準負荷率</t>
  </si>
  <si>
    <t>（事務局指定・変更不可）</t>
  </si>
  <si>
    <t>燃料発熱量（事務局設定・kWh/単位・暫定）</t>
  </si>
  <si>
    <t>発熱量[kWh/単位]</t>
  </si>
  <si>
    <t>m3</t>
  </si>
  <si>
    <t>・入力した数値は必ずカタログ、仕様書等の根拠資料を提出してください。</t>
    <phoneticPr fontId="4"/>
  </si>
  <si>
    <t>・更新前後の負荷損失、無負荷損失、年間使用時間hを入力してください。</t>
    <rPh sb="1" eb="3">
      <t>コウシン</t>
    </rPh>
    <rPh sb="3" eb="5">
      <t>ゼンゴ</t>
    </rPh>
    <rPh sb="6" eb="8">
      <t>フカ</t>
    </rPh>
    <rPh sb="8" eb="10">
      <t>ソンシツ</t>
    </rPh>
    <rPh sb="11" eb="12">
      <t>ム</t>
    </rPh>
    <rPh sb="12" eb="14">
      <t>フカ</t>
    </rPh>
    <rPh sb="14" eb="16">
      <t>ソンシツ</t>
    </rPh>
    <phoneticPr fontId="4"/>
  </si>
  <si>
    <t>・負荷率は 0.5で事務局指定としていますので申請者は入力不要です。</t>
    <phoneticPr fontId="4"/>
  </si>
  <si>
    <t>・年間電力[kWh] ＝ (無負荷損失 + 負荷損失×(設定シートの標準負荷率²)) × 年間hで計算しています。</t>
    <rPh sb="49" eb="51">
      <t>ケイサン</t>
    </rPh>
    <phoneticPr fontId="4"/>
  </si>
  <si>
    <t>・年間稼働時間hを入力してください。年間稼働時間は更新前後で同一としてください。</t>
    <rPh sb="3" eb="5">
      <t>カドウ</t>
    </rPh>
    <phoneticPr fontId="4"/>
  </si>
  <si>
    <t>年間稼働時間h</t>
    <rPh sb="2" eb="4">
      <t>カドウ</t>
    </rPh>
    <rPh sb="4" eb="6">
      <t>ジカン</t>
    </rPh>
    <phoneticPr fontId="4"/>
  </si>
  <si>
    <t>・有効熱出力は定格出力の値を入力してください。</t>
    <rPh sb="1" eb="3">
      <t>ユウコウ</t>
    </rPh>
    <rPh sb="3" eb="6">
      <t>ネツシュツリョク</t>
    </rPh>
    <rPh sb="7" eb="9">
      <t>テイカク</t>
    </rPh>
    <rPh sb="9" eb="11">
      <t>シュツリョク</t>
    </rPh>
    <rPh sb="12" eb="13">
      <t>アタイ</t>
    </rPh>
    <rPh sb="14" eb="16">
      <t>ニュウリョク</t>
    </rPh>
    <phoneticPr fontId="4"/>
  </si>
  <si>
    <t>・熱効率を入力する場合は、「定格効率％」又は「定格負荷効率％」の値を入力してください。</t>
    <rPh sb="1" eb="2">
      <t>ネツ</t>
    </rPh>
    <rPh sb="2" eb="4">
      <t>コウリツ</t>
    </rPh>
    <rPh sb="5" eb="7">
      <t>ニュウリョク</t>
    </rPh>
    <rPh sb="9" eb="11">
      <t>バアイ</t>
    </rPh>
    <rPh sb="14" eb="16">
      <t>テイカク</t>
    </rPh>
    <rPh sb="16" eb="18">
      <t>コウリツ</t>
    </rPh>
    <rPh sb="20" eb="21">
      <t>マタ</t>
    </rPh>
    <rPh sb="23" eb="25">
      <t>テイカク</t>
    </rPh>
    <rPh sb="25" eb="27">
      <t>フカ</t>
    </rPh>
    <rPh sb="27" eb="29">
      <t>コウリツ</t>
    </rPh>
    <rPh sb="32" eb="33">
      <t>アタイ</t>
    </rPh>
    <rPh sb="34" eb="36">
      <t>ニュウリョク</t>
    </rPh>
    <phoneticPr fontId="4"/>
  </si>
  <si>
    <t>更新前 効率指標（電気使用→COP/その他燃料→熱効率%）</t>
    <rPh sb="9" eb="11">
      <t>デンキ</t>
    </rPh>
    <rPh sb="11" eb="13">
      <t>シヨウ</t>
    </rPh>
    <rPh sb="20" eb="21">
      <t>タ</t>
    </rPh>
    <rPh sb="21" eb="23">
      <t>ネンリョウ</t>
    </rPh>
    <phoneticPr fontId="4"/>
  </si>
  <si>
    <t>更新後 効率指標（電気使用→COP/その他燃料→熱効率%）</t>
    <rPh sb="2" eb="3">
      <t>ゴ</t>
    </rPh>
    <phoneticPr fontId="4"/>
  </si>
  <si>
    <t>・ヒートポンプ式やハイブリッド型はCOPの値を入力してください。</t>
    <rPh sb="7" eb="8">
      <t>シキ</t>
    </rPh>
    <rPh sb="15" eb="16">
      <t>ガタ</t>
    </rPh>
    <rPh sb="21" eb="22">
      <t>アタイ</t>
    </rPh>
    <rPh sb="23" eb="25">
      <t>ニュウリョク</t>
    </rPh>
    <phoneticPr fontId="4"/>
  </si>
  <si>
    <t>・更新前後の燃料はプルダウンから選択。ヒートポンプ式は「電力」、ハイブリッド型は「電気（ハイブリッド）」を選択してください。</t>
    <rPh sb="1" eb="3">
      <t>コウシン</t>
    </rPh>
    <rPh sb="3" eb="5">
      <t>ゼンゴ</t>
    </rPh>
    <rPh sb="6" eb="8">
      <t>ネンリョウ</t>
    </rPh>
    <rPh sb="25" eb="26">
      <t>シキ</t>
    </rPh>
    <rPh sb="28" eb="30">
      <t>デンリョク</t>
    </rPh>
    <rPh sb="38" eb="39">
      <t>ガタ</t>
    </rPh>
    <rPh sb="41" eb="43">
      <t>デンキ</t>
    </rPh>
    <rPh sb="53" eb="55">
      <t>センタク</t>
    </rPh>
    <phoneticPr fontId="4"/>
  </si>
  <si>
    <t>・各設備シートで1行＝設備1台（LED除く）として入力し、下部の合計で達成状況を確認します。</t>
    <rPh sb="11" eb="13">
      <t>セツビ</t>
    </rPh>
    <rPh sb="14" eb="15">
      <t>ダイ</t>
    </rPh>
    <rPh sb="19" eb="20">
      <t>ノゾ</t>
    </rPh>
    <phoneticPr fontId="4"/>
  </si>
  <si>
    <t>・複数設備の導入時は「５　補助対象事業による削減効果」シートで全体5%要件を確認できます。</t>
    <phoneticPr fontId="4"/>
  </si>
  <si>
    <t>・CO2の単位はt-CO2です。</t>
    <rPh sb="5" eb="7">
      <t>タンイ</t>
    </rPh>
    <phoneticPr fontId="4"/>
  </si>
  <si>
    <t>年間稼働h</t>
    <rPh sb="2" eb="4">
      <t>カドウ</t>
    </rPh>
    <phoneticPr fontId="4"/>
  </si>
  <si>
    <t>更新前ガス消費量
(単位/時)</t>
    <phoneticPr fontId="4"/>
  </si>
  <si>
    <t>更新前COP（APF不明時）</t>
    <phoneticPr fontId="4"/>
  </si>
  <si>
    <t>更新前冷房能力
(kW)</t>
    <phoneticPr fontId="4"/>
  </si>
  <si>
    <t>更新前暖房能力
(kW)</t>
    <phoneticPr fontId="4"/>
  </si>
  <si>
    <t>・黄色のセル（必須）を入力してください（※黒いセルの入力は不要です。）</t>
    <rPh sb="21" eb="22">
      <t>クロ</t>
    </rPh>
    <rPh sb="26" eb="28">
      <t>ニュウリョク</t>
    </rPh>
    <rPh sb="29" eb="31">
      <t>フヨウ</t>
    </rPh>
    <phoneticPr fontId="4"/>
  </si>
  <si>
    <t>合計</t>
    <rPh sb="0" eb="2">
      <t>ゴウケイ</t>
    </rPh>
    <phoneticPr fontId="4"/>
  </si>
  <si>
    <t>合計</t>
    <rPh sb="0" eb="2">
      <t>ゴウケイ</t>
    </rPh>
    <phoneticPr fontId="4"/>
  </si>
  <si>
    <t>・台数増は原則不可です。</t>
    <phoneticPr fontId="4"/>
  </si>
  <si>
    <t>第一工場変圧器</t>
    <rPh sb="0" eb="2">
      <t>ダイイチ</t>
    </rPh>
    <rPh sb="2" eb="4">
      <t>コウジョウ</t>
    </rPh>
    <rPh sb="4" eb="7">
      <t>ヘンアツキ</t>
    </rPh>
    <phoneticPr fontId="4"/>
  </si>
  <si>
    <t>年間稼働時間h</t>
    <rPh sb="2" eb="4">
      <t>カドウ</t>
    </rPh>
    <phoneticPr fontId="4"/>
  </si>
  <si>
    <t>・更新前APFが無い場合は、COPを入力すると事務局設定の換算値によりAPFを自動換算します。</t>
    <phoneticPr fontId="4"/>
  </si>
  <si>
    <t>事務所空調</t>
    <rPh sb="0" eb="3">
      <t>ジムショ</t>
    </rPh>
    <rPh sb="3" eb="5">
      <t>クウチョウ</t>
    </rPh>
    <phoneticPr fontId="4"/>
  </si>
  <si>
    <t>・COPは冷房COPと暖房COPの平均値を入力してください。</t>
    <rPh sb="5" eb="7">
      <t>レイボウ</t>
    </rPh>
    <rPh sb="11" eb="13">
      <t>ダンボウ</t>
    </rPh>
    <rPh sb="17" eb="20">
      <t>ヘイキンチ</t>
    </rPh>
    <rPh sb="21" eb="2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</si>
</sst>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9" x14ac:knownFonts="1">
    <font>
      <sz val="11"/>
      <color theme="1"/>
      <name val="ＭＳ Ｐゴシック"/>
      <family val="2"/>
      <scheme val="minor"/>
    </font>
    <font>
      <b/>
      <sz val="11"/>
      <name val="ＭＳ Ｐゴシック"/>
      <family val="3"/>
      <charset val="128"/>
    </font>
    <font>
      <b/>
      <sz val="11"/>
      <color rgb="FFFF0000"/>
      <name val="ＭＳ Ｐゴシック"/>
      <family val="3"/>
      <charset val="128"/>
    </font>
    <font>
      <sz val="11"/>
      <name val="ＭＳ Ｐゴシック"/>
      <family val="3"/>
      <charset val="128"/>
    </font>
    <font>
      <sz val="6"/>
      <name val="ＭＳ Ｐゴシック"/>
      <family val="3"/>
      <charset val="128"/>
      <scheme val="minor"/>
    </font>
    <font>
      <b/>
      <sz val="11"/>
      <name val="ＭＳ Ｐゴシック"/>
      <family val="3"/>
      <charset val="128"/>
    </font>
    <font>
      <b/>
      <sz val="11"/>
      <name val="ＭＳ Ｐゴシック"/>
      <family val="3"/>
      <charset val="128"/>
    </font>
    <font>
      <sz val="11"/>
      <color theme="1"/>
      <name val="ＭＳ Ｐゴシック"/>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rgb="FFFFF2CC"/>
        <bgColor rgb="FFFFF2CC"/>
      </patternFill>
    </fill>
    <fill>
      <patternFill patternType="solid">
        <fgColor rgb="FFFFF2CC"/>
        <bgColor rgb="FFFFF2CC"/>
      </patternFill>
    </fill>
    <fill>
      <patternFill patternType="solid">
        <fgColor rgb="FFF2F2F2"/>
        <bgColor rgb="FFF2F2F2"/>
      </patternFill>
    </fill>
    <fill>
      <patternFill patternType="solid">
        <fgColor theme="0" tint="-4.9989318521683403E-2"/>
        <bgColor rgb="FFF2F2F2"/>
      </patternFill>
    </fill>
    <fill>
      <patternFill patternType="solid">
        <fgColor theme="0" tint="-4.9989318521683403E-2"/>
        <bgColor rgb="FFE6F2FF"/>
      </patternFill>
    </fill>
  </fills>
  <borders count="20">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right style="thin">
        <color rgb="FFCCCCCC"/>
      </right>
      <top style="thin">
        <color rgb="FFCCCCCC"/>
      </top>
      <bottom/>
      <diagonal/>
    </border>
    <border>
      <left style="medium">
        <color theme="1"/>
      </left>
      <right style="medium">
        <color theme="1"/>
      </right>
      <top style="medium">
        <color theme="1"/>
      </top>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vertical="center"/>
    </xf>
    <xf numFmtId="0" fontId="0" fillId="0" borderId="0" xfId="0" applyAlignment="1">
      <alignment horizontal="center"/>
    </xf>
    <xf numFmtId="0" fontId="5" fillId="4" borderId="1" xfId="0" applyFont="1" applyFill="1" applyBorder="1" applyAlignment="1">
      <alignment horizontal="center" vertical="center"/>
    </xf>
    <xf numFmtId="0" fontId="1" fillId="0" borderId="0" xfId="0" applyFont="1" applyAlignment="1">
      <alignment horizontal="center"/>
    </xf>
    <xf numFmtId="0" fontId="0" fillId="0" borderId="0" xfId="0"/>
    <xf numFmtId="176" fontId="0" fillId="0" borderId="0" xfId="0" applyNumberFormat="1"/>
    <xf numFmtId="0" fontId="0" fillId="0" borderId="0" xfId="0" applyAlignment="1"/>
    <xf numFmtId="0" fontId="0" fillId="0" borderId="0" xfId="0" applyFill="1"/>
    <xf numFmtId="0" fontId="5" fillId="4" borderId="2" xfId="0" applyFont="1" applyFill="1" applyBorder="1" applyAlignment="1">
      <alignment horizontal="center" vertical="center"/>
    </xf>
    <xf numFmtId="0" fontId="0" fillId="0" borderId="2" xfId="0" applyBorder="1" applyAlignment="1">
      <alignment horizontal="right"/>
    </xf>
    <xf numFmtId="0" fontId="0" fillId="0" borderId="2" xfId="0" applyBorder="1" applyProtection="1">
      <protection locked="0"/>
    </xf>
    <xf numFmtId="0" fontId="2" fillId="2" borderId="2" xfId="0" applyFont="1" applyFill="1" applyBorder="1" applyProtection="1">
      <protection locked="0"/>
    </xf>
    <xf numFmtId="0" fontId="2" fillId="0" borderId="2" xfId="0" applyFont="1" applyBorder="1" applyProtection="1">
      <protection locked="0"/>
    </xf>
    <xf numFmtId="0" fontId="0" fillId="0" borderId="2" xfId="0" applyBorder="1"/>
    <xf numFmtId="2" fontId="0" fillId="0" borderId="2" xfId="0" applyNumberFormat="1" applyBorder="1"/>
    <xf numFmtId="2" fontId="1" fillId="0" borderId="2" xfId="0" applyNumberFormat="1" applyFont="1" applyBorder="1"/>
    <xf numFmtId="0" fontId="5" fillId="4" borderId="3" xfId="0" applyFont="1" applyFill="1" applyBorder="1" applyAlignment="1">
      <alignment horizontal="center" vertical="center"/>
    </xf>
    <xf numFmtId="2" fontId="0" fillId="0" borderId="3" xfId="0" applyNumberFormat="1" applyBorder="1"/>
    <xf numFmtId="0" fontId="5" fillId="4" borderId="4" xfId="0" applyFont="1" applyFill="1" applyBorder="1" applyAlignment="1">
      <alignment horizontal="center" vertical="center"/>
    </xf>
    <xf numFmtId="0" fontId="0" fillId="0" borderId="4" xfId="0" applyBorder="1" applyAlignment="1">
      <alignment horizontal="center"/>
    </xf>
    <xf numFmtId="0" fontId="5" fillId="4" borderId="5" xfId="0" applyFont="1" applyFill="1" applyBorder="1" applyAlignment="1">
      <alignment horizontal="center" vertical="center"/>
    </xf>
    <xf numFmtId="176" fontId="0" fillId="0" borderId="6" xfId="0" applyNumberFormat="1" applyBorder="1"/>
    <xf numFmtId="176" fontId="8" fillId="0" borderId="7" xfId="0" applyNumberFormat="1" applyFont="1" applyBorder="1"/>
    <xf numFmtId="0" fontId="1" fillId="4" borderId="8"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0" borderId="2" xfId="0" applyFont="1" applyBorder="1" applyAlignment="1">
      <alignment horizontal="right"/>
    </xf>
    <xf numFmtId="0" fontId="2" fillId="3" borderId="2" xfId="0" applyFont="1" applyFill="1" applyBorder="1" applyProtection="1">
      <protection locked="0"/>
    </xf>
    <xf numFmtId="2" fontId="0" fillId="0" borderId="2" xfId="0" applyNumberFormat="1" applyBorder="1" applyAlignment="1">
      <alignment horizontal="right"/>
    </xf>
    <xf numFmtId="0" fontId="1" fillId="4" borderId="2" xfId="0" applyFont="1" applyFill="1" applyBorder="1" applyAlignment="1">
      <alignment horizontal="center" vertical="center"/>
    </xf>
    <xf numFmtId="0" fontId="1" fillId="4" borderId="9" xfId="0" applyFont="1" applyFill="1" applyBorder="1" applyAlignment="1">
      <alignment horizontal="center" vertical="center"/>
    </xf>
    <xf numFmtId="0" fontId="2" fillId="0" borderId="3" xfId="0" applyFont="1" applyBorder="1" applyProtection="1">
      <protection locked="0"/>
    </xf>
    <xf numFmtId="1" fontId="0" fillId="0" borderId="2" xfId="0" applyNumberFormat="1" applyBorder="1"/>
    <xf numFmtId="0" fontId="1" fillId="0" borderId="2" xfId="0" applyFont="1" applyBorder="1"/>
    <xf numFmtId="0" fontId="8" fillId="0" borderId="2" xfId="0" applyFont="1" applyBorder="1" applyAlignment="1">
      <alignment horizontal="right"/>
    </xf>
    <xf numFmtId="2" fontId="0" fillId="0" borderId="3" xfId="0" applyNumberFormat="1" applyBorder="1" applyAlignment="1">
      <alignment horizontal="right"/>
    </xf>
    <xf numFmtId="0" fontId="1" fillId="4" borderId="10" xfId="0" applyFont="1" applyFill="1" applyBorder="1" applyAlignment="1">
      <alignment horizontal="center" vertical="center"/>
    </xf>
    <xf numFmtId="0" fontId="0" fillId="0" borderId="4" xfId="0" applyBorder="1"/>
    <xf numFmtId="0" fontId="1" fillId="0" borderId="4" xfId="0" applyFont="1" applyBorder="1"/>
    <xf numFmtId="0" fontId="1" fillId="4" borderId="11" xfId="0" applyFont="1" applyFill="1" applyBorder="1" applyAlignment="1">
      <alignment horizontal="center" vertical="center"/>
    </xf>
    <xf numFmtId="176" fontId="0" fillId="0" borderId="12" xfId="0" applyNumberFormat="1" applyBorder="1"/>
    <xf numFmtId="176" fontId="1" fillId="0" borderId="13" xfId="0" applyNumberFormat="1" applyFont="1" applyBorder="1"/>
    <xf numFmtId="0" fontId="7" fillId="0" borderId="2" xfId="0" applyFont="1" applyBorder="1" applyAlignment="1">
      <alignment horizontal="right"/>
    </xf>
    <xf numFmtId="0" fontId="8" fillId="0" borderId="2" xfId="0" applyFont="1" applyFill="1" applyBorder="1"/>
    <xf numFmtId="1" fontId="1" fillId="0" borderId="2" xfId="0" applyNumberFormat="1" applyFont="1" applyBorder="1"/>
    <xf numFmtId="0" fontId="5" fillId="4" borderId="8" xfId="0" applyFont="1" applyFill="1" applyBorder="1" applyAlignment="1">
      <alignment horizontal="center" vertical="center"/>
    </xf>
    <xf numFmtId="0" fontId="8" fillId="0" borderId="2" xfId="0" applyFont="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4" xfId="0" applyFont="1" applyBorder="1" applyAlignment="1">
      <alignment horizontal="center"/>
    </xf>
    <xf numFmtId="0" fontId="5" fillId="4" borderId="14" xfId="0" applyFont="1" applyFill="1" applyBorder="1" applyAlignment="1">
      <alignment horizontal="center" vertical="center"/>
    </xf>
    <xf numFmtId="2" fontId="8" fillId="0" borderId="3" xfId="0" applyNumberFormat="1" applyFont="1" applyBorder="1"/>
    <xf numFmtId="177" fontId="0" fillId="0" borderId="6" xfId="0" applyNumberFormat="1" applyBorder="1"/>
    <xf numFmtId="177" fontId="8" fillId="0" borderId="7" xfId="0" applyNumberFormat="1" applyFont="1" applyBorder="1"/>
    <xf numFmtId="0" fontId="0" fillId="0" borderId="4" xfId="0" applyBorder="1" applyAlignment="1">
      <alignment horizontal="center" vertical="center"/>
    </xf>
    <xf numFmtId="0" fontId="1" fillId="5" borderId="14" xfId="0" applyFont="1" applyFill="1" applyBorder="1" applyAlignment="1">
      <alignment horizontal="center" vertical="center"/>
    </xf>
    <xf numFmtId="176" fontId="8" fillId="0" borderId="6" xfId="0" applyNumberFormat="1" applyFont="1" applyBorder="1"/>
    <xf numFmtId="0" fontId="1" fillId="4" borderId="14" xfId="0" applyFont="1" applyFill="1" applyBorder="1" applyAlignment="1">
      <alignment horizontal="center" vertical="center"/>
    </xf>
    <xf numFmtId="1" fontId="1" fillId="0" borderId="3" xfId="0" applyNumberFormat="1" applyFont="1" applyBorder="1"/>
    <xf numFmtId="176" fontId="0" fillId="0" borderId="12" xfId="0" applyNumberFormat="1" applyBorder="1" applyAlignment="1">
      <alignment horizontal="right"/>
    </xf>
    <xf numFmtId="176" fontId="0" fillId="0" borderId="2" xfId="0" applyNumberFormat="1" applyBorder="1"/>
    <xf numFmtId="0" fontId="0" fillId="0" borderId="15" xfId="0" applyBorder="1"/>
    <xf numFmtId="2" fontId="0" fillId="0" borderId="15" xfId="0" applyNumberFormat="1" applyBorder="1"/>
    <xf numFmtId="176" fontId="0" fillId="0" borderId="15" xfId="0" applyNumberFormat="1" applyBorder="1"/>
    <xf numFmtId="0" fontId="1" fillId="0" borderId="16" xfId="0" applyFont="1" applyBorder="1"/>
    <xf numFmtId="2" fontId="1" fillId="0" borderId="17" xfId="0" applyNumberFormat="1" applyFont="1" applyBorder="1"/>
    <xf numFmtId="176" fontId="8" fillId="0" borderId="17" xfId="0" applyNumberFormat="1" applyFont="1" applyBorder="1"/>
    <xf numFmtId="0" fontId="0" fillId="0" borderId="2" xfId="0" applyBorder="1" applyAlignment="1">
      <alignment horizontal="center"/>
    </xf>
    <xf numFmtId="0" fontId="0" fillId="0" borderId="15" xfId="0" applyBorder="1" applyAlignment="1">
      <alignment horizontal="center"/>
    </xf>
    <xf numFmtId="0" fontId="8" fillId="0" borderId="18" xfId="0" applyFont="1" applyBorder="1" applyAlignment="1">
      <alignment horizontal="center"/>
    </xf>
    <xf numFmtId="0" fontId="5" fillId="5"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176" fontId="8" fillId="0" borderId="19" xfId="0" applyNumberFormat="1" applyFont="1" applyBorder="1"/>
    <xf numFmtId="1" fontId="0" fillId="0" borderId="2" xfId="0" applyNumberFormat="1" applyBorder="1" applyAlignment="1">
      <alignment horizontal="right"/>
    </xf>
    <xf numFmtId="2" fontId="8" fillId="0" borderId="2" xfId="0" applyNumberFormat="1" applyFont="1" applyBorder="1" applyAlignment="1">
      <alignment horizontal="right"/>
    </xf>
    <xf numFmtId="1" fontId="8" fillId="0" borderId="2" xfId="0" applyNumberFormat="1" applyFont="1" applyBorder="1" applyAlignment="1">
      <alignment horizontal="right"/>
    </xf>
    <xf numFmtId="2" fontId="8" fillId="0" borderId="3" xfId="0" applyNumberFormat="1" applyFont="1" applyBorder="1" applyAlignment="1">
      <alignment horizontal="right"/>
    </xf>
    <xf numFmtId="176" fontId="0" fillId="0" borderId="7" xfId="0" applyNumberFormat="1" applyBorder="1"/>
  </cellXfs>
  <cellStyles count="1">
    <cellStyle name="標準" xfId="0" builtinId="0"/>
  </cellStyles>
  <dxfs count="15">
    <dxf>
      <fill>
        <patternFill>
          <bgColor theme="1"/>
        </patternFill>
      </fill>
    </dxf>
    <dxf>
      <fill>
        <patternFill>
          <bgColor theme="1"/>
        </patternFill>
      </fill>
    </dxf>
    <dxf>
      <fill>
        <patternFill>
          <bgColor theme="1"/>
        </patternFill>
      </fill>
    </dxf>
    <dxf>
      <fill>
        <patternFill patternType="solid">
          <fgColor rgb="FFE6E6E6"/>
          <bgColor rgb="FFE6E6E6"/>
        </patternFill>
      </fill>
    </dxf>
    <dxf>
      <fill>
        <patternFill>
          <bgColor theme="1"/>
        </patternFill>
      </fill>
    </dxf>
    <dxf>
      <fill>
        <patternFill>
          <bgColor theme="1"/>
        </patternFill>
      </fill>
    </dxf>
    <dxf>
      <fill>
        <patternFill>
          <bgColor theme="1"/>
        </patternFill>
      </fill>
    </dxf>
    <dxf>
      <fill>
        <patternFill patternType="solid">
          <fgColor rgb="FFE6E6E6"/>
          <bgColor rgb="FFE6E6E6"/>
        </patternFill>
      </fill>
    </dxf>
    <dxf>
      <fill>
        <patternFill patternType="solid">
          <fgColor rgb="FFE6E6E6"/>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fgColor rgb="FFE6E6E6"/>
          <bgColor rgb="FFE6E6E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pane ySplit="1" topLeftCell="A2" activePane="bottomLeft" state="frozen"/>
      <selection pane="bottomLeft" activeCell="I9" sqref="I9"/>
    </sheetView>
  </sheetViews>
  <sheetFormatPr defaultRowHeight="13.5" x14ac:dyDescent="0.15"/>
  <cols>
    <col min="1" max="1" width="84" style="8" bestFit="1" customWidth="1"/>
  </cols>
  <sheetData>
    <row r="1" spans="1:1" x14ac:dyDescent="0.15">
      <c r="A1" s="6" t="s">
        <v>0</v>
      </c>
    </row>
    <row r="2" spans="1:1" x14ac:dyDescent="0.15">
      <c r="A2" t="s">
        <v>1</v>
      </c>
    </row>
    <row r="3" spans="1:1" x14ac:dyDescent="0.15">
      <c r="A3" t="s">
        <v>137</v>
      </c>
    </row>
    <row r="4" spans="1:1" x14ac:dyDescent="0.15">
      <c r="A4" t="s">
        <v>2</v>
      </c>
    </row>
    <row r="5" spans="1:1" x14ac:dyDescent="0.15">
      <c r="A5" t="s">
        <v>138</v>
      </c>
    </row>
    <row r="6" spans="1:1" x14ac:dyDescent="0.15">
      <c r="A6" t="s">
        <v>3</v>
      </c>
    </row>
    <row r="8" spans="1:1" x14ac:dyDescent="0.15">
      <c r="A8" s="1" t="s">
        <v>4</v>
      </c>
    </row>
    <row r="9" spans="1:1" x14ac:dyDescent="0.15">
      <c r="A9" s="8" t="s">
        <v>125</v>
      </c>
    </row>
    <row r="10" spans="1:1" x14ac:dyDescent="0.15">
      <c r="A10" s="8" t="s">
        <v>139</v>
      </c>
    </row>
  </sheetData>
  <phoneticPr fontId="4"/>
  <pageMargins left="0.5" right="0.5" top="0.75" bottom="0.75" header="0.5" footer="0.5"/>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N19"/>
  <sheetViews>
    <sheetView zoomScaleNormal="100" workbookViewId="0">
      <pane ySplit="1" topLeftCell="A2" activePane="bottomLeft" state="frozen"/>
      <selection activeCell="D27" sqref="D27"/>
      <selection pane="bottomLeft" activeCell="K11" sqref="K11"/>
    </sheetView>
  </sheetViews>
  <sheetFormatPr defaultRowHeight="13.5" x14ac:dyDescent="0.15"/>
  <cols>
    <col min="1" max="1" width="7.125" style="8" customWidth="1"/>
    <col min="2" max="2" width="17.625" style="8" bestFit="1" customWidth="1"/>
    <col min="3" max="4" width="9.25" style="8" bestFit="1" customWidth="1"/>
    <col min="5" max="6" width="11.875" style="8" bestFit="1" customWidth="1"/>
    <col min="7" max="7" width="15.375" style="8" bestFit="1" customWidth="1"/>
    <col min="8" max="9" width="15" style="8" bestFit="1" customWidth="1"/>
    <col min="10" max="11" width="11.375" style="8" bestFit="1" customWidth="1"/>
    <col min="12" max="12" width="7.75" style="8" bestFit="1" customWidth="1"/>
    <col min="13" max="13" width="12.125" style="8" bestFit="1" customWidth="1"/>
    <col min="14" max="14" width="16" style="8" customWidth="1"/>
  </cols>
  <sheetData>
    <row r="1" spans="1:14" x14ac:dyDescent="0.15">
      <c r="A1" s="12" t="s">
        <v>5</v>
      </c>
      <c r="B1" s="12" t="s">
        <v>6</v>
      </c>
      <c r="C1" s="12" t="s">
        <v>7</v>
      </c>
      <c r="D1" s="12" t="s">
        <v>8</v>
      </c>
      <c r="E1" s="12" t="s">
        <v>9</v>
      </c>
      <c r="F1" s="12" t="s">
        <v>10</v>
      </c>
      <c r="G1" s="32" t="s">
        <v>130</v>
      </c>
      <c r="H1" s="12" t="s">
        <v>12</v>
      </c>
      <c r="I1" s="12" t="s">
        <v>13</v>
      </c>
      <c r="J1" s="12" t="s">
        <v>14</v>
      </c>
      <c r="K1" s="20" t="s">
        <v>15</v>
      </c>
      <c r="L1" s="24" t="s">
        <v>16</v>
      </c>
      <c r="M1" s="22" t="s">
        <v>17</v>
      </c>
      <c r="N1" s="12" t="s">
        <v>18</v>
      </c>
    </row>
    <row r="2" spans="1:14" x14ac:dyDescent="0.15">
      <c r="A2" s="13" t="s">
        <v>19</v>
      </c>
      <c r="B2" s="14" t="s">
        <v>20</v>
      </c>
      <c r="C2" s="15">
        <v>40</v>
      </c>
      <c r="D2" s="15">
        <v>20</v>
      </c>
      <c r="E2" s="15">
        <v>100</v>
      </c>
      <c r="F2" s="16">
        <f t="shared" ref="F2:F12" si="0">E2</f>
        <v>100</v>
      </c>
      <c r="G2" s="15">
        <v>3000</v>
      </c>
      <c r="H2" s="17">
        <f t="shared" ref="H2:H12" si="1">C2*E2*G2/1000</f>
        <v>12000</v>
      </c>
      <c r="I2" s="17">
        <f t="shared" ref="I2:I12" si="2">D2*F2*G2/1000</f>
        <v>6000</v>
      </c>
      <c r="J2" s="18">
        <f>H2*VLOOKUP("電力",設定!$A$2:$C$199,3,FALSE)</f>
        <v>5.1720000000000006</v>
      </c>
      <c r="K2" s="21">
        <f>I2*VLOOKUP("電力",設定!$A$2:$C$199,3,FALSE)</f>
        <v>2.5860000000000003</v>
      </c>
      <c r="L2" s="25">
        <f t="shared" ref="L2:L12" si="3">IF(H2&gt;0,(H2-I2)/H2,"")</f>
        <v>0.5</v>
      </c>
      <c r="M2" s="23" t="str">
        <f t="shared" ref="M2:M13" si="4">IF(L2&gt;=0.05,"適合","未達")</f>
        <v>適合</v>
      </c>
      <c r="N2" s="14"/>
    </row>
    <row r="3" spans="1:14" x14ac:dyDescent="0.15">
      <c r="A3" s="17">
        <v>1</v>
      </c>
      <c r="B3" s="14"/>
      <c r="C3" s="15"/>
      <c r="D3" s="15"/>
      <c r="E3" s="15"/>
      <c r="F3" s="16">
        <f t="shared" si="0"/>
        <v>0</v>
      </c>
      <c r="G3" s="15"/>
      <c r="H3" s="17">
        <f t="shared" si="1"/>
        <v>0</v>
      </c>
      <c r="I3" s="17">
        <f t="shared" si="2"/>
        <v>0</v>
      </c>
      <c r="J3" s="18">
        <f>H3*VLOOKUP("電力",設定!$A$2:$C$199,3,FALSE)</f>
        <v>0</v>
      </c>
      <c r="K3" s="21">
        <f>I3*VLOOKUP("電力",設定!$A$2:$C$199,3,FALSE)</f>
        <v>0</v>
      </c>
      <c r="L3" s="25" t="str">
        <f t="shared" si="3"/>
        <v/>
      </c>
      <c r="M3" s="23" t="str">
        <f t="shared" si="4"/>
        <v>適合</v>
      </c>
      <c r="N3" s="14"/>
    </row>
    <row r="4" spans="1:14" x14ac:dyDescent="0.15">
      <c r="A4" s="17">
        <v>2</v>
      </c>
      <c r="B4" s="14"/>
      <c r="C4" s="15"/>
      <c r="D4" s="15"/>
      <c r="E4" s="15"/>
      <c r="F4" s="16">
        <f t="shared" si="0"/>
        <v>0</v>
      </c>
      <c r="G4" s="15"/>
      <c r="H4" s="17">
        <f t="shared" si="1"/>
        <v>0</v>
      </c>
      <c r="I4" s="17">
        <f t="shared" si="2"/>
        <v>0</v>
      </c>
      <c r="J4" s="18">
        <f>H4*VLOOKUP("電力",設定!$A$2:$C$199,3,FALSE)</f>
        <v>0</v>
      </c>
      <c r="K4" s="21">
        <f>I4*VLOOKUP("電力",設定!$A$2:$C$199,3,FALSE)</f>
        <v>0</v>
      </c>
      <c r="L4" s="25" t="str">
        <f t="shared" si="3"/>
        <v/>
      </c>
      <c r="M4" s="23" t="str">
        <f t="shared" si="4"/>
        <v>適合</v>
      </c>
      <c r="N4" s="14"/>
    </row>
    <row r="5" spans="1:14" x14ac:dyDescent="0.15">
      <c r="A5" s="17">
        <v>3</v>
      </c>
      <c r="B5" s="14"/>
      <c r="C5" s="15"/>
      <c r="D5" s="15"/>
      <c r="E5" s="15"/>
      <c r="F5" s="16">
        <f t="shared" si="0"/>
        <v>0</v>
      </c>
      <c r="G5" s="15"/>
      <c r="H5" s="17">
        <f t="shared" si="1"/>
        <v>0</v>
      </c>
      <c r="I5" s="17">
        <f t="shared" si="2"/>
        <v>0</v>
      </c>
      <c r="J5" s="18">
        <f>H5*VLOOKUP("電力",設定!$A$2:$C$199,3,FALSE)</f>
        <v>0</v>
      </c>
      <c r="K5" s="21">
        <f>I5*VLOOKUP("電力",設定!$A$2:$C$199,3,FALSE)</f>
        <v>0</v>
      </c>
      <c r="L5" s="25" t="str">
        <f t="shared" si="3"/>
        <v/>
      </c>
      <c r="M5" s="23" t="str">
        <f t="shared" si="4"/>
        <v>適合</v>
      </c>
      <c r="N5" s="14"/>
    </row>
    <row r="6" spans="1:14" x14ac:dyDescent="0.15">
      <c r="A6" s="17">
        <v>4</v>
      </c>
      <c r="B6" s="14"/>
      <c r="C6" s="15"/>
      <c r="D6" s="15"/>
      <c r="E6" s="15"/>
      <c r="F6" s="16">
        <f t="shared" si="0"/>
        <v>0</v>
      </c>
      <c r="G6" s="15"/>
      <c r="H6" s="17">
        <f t="shared" si="1"/>
        <v>0</v>
      </c>
      <c r="I6" s="17">
        <f t="shared" si="2"/>
        <v>0</v>
      </c>
      <c r="J6" s="18">
        <f>H6*VLOOKUP("電力",設定!$A$2:$C$199,3,FALSE)</f>
        <v>0</v>
      </c>
      <c r="K6" s="21">
        <f>I6*VLOOKUP("電力",設定!$A$2:$C$199,3,FALSE)</f>
        <v>0</v>
      </c>
      <c r="L6" s="25" t="str">
        <f t="shared" si="3"/>
        <v/>
      </c>
      <c r="M6" s="23" t="str">
        <f t="shared" si="4"/>
        <v>適合</v>
      </c>
      <c r="N6" s="14"/>
    </row>
    <row r="7" spans="1:14" x14ac:dyDescent="0.15">
      <c r="A7" s="17">
        <v>5</v>
      </c>
      <c r="B7" s="14"/>
      <c r="C7" s="15"/>
      <c r="D7" s="15"/>
      <c r="E7" s="15"/>
      <c r="F7" s="16">
        <f t="shared" si="0"/>
        <v>0</v>
      </c>
      <c r="G7" s="15"/>
      <c r="H7" s="17">
        <f t="shared" si="1"/>
        <v>0</v>
      </c>
      <c r="I7" s="17">
        <f t="shared" si="2"/>
        <v>0</v>
      </c>
      <c r="J7" s="18">
        <f>H7*VLOOKUP("電力",設定!$A$2:$C$199,3,FALSE)</f>
        <v>0</v>
      </c>
      <c r="K7" s="21">
        <f>I7*VLOOKUP("電力",設定!$A$2:$C$199,3,FALSE)</f>
        <v>0</v>
      </c>
      <c r="L7" s="25" t="str">
        <f t="shared" si="3"/>
        <v/>
      </c>
      <c r="M7" s="23" t="str">
        <f t="shared" si="4"/>
        <v>適合</v>
      </c>
      <c r="N7" s="14"/>
    </row>
    <row r="8" spans="1:14" x14ac:dyDescent="0.15">
      <c r="A8" s="17">
        <v>6</v>
      </c>
      <c r="B8" s="14"/>
      <c r="C8" s="15"/>
      <c r="D8" s="15"/>
      <c r="E8" s="15"/>
      <c r="F8" s="16">
        <f t="shared" si="0"/>
        <v>0</v>
      </c>
      <c r="G8" s="15"/>
      <c r="H8" s="17">
        <f t="shared" si="1"/>
        <v>0</v>
      </c>
      <c r="I8" s="17">
        <f t="shared" si="2"/>
        <v>0</v>
      </c>
      <c r="J8" s="18">
        <f>H8*VLOOKUP("電力",設定!$A$2:$C$199,3,FALSE)</f>
        <v>0</v>
      </c>
      <c r="K8" s="21">
        <f>I8*VLOOKUP("電力",設定!$A$2:$C$199,3,FALSE)</f>
        <v>0</v>
      </c>
      <c r="L8" s="25" t="str">
        <f t="shared" si="3"/>
        <v/>
      </c>
      <c r="M8" s="23" t="str">
        <f t="shared" si="4"/>
        <v>適合</v>
      </c>
      <c r="N8" s="14"/>
    </row>
    <row r="9" spans="1:14" x14ac:dyDescent="0.15">
      <c r="A9" s="17">
        <v>7</v>
      </c>
      <c r="B9" s="14"/>
      <c r="C9" s="15"/>
      <c r="D9" s="15"/>
      <c r="E9" s="15"/>
      <c r="F9" s="16">
        <f t="shared" si="0"/>
        <v>0</v>
      </c>
      <c r="G9" s="15"/>
      <c r="H9" s="17">
        <f t="shared" si="1"/>
        <v>0</v>
      </c>
      <c r="I9" s="17">
        <f t="shared" si="2"/>
        <v>0</v>
      </c>
      <c r="J9" s="18">
        <f>H9*VLOOKUP("電力",設定!$A$2:$C$199,3,FALSE)</f>
        <v>0</v>
      </c>
      <c r="K9" s="21">
        <f>I9*VLOOKUP("電力",設定!$A$2:$C$199,3,FALSE)</f>
        <v>0</v>
      </c>
      <c r="L9" s="25" t="str">
        <f t="shared" si="3"/>
        <v/>
      </c>
      <c r="M9" s="23" t="str">
        <f t="shared" si="4"/>
        <v>適合</v>
      </c>
      <c r="N9" s="14"/>
    </row>
    <row r="10" spans="1:14" x14ac:dyDescent="0.15">
      <c r="A10" s="17">
        <v>8</v>
      </c>
      <c r="B10" s="14"/>
      <c r="C10" s="15"/>
      <c r="D10" s="15"/>
      <c r="E10" s="15"/>
      <c r="F10" s="16">
        <f t="shared" si="0"/>
        <v>0</v>
      </c>
      <c r="G10" s="15"/>
      <c r="H10" s="17">
        <f t="shared" si="1"/>
        <v>0</v>
      </c>
      <c r="I10" s="17">
        <f t="shared" si="2"/>
        <v>0</v>
      </c>
      <c r="J10" s="18">
        <f>H10*VLOOKUP("電力",設定!$A$2:$C$199,3,FALSE)</f>
        <v>0</v>
      </c>
      <c r="K10" s="21">
        <f>I10*VLOOKUP("電力",設定!$A$2:$C$199,3,FALSE)</f>
        <v>0</v>
      </c>
      <c r="L10" s="25" t="str">
        <f t="shared" si="3"/>
        <v/>
      </c>
      <c r="M10" s="23" t="str">
        <f t="shared" si="4"/>
        <v>適合</v>
      </c>
      <c r="N10" s="14"/>
    </row>
    <row r="11" spans="1:14" x14ac:dyDescent="0.15">
      <c r="A11" s="17">
        <v>9</v>
      </c>
      <c r="B11" s="14"/>
      <c r="C11" s="15"/>
      <c r="D11" s="15"/>
      <c r="E11" s="15"/>
      <c r="F11" s="16">
        <f t="shared" si="0"/>
        <v>0</v>
      </c>
      <c r="G11" s="15"/>
      <c r="H11" s="17">
        <f t="shared" si="1"/>
        <v>0</v>
      </c>
      <c r="I11" s="17">
        <f t="shared" si="2"/>
        <v>0</v>
      </c>
      <c r="J11" s="18">
        <f>H11*VLOOKUP("電力",設定!$A$2:$C$199,3,FALSE)</f>
        <v>0</v>
      </c>
      <c r="K11" s="21">
        <f>I11*VLOOKUP("電力",設定!$A$2:$C$199,3,FALSE)</f>
        <v>0</v>
      </c>
      <c r="L11" s="25" t="str">
        <f t="shared" si="3"/>
        <v/>
      </c>
      <c r="M11" s="23" t="str">
        <f t="shared" si="4"/>
        <v>適合</v>
      </c>
      <c r="N11" s="14"/>
    </row>
    <row r="12" spans="1:14" x14ac:dyDescent="0.15">
      <c r="A12" s="17">
        <v>10</v>
      </c>
      <c r="B12" s="14"/>
      <c r="C12" s="15"/>
      <c r="D12" s="15"/>
      <c r="E12" s="15"/>
      <c r="F12" s="16">
        <f t="shared" si="0"/>
        <v>0</v>
      </c>
      <c r="G12" s="15"/>
      <c r="H12" s="17">
        <f t="shared" si="1"/>
        <v>0</v>
      </c>
      <c r="I12" s="17">
        <f t="shared" si="2"/>
        <v>0</v>
      </c>
      <c r="J12" s="18">
        <f>H12*VLOOKUP("電力",設定!$A$2:$C$199,3,FALSE)</f>
        <v>0</v>
      </c>
      <c r="K12" s="21">
        <f>I12*VLOOKUP("電力",設定!$A$2:$C$199,3,FALSE)</f>
        <v>0</v>
      </c>
      <c r="L12" s="25" t="str">
        <f>IF(H12&gt;0,(H12-I12)/H12,"")</f>
        <v/>
      </c>
      <c r="M12" s="23" t="str">
        <f t="shared" si="4"/>
        <v>適合</v>
      </c>
      <c r="N12" s="14"/>
    </row>
    <row r="13" spans="1:14" ht="14.25" thickBot="1" x14ac:dyDescent="0.2">
      <c r="B13" s="1" t="s">
        <v>21</v>
      </c>
      <c r="H13" s="1"/>
      <c r="I13" s="1"/>
      <c r="J13" s="19">
        <f>SUM(J3:J12)</f>
        <v>0</v>
      </c>
      <c r="K13" s="19">
        <f>SUM(K3:K12)</f>
        <v>0</v>
      </c>
      <c r="L13" s="84" t="str">
        <f>IF(K13&gt;0,(J13-K13)/J13,"")</f>
        <v/>
      </c>
      <c r="M13" s="23" t="str">
        <f t="shared" si="4"/>
        <v>適合</v>
      </c>
      <c r="N13" s="17"/>
    </row>
    <row r="14" spans="1:14" x14ac:dyDescent="0.15">
      <c r="B14" s="1"/>
      <c r="H14" s="1"/>
      <c r="I14" s="1"/>
      <c r="J14" s="1"/>
      <c r="K14" s="1"/>
      <c r="L14" s="1"/>
    </row>
    <row r="15" spans="1:14" x14ac:dyDescent="0.15">
      <c r="A15" s="1" t="s">
        <v>22</v>
      </c>
    </row>
    <row r="16" spans="1:14" x14ac:dyDescent="0.15">
      <c r="A16" t="s">
        <v>23</v>
      </c>
    </row>
    <row r="17" spans="1:1" x14ac:dyDescent="0.15">
      <c r="A17" t="s">
        <v>148</v>
      </c>
    </row>
    <row r="18" spans="1:1" x14ac:dyDescent="0.15">
      <c r="A18" t="s">
        <v>24</v>
      </c>
    </row>
    <row r="19" spans="1:1" x14ac:dyDescent="0.15">
      <c r="A19" t="s">
        <v>25</v>
      </c>
    </row>
  </sheetData>
  <phoneticPr fontId="4"/>
  <pageMargins left="0.5" right="0.5" top="0.75" bottom="0.75" header="0.5" footer="0.5"/>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I1696"/>
  <sheetViews>
    <sheetView topLeftCell="T1" workbookViewId="0">
      <pane ySplit="1" topLeftCell="A2" activePane="bottomLeft" state="frozen"/>
      <selection activeCell="D27" sqref="D27"/>
      <selection pane="bottomLeft" activeCell="Z23" sqref="Z23"/>
    </sheetView>
  </sheetViews>
  <sheetFormatPr defaultColWidth="9.125" defaultRowHeight="13.5" x14ac:dyDescent="0.15"/>
  <cols>
    <col min="1" max="1" width="7.25" style="8" customWidth="1"/>
    <col min="2" max="2" width="16.5" style="8" bestFit="1" customWidth="1"/>
    <col min="3" max="3" width="22.875" style="8" bestFit="1" customWidth="1"/>
    <col min="4" max="4" width="10.75" style="8" bestFit="1" customWidth="1"/>
    <col min="5" max="5" width="23.75" style="8" bestFit="1" customWidth="1"/>
    <col min="6" max="7" width="16.375" style="8" bestFit="1" customWidth="1"/>
    <col min="8" max="8" width="11.125" style="8" bestFit="1" customWidth="1"/>
    <col min="9" max="9" width="18.25" style="8" bestFit="1" customWidth="1"/>
    <col min="10" max="10" width="16.75" style="8" bestFit="1" customWidth="1"/>
    <col min="11" max="11" width="22.875" style="8" bestFit="1" customWidth="1"/>
    <col min="12" max="12" width="10.75" style="8" bestFit="1" customWidth="1"/>
    <col min="13" max="14" width="19.375" style="8" bestFit="1" customWidth="1"/>
    <col min="15" max="15" width="11.125" style="8" bestFit="1" customWidth="1"/>
    <col min="16" max="16" width="26.125" style="8" bestFit="1" customWidth="1"/>
    <col min="17" max="17" width="16.75" style="8" bestFit="1" customWidth="1"/>
    <col min="18" max="19" width="6.125" style="8" bestFit="1" customWidth="1"/>
    <col min="20" max="20" width="10.875" style="8" bestFit="1" customWidth="1"/>
    <col min="21" max="21" width="13.875" style="8" bestFit="1" customWidth="1"/>
    <col min="22" max="22" width="14.375" style="8" bestFit="1" customWidth="1"/>
    <col min="23" max="24" width="14.75" style="8" bestFit="1" customWidth="1"/>
    <col min="25" max="25" width="12.625" style="8" bestFit="1" customWidth="1"/>
    <col min="26" max="26" width="13.875" style="8" bestFit="1" customWidth="1"/>
    <col min="27" max="27" width="14.375" style="8" bestFit="1" customWidth="1"/>
    <col min="28" max="29" width="14.75" style="8" bestFit="1" customWidth="1"/>
    <col min="30" max="30" width="12.625" style="8" bestFit="1" customWidth="1"/>
    <col min="31" max="31" width="14.875" style="8" bestFit="1" customWidth="1"/>
    <col min="32" max="32" width="12.125" style="8" bestFit="1" customWidth="1"/>
    <col min="33" max="33" width="23.875" style="8" customWidth="1"/>
    <col min="34" max="34" width="17.375" style="8" bestFit="1" customWidth="1"/>
    <col min="35" max="35" width="7.75" style="8" bestFit="1" customWidth="1"/>
    <col min="36" max="36" width="9.125" style="8" customWidth="1"/>
    <col min="37" max="16384" width="9.125" style="8"/>
  </cols>
  <sheetData>
    <row r="1" spans="1:35" ht="27" customHeight="1" x14ac:dyDescent="0.15">
      <c r="A1" s="27" t="s">
        <v>5</v>
      </c>
      <c r="B1" s="27" t="s">
        <v>6</v>
      </c>
      <c r="C1" s="28" t="s">
        <v>26</v>
      </c>
      <c r="D1" s="27" t="s">
        <v>27</v>
      </c>
      <c r="E1" s="27" t="s">
        <v>142</v>
      </c>
      <c r="F1" s="28" t="s">
        <v>143</v>
      </c>
      <c r="G1" s="28" t="s">
        <v>144</v>
      </c>
      <c r="H1" s="27" t="s">
        <v>28</v>
      </c>
      <c r="I1" s="28" t="s">
        <v>141</v>
      </c>
      <c r="J1" s="27" t="s">
        <v>29</v>
      </c>
      <c r="K1" s="28" t="s">
        <v>30</v>
      </c>
      <c r="L1" s="27" t="s">
        <v>31</v>
      </c>
      <c r="M1" s="27" t="s">
        <v>32</v>
      </c>
      <c r="N1" s="27" t="s">
        <v>33</v>
      </c>
      <c r="O1" s="27" t="s">
        <v>34</v>
      </c>
      <c r="P1" s="27" t="s">
        <v>35</v>
      </c>
      <c r="Q1" s="27" t="s">
        <v>36</v>
      </c>
      <c r="R1" s="27" t="s">
        <v>37</v>
      </c>
      <c r="S1" s="27" t="s">
        <v>38</v>
      </c>
      <c r="T1" s="27" t="s">
        <v>140</v>
      </c>
      <c r="U1" s="27" t="s">
        <v>12</v>
      </c>
      <c r="V1" s="27" t="s">
        <v>39</v>
      </c>
      <c r="W1" s="27" t="s">
        <v>40</v>
      </c>
      <c r="X1" s="27" t="s">
        <v>41</v>
      </c>
      <c r="Y1" s="27" t="s">
        <v>42</v>
      </c>
      <c r="Z1" s="27" t="s">
        <v>13</v>
      </c>
      <c r="AA1" s="27" t="s">
        <v>43</v>
      </c>
      <c r="AB1" s="27" t="s">
        <v>44</v>
      </c>
      <c r="AC1" s="27" t="s">
        <v>45</v>
      </c>
      <c r="AD1" s="33" t="s">
        <v>46</v>
      </c>
      <c r="AE1" s="42" t="s">
        <v>47</v>
      </c>
      <c r="AF1" s="39" t="s">
        <v>17</v>
      </c>
      <c r="AG1" s="33" t="s">
        <v>18</v>
      </c>
      <c r="AH1" s="17" t="s">
        <v>49</v>
      </c>
      <c r="AI1" s="17" t="s">
        <v>50</v>
      </c>
    </row>
    <row r="2" spans="1:35" x14ac:dyDescent="0.15">
      <c r="A2" s="29" t="s">
        <v>19</v>
      </c>
      <c r="B2" s="14" t="s">
        <v>152</v>
      </c>
      <c r="C2" s="30" t="s">
        <v>51</v>
      </c>
      <c r="D2" s="30"/>
      <c r="E2" s="30"/>
      <c r="F2" s="30"/>
      <c r="G2" s="30"/>
      <c r="H2" s="30" t="s">
        <v>52</v>
      </c>
      <c r="I2" s="30">
        <v>10</v>
      </c>
      <c r="J2" s="17" t="str">
        <f t="shared" ref="J2:J19" si="0">IFERROR(IF(ISNUMBER(SEARCH("LPガス（体積）",H2)),"Nm³/h",IF(ISNUMBER(SEARCH("LPガス（質量）",H2)),"kg/h",IF(ISNUMBER(SEARCH("都市ガス",H2)),"Nm³/h",IF(ISNUMBER(SEARCH("電力",H2)),"kWh/h",IF(OR(ISNUMBER(SEARCH("灯油",H2)),ISNUMBER(SEARCH("重油",H2)),ISNUMBER(SEARCH("軽油",H2))),"L/h",IF(ISNUMBER(SEARCH("ガス",H2)),"Nm³/h","")))))), "")</f>
        <v>Nm³/h</v>
      </c>
      <c r="K2" s="30" t="s">
        <v>53</v>
      </c>
      <c r="L2" s="30">
        <v>5</v>
      </c>
      <c r="M2" s="30">
        <v>25</v>
      </c>
      <c r="N2" s="30">
        <v>25</v>
      </c>
      <c r="O2" s="30"/>
      <c r="P2" s="30"/>
      <c r="Q2" s="17" t="str">
        <f t="shared" ref="Q2:Q19" si="1">IFERROR(IF(ISNUMBER(SEARCH("LPガス（体積）",O2)),"Nm³/h",IF(ISNUMBER(SEARCH("LPガス（質量）",O2)),"kg/h",IF(ISNUMBER(SEARCH("都市ガス",O2)),"Nm³/h",IF(ISNUMBER(SEARCH("電力",O2)),"kWh/h",IF(OR(ISNUMBER(SEARCH("灯油",O2)),ISNUMBER(SEARCH("重油",O2)),ISNUMBER(SEARCH("軽油",O2))),"L/h",IF(ISNUMBER(SEARCH("ガス",O2)),"Nm³/h","")))))), "")</f>
        <v/>
      </c>
      <c r="R2" s="30">
        <v>50</v>
      </c>
      <c r="S2" s="30">
        <v>50</v>
      </c>
      <c r="T2" s="30">
        <v>100</v>
      </c>
      <c r="U2" s="13" t="str">
        <f>IFERROR(IF(AND(ISNUMBER(R2),ISNUMBER(S2)),(F2/(IF(ISNUMBER(D2),D2,IF(ISNUMBER(E2),E2*VLOOKUP("APF換算係数（旧COP→APF）",設定!$A$2:$C$201,3,FALSE),""))))*R2 + (G2/(IF(ISNUMBER(D2),D2,IF(ISNUMBER(E2),E2*VLOOKUP("APF換算係数（旧COP→APF）",設定!$A$2:$C$201,3,FALSE),""))))*S2,(F2/(IF(ISNUMBER(D2),D2,IF(ISNUMBER(E2),E2*VLOOKUP("APF換算係数（旧COP→APF）",設定!$A$2:$C$201,3,FALSE),""))))*T2),"-")</f>
        <v>-</v>
      </c>
      <c r="V2" s="17">
        <f t="shared" ref="V2:V12" si="2">IFERROR(I2*T2,"")</f>
        <v>1000</v>
      </c>
      <c r="W2" s="13" t="str">
        <f>IFERROR(U2*VLOOKUP("電力（全国平均・暫定）",設定!$A$2:$C$201,3,FALSE),"-")</f>
        <v>-</v>
      </c>
      <c r="X2" s="18">
        <f>IFERROR(V2*VLOOKUP(H2,設定!$A$2:$C$201,3,FALSE),"")</f>
        <v>6</v>
      </c>
      <c r="Y2" s="31">
        <f t="shared" ref="Y2:Y12" si="3">IFERROR(IF(C2="EHP（電動）",W2,IF(C2="GHP（ガス）",X2,IF(C2="ハイブリッド",W2*AI2,IFERROR(W2,0)+IFERROR(X2,0)))),"-")</f>
        <v>6</v>
      </c>
      <c r="Z2" s="80">
        <f t="shared" ref="Z2:Z12" si="4">IFERROR(IF(AND(ISNUMBER(R2),ISNUMBER(S2)),(M2/L2)*R2 + (N2/L2)*S2,(M2/L2)*T2),"-")</f>
        <v>500</v>
      </c>
      <c r="AA2" s="17">
        <f t="shared" ref="AA2:AA12" si="5">IFERROR(P2*T2,"")</f>
        <v>0</v>
      </c>
      <c r="AB2" s="31">
        <f>IFERROR(Z2*VLOOKUP("電力（全国平均・暫定）",設定!$A$2:$C$199,3,FALSE),"-")</f>
        <v>0.2155</v>
      </c>
      <c r="AC2" s="18" t="str">
        <f>IFERROR(AA2*VLOOKUP(O2,設定!$A$2:$C$199,3,FALSE),"")</f>
        <v/>
      </c>
      <c r="AD2" s="38">
        <f t="shared" ref="AD2:AD12" si="6">IFERROR(IF(K2="EHP（電動）",AB2,IF(K2="GHP（ガス）",AC2,IF(K2="ハイブリッド",AB2*AI2,IFERROR(AB2,0)+IFERROR(AC2,0)))),"-")</f>
        <v>0.65478571428571442</v>
      </c>
      <c r="AE2" s="43">
        <f t="shared" ref="AE2:AE12" si="7">IFERROR(IF(Y2&gt;0,(Y2-AD2)/Y2,""),"-")</f>
        <v>0.89086904761904762</v>
      </c>
      <c r="AF2" s="40" t="str">
        <f t="shared" ref="AF2:AF12" si="8">IF(AE2&gt;=0.05,"適合","未達")</f>
        <v>適合</v>
      </c>
      <c r="AG2" s="34"/>
      <c r="AH2" s="18">
        <v>0.7</v>
      </c>
      <c r="AI2" s="18">
        <f>IFERROR(1 + ((1-AH2)/MAX(AH2,0.000001))*(VLOOKUP("都市ガス",設定!$A$2:$C$101,3,FALSE)/VLOOKUP("電力（全国平均・暫定）",設定!$A$2:$C$101,3,FALSE)),"")</f>
        <v>3.0384487901889301</v>
      </c>
    </row>
    <row r="3" spans="1:35" x14ac:dyDescent="0.15">
      <c r="A3" s="17">
        <v>1</v>
      </c>
      <c r="B3" s="14"/>
      <c r="C3" s="30"/>
      <c r="D3" s="30"/>
      <c r="E3" s="30"/>
      <c r="F3" s="30"/>
      <c r="G3" s="30"/>
      <c r="H3" s="30"/>
      <c r="I3" s="30"/>
      <c r="J3" s="17" t="str">
        <f t="shared" si="0"/>
        <v/>
      </c>
      <c r="K3" s="30"/>
      <c r="L3" s="30"/>
      <c r="M3" s="30"/>
      <c r="N3" s="30"/>
      <c r="O3" s="30"/>
      <c r="P3" s="30"/>
      <c r="Q3" s="17" t="str">
        <f t="shared" si="1"/>
        <v/>
      </c>
      <c r="R3" s="30"/>
      <c r="S3" s="30"/>
      <c r="T3" s="30"/>
      <c r="U3" s="80" t="str">
        <f>IFERROR(IF(AND(ISNUMBER(R3),ISNUMBER(S3)),(F3/(IF(ISNUMBER(D3),D3,IF(ISNUMBER(E3),E3*VLOOKUP("APF換算係数（旧COP→APF）",設定!$A$2:$C$201,3,FALSE),""))))*R3 + (G3/(IF(ISNUMBER(D3),D3,IF(ISNUMBER(E3),E3*VLOOKUP("APF換算係数（旧COP→APF）",設定!$A$2:$C$201,3,FALSE),""))))*S3,(F3/(IF(ISNUMBER(D3),D3,IF(ISNUMBER(E3),E3*VLOOKUP("APF換算係数（旧COP→APF）",設定!$A$2:$C$201,3,FALSE),""))))*T3),"-")</f>
        <v>-</v>
      </c>
      <c r="V3" s="17">
        <f t="shared" si="2"/>
        <v>0</v>
      </c>
      <c r="W3" s="31" t="str">
        <f>IFERROR(U3*VLOOKUP("電力（全国平均・暫定）",設定!$A$2:$C$201,3,FALSE),"-")</f>
        <v>-</v>
      </c>
      <c r="X3" s="18" t="str">
        <f>IFERROR(V3*VLOOKUP(H3,設定!$A$2:$C$201,3,FALSE),"")</f>
        <v/>
      </c>
      <c r="Y3" s="31" t="str">
        <f t="shared" si="3"/>
        <v>-</v>
      </c>
      <c r="Z3" s="80" t="str">
        <f t="shared" si="4"/>
        <v>-</v>
      </c>
      <c r="AA3" s="17">
        <f t="shared" si="5"/>
        <v>0</v>
      </c>
      <c r="AB3" s="31" t="str">
        <f>IFERROR(Z3*VLOOKUP("電力（全国平均・暫定）",設定!$A$2:$C$199,3,FALSE),"-")</f>
        <v>-</v>
      </c>
      <c r="AC3" s="17" t="str">
        <f>IFERROR(AA3*VLOOKUP(O3,設定!$A$2:$C$199,3,FALSE),"")</f>
        <v/>
      </c>
      <c r="AD3" s="38" t="str">
        <f t="shared" si="6"/>
        <v>-</v>
      </c>
      <c r="AE3" s="62" t="str">
        <f t="shared" si="7"/>
        <v>-</v>
      </c>
      <c r="AF3" s="40" t="str">
        <f t="shared" si="8"/>
        <v>適合</v>
      </c>
      <c r="AG3" s="34"/>
      <c r="AH3" s="18">
        <v>0.7</v>
      </c>
      <c r="AI3" s="18">
        <f>IFERROR(1 + ((1-AH3)/MAX(AH3,0.000001))*(VLOOKUP("都市ガス",設定!$A$2:$C$101,3,FALSE)/VLOOKUP("電力（全国平均・暫定）",設定!$A$2:$C$101,3,FALSE)),"")</f>
        <v>3.0384487901889301</v>
      </c>
    </row>
    <row r="4" spans="1:35" x14ac:dyDescent="0.15">
      <c r="A4" s="17">
        <v>2</v>
      </c>
      <c r="B4" s="14"/>
      <c r="C4" s="30"/>
      <c r="D4" s="30"/>
      <c r="E4" s="30"/>
      <c r="F4" s="30"/>
      <c r="G4" s="30"/>
      <c r="H4" s="30"/>
      <c r="I4" s="30"/>
      <c r="J4" s="17" t="str">
        <f t="shared" si="0"/>
        <v/>
      </c>
      <c r="K4" s="30"/>
      <c r="L4" s="30"/>
      <c r="M4" s="30"/>
      <c r="N4" s="30"/>
      <c r="O4" s="30"/>
      <c r="P4" s="30"/>
      <c r="Q4" s="17" t="str">
        <f t="shared" si="1"/>
        <v/>
      </c>
      <c r="R4" s="30"/>
      <c r="S4" s="30"/>
      <c r="T4" s="30"/>
      <c r="U4" s="80" t="str">
        <f>IFERROR(IF(AND(ISNUMBER(R4),ISNUMBER(S4)),(F4/(IF(ISNUMBER(D4),D4,IF(ISNUMBER(E4),E4*VLOOKUP("APF換算係数（旧COP→APF）",設定!$A$2:$C$201,3,FALSE),""))))*R4 + (G4/(IF(ISNUMBER(D4),D4,IF(ISNUMBER(E4),E4*VLOOKUP("APF換算係数（旧COP→APF）",設定!$A$2:$C$201,3,FALSE),""))))*S4,(F4/(IF(ISNUMBER(D4),D4,IF(ISNUMBER(E4),E4*VLOOKUP("APF換算係数（旧COP→APF）",設定!$A$2:$C$201,3,FALSE),""))))*T4),"-")</f>
        <v>-</v>
      </c>
      <c r="V4" s="17">
        <f t="shared" si="2"/>
        <v>0</v>
      </c>
      <c r="W4" s="31" t="str">
        <f>IFERROR(U4*VLOOKUP("電力（全国平均・暫定）",設定!$A$2:$C$201,3,FALSE),"-")</f>
        <v>-</v>
      </c>
      <c r="X4" s="18" t="str">
        <f>IFERROR(V4*VLOOKUP(H4,設定!$A$2:$C$201,3,FALSE),"")</f>
        <v/>
      </c>
      <c r="Y4" s="31" t="str">
        <f t="shared" si="3"/>
        <v>-</v>
      </c>
      <c r="Z4" s="80" t="str">
        <f t="shared" si="4"/>
        <v>-</v>
      </c>
      <c r="AA4" s="17">
        <f t="shared" si="5"/>
        <v>0</v>
      </c>
      <c r="AB4" s="31" t="str">
        <f>IFERROR(Z4*VLOOKUP("電力（全国平均・暫定）",設定!$A$2:$C$199,3,FALSE),"-")</f>
        <v>-</v>
      </c>
      <c r="AC4" s="17" t="str">
        <f>IFERROR(AA4*VLOOKUP(O4,設定!$A$2:$C$199,3,FALSE),"")</f>
        <v/>
      </c>
      <c r="AD4" s="38" t="str">
        <f t="shared" si="6"/>
        <v>-</v>
      </c>
      <c r="AE4" s="62" t="str">
        <f t="shared" si="7"/>
        <v>-</v>
      </c>
      <c r="AF4" s="40" t="str">
        <f t="shared" si="8"/>
        <v>適合</v>
      </c>
      <c r="AG4" s="34"/>
      <c r="AH4" s="18">
        <v>0.7</v>
      </c>
      <c r="AI4" s="18">
        <f>IFERROR(1 + ((1-AH4)/MAX(AH4,0.000001))*(VLOOKUP("都市ガス",設定!$A$2:$C$101,3,FALSE)/VLOOKUP("電力（全国平均・暫定）",設定!$A$2:$C$101,3,FALSE)),"")</f>
        <v>3.0384487901889301</v>
      </c>
    </row>
    <row r="5" spans="1:35" x14ac:dyDescent="0.15">
      <c r="A5" s="17">
        <v>3</v>
      </c>
      <c r="B5" s="14"/>
      <c r="C5" s="30"/>
      <c r="D5" s="30"/>
      <c r="E5" s="30"/>
      <c r="F5" s="30"/>
      <c r="G5" s="30"/>
      <c r="H5" s="30"/>
      <c r="I5" s="30"/>
      <c r="J5" s="17" t="str">
        <f t="shared" si="0"/>
        <v/>
      </c>
      <c r="K5" s="30"/>
      <c r="L5" s="30"/>
      <c r="M5" s="30"/>
      <c r="N5" s="30"/>
      <c r="O5" s="30"/>
      <c r="P5" s="30"/>
      <c r="Q5" s="17" t="str">
        <f t="shared" si="1"/>
        <v/>
      </c>
      <c r="R5" s="30"/>
      <c r="S5" s="30"/>
      <c r="T5" s="30"/>
      <c r="U5" s="80" t="str">
        <f>IFERROR(IF(AND(ISNUMBER(R5),ISNUMBER(S5)),(F5/(IF(ISNUMBER(D5),D5,IF(ISNUMBER(E5),E5*VLOOKUP("APF換算係数（旧COP→APF）",設定!$A$2:$C$201,3,FALSE),""))))*R5 + (G5/(IF(ISNUMBER(D5),D5,IF(ISNUMBER(E5),E5*VLOOKUP("APF換算係数（旧COP→APF）",設定!$A$2:$C$201,3,FALSE),""))))*S5,(F5/(IF(ISNUMBER(D5),D5,IF(ISNUMBER(E5),E5*VLOOKUP("APF換算係数（旧COP→APF）",設定!$A$2:$C$201,3,FALSE),""))))*T5),"-")</f>
        <v>-</v>
      </c>
      <c r="V5" s="17">
        <f t="shared" si="2"/>
        <v>0</v>
      </c>
      <c r="W5" s="31" t="str">
        <f>IFERROR(U5*VLOOKUP("電力（全国平均・暫定）",設定!$A$2:$C$201,3,FALSE),"-")</f>
        <v>-</v>
      </c>
      <c r="X5" s="18" t="str">
        <f>IFERROR(V5*VLOOKUP(H5,設定!$A$2:$C$201,3,FALSE),"")</f>
        <v/>
      </c>
      <c r="Y5" s="31" t="str">
        <f t="shared" si="3"/>
        <v>-</v>
      </c>
      <c r="Z5" s="80" t="str">
        <f t="shared" si="4"/>
        <v>-</v>
      </c>
      <c r="AA5" s="17">
        <f t="shared" si="5"/>
        <v>0</v>
      </c>
      <c r="AB5" s="31" t="str">
        <f>IFERROR(Z5*VLOOKUP("電力（全国平均・暫定）",設定!$A$2:$C$199,3,FALSE),"-")</f>
        <v>-</v>
      </c>
      <c r="AC5" s="17" t="str">
        <f>IFERROR(AA5*VLOOKUP(O5,設定!$A$2:$C$199,3,FALSE),"")</f>
        <v/>
      </c>
      <c r="AD5" s="38" t="str">
        <f t="shared" si="6"/>
        <v>-</v>
      </c>
      <c r="AE5" s="62" t="str">
        <f t="shared" si="7"/>
        <v>-</v>
      </c>
      <c r="AF5" s="40" t="str">
        <f t="shared" si="8"/>
        <v>適合</v>
      </c>
      <c r="AG5" s="34"/>
      <c r="AH5" s="18">
        <v>0.7</v>
      </c>
      <c r="AI5" s="18">
        <f>IFERROR(1 + ((1-AH5)/MAX(AH5,0.000001))*(VLOOKUP("都市ガス",設定!$A$2:$C$101,3,FALSE)/VLOOKUP("電力（全国平均・暫定）",設定!$A$2:$C$101,3,FALSE)),"")</f>
        <v>3.0384487901889301</v>
      </c>
    </row>
    <row r="6" spans="1:35" x14ac:dyDescent="0.15">
      <c r="A6" s="17">
        <v>4</v>
      </c>
      <c r="B6" s="14"/>
      <c r="C6" s="30"/>
      <c r="D6" s="30"/>
      <c r="E6" s="30"/>
      <c r="F6" s="30"/>
      <c r="G6" s="30"/>
      <c r="H6" s="30"/>
      <c r="I6" s="30"/>
      <c r="J6" s="17" t="str">
        <f t="shared" si="0"/>
        <v/>
      </c>
      <c r="K6" s="30"/>
      <c r="L6" s="30"/>
      <c r="M6" s="30"/>
      <c r="N6" s="30"/>
      <c r="O6" s="30"/>
      <c r="P6" s="30"/>
      <c r="Q6" s="17" t="str">
        <f t="shared" si="1"/>
        <v/>
      </c>
      <c r="R6" s="30"/>
      <c r="S6" s="30"/>
      <c r="T6" s="30"/>
      <c r="U6" s="80" t="str">
        <f>IFERROR(IF(AND(ISNUMBER(R6),ISNUMBER(S6)),(F6/(IF(ISNUMBER(D6),D6,IF(ISNUMBER(E6),E6*VLOOKUP("APF換算係数（旧COP→APF）",設定!$A$2:$C$201,3,FALSE),""))))*R6 + (G6/(IF(ISNUMBER(D6),D6,IF(ISNUMBER(E6),E6*VLOOKUP("APF換算係数（旧COP→APF）",設定!$A$2:$C$201,3,FALSE),""))))*S6,(F6/(IF(ISNUMBER(D6),D6,IF(ISNUMBER(E6),E6*VLOOKUP("APF換算係数（旧COP→APF）",設定!$A$2:$C$201,3,FALSE),""))))*T6),"-")</f>
        <v>-</v>
      </c>
      <c r="V6" s="17">
        <f t="shared" si="2"/>
        <v>0</v>
      </c>
      <c r="W6" s="31" t="str">
        <f>IFERROR(U6*VLOOKUP("電力（全国平均・暫定）",設定!$A$2:$C$201,3,FALSE),"-")</f>
        <v>-</v>
      </c>
      <c r="X6" s="18" t="str">
        <f>IFERROR(V6*VLOOKUP(H6,設定!$A$2:$C$201,3,FALSE),"")</f>
        <v/>
      </c>
      <c r="Y6" s="31" t="str">
        <f t="shared" si="3"/>
        <v>-</v>
      </c>
      <c r="Z6" s="80" t="str">
        <f t="shared" si="4"/>
        <v>-</v>
      </c>
      <c r="AA6" s="17">
        <f t="shared" si="5"/>
        <v>0</v>
      </c>
      <c r="AB6" s="31" t="str">
        <f>IFERROR(Z6*VLOOKUP("電力（全国平均・暫定）",設定!$A$2:$C$199,3,FALSE),"-")</f>
        <v>-</v>
      </c>
      <c r="AC6" s="17" t="str">
        <f>IFERROR(AA6*VLOOKUP(O6,設定!$A$2:$C$199,3,FALSE),"")</f>
        <v/>
      </c>
      <c r="AD6" s="38" t="str">
        <f t="shared" si="6"/>
        <v>-</v>
      </c>
      <c r="AE6" s="62" t="str">
        <f t="shared" si="7"/>
        <v>-</v>
      </c>
      <c r="AF6" s="40" t="str">
        <f t="shared" si="8"/>
        <v>適合</v>
      </c>
      <c r="AG6" s="34"/>
      <c r="AH6" s="18">
        <v>0.7</v>
      </c>
      <c r="AI6" s="18">
        <f>IFERROR(1 + ((1-AH6)/MAX(AH6,0.000001))*(VLOOKUP("都市ガス",設定!$A$2:$C$101,3,FALSE)/VLOOKUP("電力（全国平均・暫定）",設定!$A$2:$C$101,3,FALSE)),"")</f>
        <v>3.0384487901889301</v>
      </c>
    </row>
    <row r="7" spans="1:35" x14ac:dyDescent="0.15">
      <c r="A7" s="17">
        <v>5</v>
      </c>
      <c r="B7" s="14"/>
      <c r="C7" s="30"/>
      <c r="D7" s="30"/>
      <c r="E7" s="30"/>
      <c r="F7" s="30"/>
      <c r="G7" s="30"/>
      <c r="H7" s="30"/>
      <c r="I7" s="30"/>
      <c r="J7" s="17" t="str">
        <f t="shared" si="0"/>
        <v/>
      </c>
      <c r="K7" s="30"/>
      <c r="L7" s="30"/>
      <c r="M7" s="30"/>
      <c r="N7" s="30"/>
      <c r="O7" s="30"/>
      <c r="P7" s="30"/>
      <c r="Q7" s="17" t="str">
        <f t="shared" si="1"/>
        <v/>
      </c>
      <c r="R7" s="30"/>
      <c r="S7" s="30"/>
      <c r="T7" s="30"/>
      <c r="U7" s="80" t="str">
        <f>IFERROR(IF(AND(ISNUMBER(R7),ISNUMBER(S7)),(F7/(IF(ISNUMBER(D7),D7,IF(ISNUMBER(E7),E7*VLOOKUP("APF換算係数（旧COP→APF）",設定!$A$2:$C$201,3,FALSE),""))))*R7 + (G7/(IF(ISNUMBER(D7),D7,IF(ISNUMBER(E7),E7*VLOOKUP("APF換算係数（旧COP→APF）",設定!$A$2:$C$201,3,FALSE),""))))*S7,(F7/(IF(ISNUMBER(D7),D7,IF(ISNUMBER(E7),E7*VLOOKUP("APF換算係数（旧COP→APF）",設定!$A$2:$C$201,3,FALSE),""))))*T7),"-")</f>
        <v>-</v>
      </c>
      <c r="V7" s="17">
        <f t="shared" si="2"/>
        <v>0</v>
      </c>
      <c r="W7" s="31" t="str">
        <f>IFERROR(U7*VLOOKUP("電力（全国平均・暫定）",設定!$A$2:$C$201,3,FALSE),"-")</f>
        <v>-</v>
      </c>
      <c r="X7" s="18" t="str">
        <f>IFERROR(V7*VLOOKUP(H7,設定!$A$2:$C$201,3,FALSE),"")</f>
        <v/>
      </c>
      <c r="Y7" s="31" t="str">
        <f t="shared" si="3"/>
        <v>-</v>
      </c>
      <c r="Z7" s="80" t="str">
        <f t="shared" si="4"/>
        <v>-</v>
      </c>
      <c r="AA7" s="17">
        <f t="shared" si="5"/>
        <v>0</v>
      </c>
      <c r="AB7" s="31" t="str">
        <f>IFERROR(Z7*VLOOKUP("電力（全国平均・暫定）",設定!$A$2:$C$199,3,FALSE),"-")</f>
        <v>-</v>
      </c>
      <c r="AC7" s="17" t="str">
        <f>IFERROR(AA7*VLOOKUP(O7,設定!$A$2:$C$199,3,FALSE),"")</f>
        <v/>
      </c>
      <c r="AD7" s="38" t="str">
        <f t="shared" si="6"/>
        <v>-</v>
      </c>
      <c r="AE7" s="62" t="str">
        <f t="shared" si="7"/>
        <v>-</v>
      </c>
      <c r="AF7" s="40" t="str">
        <f t="shared" si="8"/>
        <v>適合</v>
      </c>
      <c r="AG7" s="34"/>
      <c r="AH7" s="18">
        <v>0.7</v>
      </c>
      <c r="AI7" s="18">
        <f>IFERROR(1 + ((1-AH7)/MAX(AH7,0.000001))*(VLOOKUP("都市ガス",設定!$A$2:$C$101,3,FALSE)/VLOOKUP("電力（全国平均・暫定）",設定!$A$2:$C$101,3,FALSE)),"")</f>
        <v>3.0384487901889301</v>
      </c>
    </row>
    <row r="8" spans="1:35" x14ac:dyDescent="0.15">
      <c r="A8" s="17">
        <v>6</v>
      </c>
      <c r="B8" s="14"/>
      <c r="C8" s="30"/>
      <c r="D8" s="30"/>
      <c r="E8" s="30"/>
      <c r="F8" s="30"/>
      <c r="G8" s="30"/>
      <c r="H8" s="30"/>
      <c r="I8" s="30"/>
      <c r="J8" s="17" t="str">
        <f t="shared" si="0"/>
        <v/>
      </c>
      <c r="K8" s="30"/>
      <c r="L8" s="30"/>
      <c r="M8" s="30"/>
      <c r="N8" s="30"/>
      <c r="O8" s="30"/>
      <c r="P8" s="30"/>
      <c r="Q8" s="17" t="str">
        <f t="shared" si="1"/>
        <v/>
      </c>
      <c r="R8" s="30"/>
      <c r="S8" s="30"/>
      <c r="T8" s="30"/>
      <c r="U8" s="80" t="str">
        <f>IFERROR(IF(AND(ISNUMBER(R8),ISNUMBER(S8)),(F8/(IF(ISNUMBER(D8),D8,IF(ISNUMBER(E8),E8*VLOOKUP("APF換算係数（旧COP→APF）",設定!$A$2:$C$201,3,FALSE),""))))*R8 + (G8/(IF(ISNUMBER(D8),D8,IF(ISNUMBER(E8),E8*VLOOKUP("APF換算係数（旧COP→APF）",設定!$A$2:$C$201,3,FALSE),""))))*S8,(F8/(IF(ISNUMBER(D8),D8,IF(ISNUMBER(E8),E8*VLOOKUP("APF換算係数（旧COP→APF）",設定!$A$2:$C$201,3,FALSE),""))))*T8),"-")</f>
        <v>-</v>
      </c>
      <c r="V8" s="17">
        <f t="shared" si="2"/>
        <v>0</v>
      </c>
      <c r="W8" s="31" t="str">
        <f>IFERROR(U8*VLOOKUP("電力（全国平均・暫定）",設定!$A$2:$C$201,3,FALSE),"-")</f>
        <v>-</v>
      </c>
      <c r="X8" s="18" t="str">
        <f>IFERROR(V8*VLOOKUP(H8,設定!$A$2:$C$201,3,FALSE),"")</f>
        <v/>
      </c>
      <c r="Y8" s="31" t="str">
        <f t="shared" si="3"/>
        <v>-</v>
      </c>
      <c r="Z8" s="80" t="str">
        <f t="shared" si="4"/>
        <v>-</v>
      </c>
      <c r="AA8" s="17">
        <f t="shared" si="5"/>
        <v>0</v>
      </c>
      <c r="AB8" s="31" t="str">
        <f>IFERROR(Z8*VLOOKUP("電力（全国平均・暫定）",設定!$A$2:$C$199,3,FALSE),"-")</f>
        <v>-</v>
      </c>
      <c r="AC8" s="17" t="str">
        <f>IFERROR(AA8*VLOOKUP(O8,設定!$A$2:$C$199,3,FALSE),"")</f>
        <v/>
      </c>
      <c r="AD8" s="38" t="str">
        <f t="shared" si="6"/>
        <v>-</v>
      </c>
      <c r="AE8" s="62" t="str">
        <f t="shared" si="7"/>
        <v>-</v>
      </c>
      <c r="AF8" s="40" t="str">
        <f t="shared" si="8"/>
        <v>適合</v>
      </c>
      <c r="AG8" s="34"/>
      <c r="AH8" s="18">
        <v>0.7</v>
      </c>
      <c r="AI8" s="18">
        <f>IFERROR(1 + ((1-AH8)/MAX(AH8,0.000001))*(VLOOKUP("都市ガス",設定!$A$2:$C$101,3,FALSE)/VLOOKUP("電力（全国平均・暫定）",設定!$A$2:$C$101,3,FALSE)),"")</f>
        <v>3.0384487901889301</v>
      </c>
    </row>
    <row r="9" spans="1:35" x14ac:dyDescent="0.15">
      <c r="A9" s="17">
        <v>7</v>
      </c>
      <c r="B9" s="14"/>
      <c r="C9" s="30"/>
      <c r="D9" s="30"/>
      <c r="E9" s="30"/>
      <c r="F9" s="30"/>
      <c r="G9" s="30"/>
      <c r="H9" s="30"/>
      <c r="I9" s="30"/>
      <c r="J9" s="17" t="str">
        <f t="shared" si="0"/>
        <v/>
      </c>
      <c r="K9" s="30"/>
      <c r="L9" s="30"/>
      <c r="M9" s="30"/>
      <c r="N9" s="30"/>
      <c r="O9" s="30"/>
      <c r="P9" s="30"/>
      <c r="Q9" s="17" t="str">
        <f t="shared" si="1"/>
        <v/>
      </c>
      <c r="R9" s="30"/>
      <c r="S9" s="30"/>
      <c r="T9" s="30"/>
      <c r="U9" s="80" t="str">
        <f>IFERROR(IF(AND(ISNUMBER(R9),ISNUMBER(S9)),(F9/(IF(ISNUMBER(D9),D9,IF(ISNUMBER(E9),E9*VLOOKUP("APF換算係数（旧COP→APF）",設定!$A$2:$C$201,3,FALSE),""))))*R9 + (G9/(IF(ISNUMBER(D9),D9,IF(ISNUMBER(E9),E9*VLOOKUP("APF換算係数（旧COP→APF）",設定!$A$2:$C$201,3,FALSE),""))))*S9,(F9/(IF(ISNUMBER(D9),D9,IF(ISNUMBER(E9),E9*VLOOKUP("APF換算係数（旧COP→APF）",設定!$A$2:$C$201,3,FALSE),""))))*T9),"-")</f>
        <v>-</v>
      </c>
      <c r="V9" s="17">
        <f t="shared" si="2"/>
        <v>0</v>
      </c>
      <c r="W9" s="31" t="str">
        <f>IFERROR(U9*VLOOKUP("電力（全国平均・暫定）",設定!$A$2:$C$201,3,FALSE),"-")</f>
        <v>-</v>
      </c>
      <c r="X9" s="18" t="str">
        <f>IFERROR(V9*VLOOKUP(H9,設定!$A$2:$C$201,3,FALSE),"")</f>
        <v/>
      </c>
      <c r="Y9" s="31" t="str">
        <f t="shared" si="3"/>
        <v>-</v>
      </c>
      <c r="Z9" s="80" t="str">
        <f t="shared" si="4"/>
        <v>-</v>
      </c>
      <c r="AA9" s="17">
        <f t="shared" si="5"/>
        <v>0</v>
      </c>
      <c r="AB9" s="31" t="str">
        <f>IFERROR(Z9*VLOOKUP("電力（全国平均・暫定）",設定!$A$2:$C$199,3,FALSE),"-")</f>
        <v>-</v>
      </c>
      <c r="AC9" s="17" t="str">
        <f>IFERROR(AA9*VLOOKUP(O9,設定!$A$2:$C$199,3,FALSE),"")</f>
        <v/>
      </c>
      <c r="AD9" s="38" t="str">
        <f t="shared" si="6"/>
        <v>-</v>
      </c>
      <c r="AE9" s="62" t="str">
        <f t="shared" si="7"/>
        <v>-</v>
      </c>
      <c r="AF9" s="40" t="str">
        <f t="shared" si="8"/>
        <v>適合</v>
      </c>
      <c r="AG9" s="34"/>
      <c r="AH9" s="18">
        <v>0.7</v>
      </c>
      <c r="AI9" s="18">
        <f>IFERROR(1 + ((1-AH9)/MAX(AH9,0.000001))*(VLOOKUP("都市ガス",設定!$A$2:$C$101,3,FALSE)/VLOOKUP("電力（全国平均・暫定）",設定!$A$2:$C$101,3,FALSE)),"")</f>
        <v>3.0384487901889301</v>
      </c>
    </row>
    <row r="10" spans="1:35" x14ac:dyDescent="0.15">
      <c r="A10" s="17">
        <v>8</v>
      </c>
      <c r="B10" s="14"/>
      <c r="C10" s="30"/>
      <c r="D10" s="30"/>
      <c r="E10" s="30"/>
      <c r="F10" s="30"/>
      <c r="G10" s="30"/>
      <c r="H10" s="30"/>
      <c r="I10" s="30"/>
      <c r="J10" s="17" t="str">
        <f t="shared" si="0"/>
        <v/>
      </c>
      <c r="K10" s="30"/>
      <c r="L10" s="30"/>
      <c r="M10" s="30"/>
      <c r="N10" s="30"/>
      <c r="O10" s="30"/>
      <c r="P10" s="30"/>
      <c r="Q10" s="17" t="str">
        <f t="shared" si="1"/>
        <v/>
      </c>
      <c r="R10" s="30"/>
      <c r="S10" s="30"/>
      <c r="T10" s="30"/>
      <c r="U10" s="80" t="str">
        <f>IFERROR(IF(AND(ISNUMBER(R10),ISNUMBER(S10)),(F10/(IF(ISNUMBER(D10),D10,IF(ISNUMBER(E10),E10*VLOOKUP("APF換算係数（旧COP→APF）",設定!$A$2:$C$201,3,FALSE),""))))*R10 + (G10/(IF(ISNUMBER(D10),D10,IF(ISNUMBER(E10),E10*VLOOKUP("APF換算係数（旧COP→APF）",設定!$A$2:$C$201,3,FALSE),""))))*S10,(F10/(IF(ISNUMBER(D10),D10,IF(ISNUMBER(E10),E10*VLOOKUP("APF換算係数（旧COP→APF）",設定!$A$2:$C$201,3,FALSE),""))))*T10),"-")</f>
        <v>-</v>
      </c>
      <c r="V10" s="17">
        <f t="shared" si="2"/>
        <v>0</v>
      </c>
      <c r="W10" s="31" t="str">
        <f>IFERROR(U10*VLOOKUP("電力（全国平均・暫定）",設定!$A$2:$C$201,3,FALSE),"-")</f>
        <v>-</v>
      </c>
      <c r="X10" s="18" t="str">
        <f>IFERROR(V10*VLOOKUP(H10,設定!$A$2:$C$201,3,FALSE),"")</f>
        <v/>
      </c>
      <c r="Y10" s="31" t="str">
        <f t="shared" si="3"/>
        <v>-</v>
      </c>
      <c r="Z10" s="80" t="str">
        <f t="shared" si="4"/>
        <v>-</v>
      </c>
      <c r="AA10" s="17">
        <f t="shared" si="5"/>
        <v>0</v>
      </c>
      <c r="AB10" s="31" t="str">
        <f>IFERROR(Z10*VLOOKUP("電力（全国平均・暫定）",設定!$A$2:$C$199,3,FALSE),"-")</f>
        <v>-</v>
      </c>
      <c r="AC10" s="17" t="str">
        <f>IFERROR(AA10*VLOOKUP(O10,設定!$A$2:$C$199,3,FALSE),"")</f>
        <v/>
      </c>
      <c r="AD10" s="38" t="str">
        <f t="shared" si="6"/>
        <v>-</v>
      </c>
      <c r="AE10" s="62" t="str">
        <f t="shared" si="7"/>
        <v>-</v>
      </c>
      <c r="AF10" s="40" t="str">
        <f t="shared" si="8"/>
        <v>適合</v>
      </c>
      <c r="AG10" s="34"/>
      <c r="AH10" s="18">
        <v>0.7</v>
      </c>
      <c r="AI10" s="18">
        <f>IFERROR(1 + ((1-AH10)/MAX(AH10,0.000001))*(VLOOKUP("都市ガス",設定!$A$2:$C$101,3,FALSE)/VLOOKUP("電力（全国平均・暫定）",設定!$A$2:$C$101,3,FALSE)),"")</f>
        <v>3.0384487901889301</v>
      </c>
    </row>
    <row r="11" spans="1:35" x14ac:dyDescent="0.15">
      <c r="A11" s="17">
        <v>9</v>
      </c>
      <c r="B11" s="14"/>
      <c r="C11" s="30"/>
      <c r="D11" s="30"/>
      <c r="E11" s="30"/>
      <c r="F11" s="30"/>
      <c r="G11" s="30"/>
      <c r="H11" s="30"/>
      <c r="I11" s="30"/>
      <c r="J11" s="17" t="str">
        <f t="shared" si="0"/>
        <v/>
      </c>
      <c r="K11" s="30"/>
      <c r="L11" s="30"/>
      <c r="M11" s="30"/>
      <c r="N11" s="30"/>
      <c r="O11" s="30"/>
      <c r="P11" s="30"/>
      <c r="Q11" s="17" t="str">
        <f t="shared" si="1"/>
        <v/>
      </c>
      <c r="R11" s="30"/>
      <c r="S11" s="30"/>
      <c r="T11" s="30"/>
      <c r="U11" s="80" t="str">
        <f>IFERROR(IF(AND(ISNUMBER(R11),ISNUMBER(S11)),(F11/(IF(ISNUMBER(D11),D11,IF(ISNUMBER(E11),E11*VLOOKUP("APF換算係数（旧COP→APF）",設定!$A$2:$C$201,3,FALSE),""))))*R11 + (G11/(IF(ISNUMBER(D11),D11,IF(ISNUMBER(E11),E11*VLOOKUP("APF換算係数（旧COP→APF）",設定!$A$2:$C$201,3,FALSE),""))))*S11,(F11/(IF(ISNUMBER(D11),D11,IF(ISNUMBER(E11),E11*VLOOKUP("APF換算係数（旧COP→APF）",設定!$A$2:$C$201,3,FALSE),""))))*T11),"-")</f>
        <v>-</v>
      </c>
      <c r="V11" s="17">
        <f t="shared" si="2"/>
        <v>0</v>
      </c>
      <c r="W11" s="31" t="str">
        <f>IFERROR(U11*VLOOKUP("電力（全国平均・暫定）",設定!$A$2:$C$201,3,FALSE),"-")</f>
        <v>-</v>
      </c>
      <c r="X11" s="18" t="str">
        <f>IFERROR(V11*VLOOKUP(H11,設定!$A$2:$C$201,3,FALSE),"")</f>
        <v/>
      </c>
      <c r="Y11" s="31" t="str">
        <f t="shared" si="3"/>
        <v>-</v>
      </c>
      <c r="Z11" s="80" t="str">
        <f t="shared" si="4"/>
        <v>-</v>
      </c>
      <c r="AA11" s="17">
        <f t="shared" si="5"/>
        <v>0</v>
      </c>
      <c r="AB11" s="31" t="str">
        <f>IFERROR(Z11*VLOOKUP("電力（全国平均・暫定）",設定!$A$2:$C$199,3,FALSE),"-")</f>
        <v>-</v>
      </c>
      <c r="AC11" s="17" t="str">
        <f>IFERROR(AA11*VLOOKUP(O11,設定!$A$2:$C$199,3,FALSE),"")</f>
        <v/>
      </c>
      <c r="AD11" s="38" t="str">
        <f t="shared" si="6"/>
        <v>-</v>
      </c>
      <c r="AE11" s="62" t="str">
        <f t="shared" si="7"/>
        <v>-</v>
      </c>
      <c r="AF11" s="40" t="str">
        <f t="shared" si="8"/>
        <v>適合</v>
      </c>
      <c r="AG11" s="34"/>
      <c r="AH11" s="18">
        <v>0.7</v>
      </c>
      <c r="AI11" s="18">
        <f>IFERROR(1 + ((1-AH11)/MAX(AH11,0.000001))*(VLOOKUP("都市ガス",設定!$A$2:$C$101,3,FALSE)/VLOOKUP("電力（全国平均・暫定）",設定!$A$2:$C$101,3,FALSE)),"")</f>
        <v>3.0384487901889301</v>
      </c>
    </row>
    <row r="12" spans="1:35" x14ac:dyDescent="0.15">
      <c r="A12" s="17">
        <v>10</v>
      </c>
      <c r="B12" s="14"/>
      <c r="C12" s="30"/>
      <c r="D12" s="30"/>
      <c r="E12" s="30"/>
      <c r="F12" s="30"/>
      <c r="G12" s="30"/>
      <c r="H12" s="30"/>
      <c r="I12" s="30"/>
      <c r="J12" s="17" t="str">
        <f t="shared" si="0"/>
        <v/>
      </c>
      <c r="K12" s="30"/>
      <c r="L12" s="30"/>
      <c r="M12" s="30"/>
      <c r="N12" s="30"/>
      <c r="O12" s="30"/>
      <c r="P12" s="30"/>
      <c r="Q12" s="17" t="str">
        <f t="shared" si="1"/>
        <v/>
      </c>
      <c r="R12" s="30"/>
      <c r="S12" s="30"/>
      <c r="T12" s="30"/>
      <c r="U12" s="80" t="str">
        <f>IFERROR(IF(AND(ISNUMBER(R12),ISNUMBER(S12)),(F12/(IF(ISNUMBER(D12),D12,IF(ISNUMBER(E12),E12*VLOOKUP("APF換算係数（旧COP→APF）",設定!$A$2:$C$201,3,FALSE),""))))*R12 + (G12/(IF(ISNUMBER(D12),D12,IF(ISNUMBER(E12),E12*VLOOKUP("APF換算係数（旧COP→APF）",設定!$A$2:$C$201,3,FALSE),""))))*S12,(F12/(IF(ISNUMBER(D12),D12,IF(ISNUMBER(E12),E12*VLOOKUP("APF換算係数（旧COP→APF）",設定!$A$2:$C$201,3,FALSE),""))))*T12),"-")</f>
        <v>-</v>
      </c>
      <c r="V12" s="17">
        <f t="shared" si="2"/>
        <v>0</v>
      </c>
      <c r="W12" s="31" t="str">
        <f>IFERROR(U12*VLOOKUP("電力（全国平均・暫定）",設定!$A$2:$C$201,3,FALSE),"-")</f>
        <v>-</v>
      </c>
      <c r="X12" s="18" t="str">
        <f>IFERROR(V12*VLOOKUP(H12,設定!$A$2:$C$201,3,FALSE),"")</f>
        <v/>
      </c>
      <c r="Y12" s="31" t="str">
        <f t="shared" si="3"/>
        <v>-</v>
      </c>
      <c r="Z12" s="80" t="str">
        <f t="shared" si="4"/>
        <v>-</v>
      </c>
      <c r="AA12" s="17">
        <f t="shared" si="5"/>
        <v>0</v>
      </c>
      <c r="AB12" s="31" t="str">
        <f>IFERROR(Z12*VLOOKUP("電力（全国平均・暫定）",設定!$A$2:$C$199,3,FALSE),"-")</f>
        <v>-</v>
      </c>
      <c r="AC12" s="17" t="str">
        <f>IFERROR(AA12*VLOOKUP(O12,設定!$A$2:$C$199,3,FALSE),"")</f>
        <v/>
      </c>
      <c r="AD12" s="38" t="str">
        <f t="shared" si="6"/>
        <v>-</v>
      </c>
      <c r="AE12" s="62" t="str">
        <f t="shared" si="7"/>
        <v>-</v>
      </c>
      <c r="AF12" s="40" t="str">
        <f t="shared" si="8"/>
        <v>適合</v>
      </c>
      <c r="AG12" s="34"/>
      <c r="AH12" s="18">
        <v>0.7</v>
      </c>
      <c r="AI12" s="18">
        <f>IFERROR(1 + ((1-AH12)/MAX(AH12,0.000001))*(VLOOKUP("都市ガス",設定!$A$2:$C$101,3,FALSE)/VLOOKUP("電力（全国平均・暫定）",設定!$A$2:$C$101,3,FALSE)),"")</f>
        <v>3.0384487901889301</v>
      </c>
    </row>
    <row r="13" spans="1:35" ht="14.25" thickBot="1" x14ac:dyDescent="0.2">
      <c r="C13" s="2"/>
      <c r="J13" t="str">
        <f t="shared" si="0"/>
        <v/>
      </c>
      <c r="K13" s="2"/>
      <c r="Q13" t="str">
        <f t="shared" si="1"/>
        <v/>
      </c>
      <c r="T13" s="36" t="s">
        <v>21</v>
      </c>
      <c r="U13" s="82">
        <f>SUM(U3:U12)</f>
        <v>0</v>
      </c>
      <c r="V13" s="37">
        <f t="shared" ref="V13:AD13" si="9">SUM(V3:V12)</f>
        <v>0</v>
      </c>
      <c r="W13" s="81">
        <f t="shared" si="9"/>
        <v>0</v>
      </c>
      <c r="X13" s="37">
        <f t="shared" si="9"/>
        <v>0</v>
      </c>
      <c r="Y13" s="81">
        <f t="shared" si="9"/>
        <v>0</v>
      </c>
      <c r="Z13" s="82">
        <f t="shared" si="9"/>
        <v>0</v>
      </c>
      <c r="AA13" s="37">
        <f t="shared" si="9"/>
        <v>0</v>
      </c>
      <c r="AB13" s="81">
        <f t="shared" si="9"/>
        <v>0</v>
      </c>
      <c r="AC13" s="37">
        <f t="shared" si="9"/>
        <v>0</v>
      </c>
      <c r="AD13" s="83">
        <f t="shared" si="9"/>
        <v>0</v>
      </c>
      <c r="AE13" s="44" t="str">
        <f>IF(Y13&gt;0,(Y13-AD13)/Y13,"")</f>
        <v/>
      </c>
      <c r="AF13" s="41" t="str">
        <f>IF(AE13&gt;=0.05,"適合","未達")</f>
        <v>適合</v>
      </c>
      <c r="AH13"/>
      <c r="AI13"/>
    </row>
    <row r="14" spans="1:35" x14ac:dyDescent="0.15">
      <c r="B14" s="1"/>
      <c r="C14" s="2"/>
      <c r="J14" t="str">
        <f t="shared" si="0"/>
        <v/>
      </c>
      <c r="K14" s="2"/>
      <c r="Q14" t="str">
        <f t="shared" si="1"/>
        <v/>
      </c>
      <c r="U14" s="1"/>
      <c r="Y14" s="1"/>
      <c r="Z14" s="1"/>
      <c r="AD14" s="1"/>
      <c r="AE14" s="1"/>
      <c r="AF14" s="1"/>
    </row>
    <row r="15" spans="1:35" x14ac:dyDescent="0.15">
      <c r="A15" s="1" t="s">
        <v>22</v>
      </c>
      <c r="C15" s="3"/>
      <c r="J15" t="str">
        <f t="shared" si="0"/>
        <v/>
      </c>
      <c r="K15" s="3"/>
      <c r="Q15" t="str">
        <f t="shared" si="1"/>
        <v/>
      </c>
    </row>
    <row r="16" spans="1:35" x14ac:dyDescent="0.15">
      <c r="A16" s="8" t="s">
        <v>145</v>
      </c>
      <c r="C16" s="3"/>
      <c r="J16" t="str">
        <f t="shared" si="0"/>
        <v/>
      </c>
      <c r="K16" s="3"/>
      <c r="Q16" t="str">
        <f t="shared" si="1"/>
        <v/>
      </c>
    </row>
    <row r="17" spans="1:17" x14ac:dyDescent="0.15">
      <c r="A17" s="8" t="s">
        <v>55</v>
      </c>
      <c r="C17" s="3"/>
      <c r="J17" t="str">
        <f t="shared" si="0"/>
        <v/>
      </c>
      <c r="K17" s="3"/>
      <c r="Q17" t="str">
        <f t="shared" si="1"/>
        <v/>
      </c>
    </row>
    <row r="18" spans="1:17" x14ac:dyDescent="0.15">
      <c r="A18" s="8" t="s">
        <v>24</v>
      </c>
      <c r="C18" s="3"/>
      <c r="J18" t="str">
        <f t="shared" si="0"/>
        <v/>
      </c>
      <c r="K18" s="3"/>
      <c r="Q18" t="str">
        <f t="shared" si="1"/>
        <v/>
      </c>
    </row>
    <row r="19" spans="1:17" x14ac:dyDescent="0.15">
      <c r="A19" s="8" t="s">
        <v>151</v>
      </c>
      <c r="C19" s="3"/>
      <c r="J19" t="str">
        <f t="shared" si="0"/>
        <v/>
      </c>
      <c r="K19" s="3"/>
      <c r="Q19" t="str">
        <f t="shared" si="1"/>
        <v/>
      </c>
    </row>
    <row r="20" spans="1:17" x14ac:dyDescent="0.15">
      <c r="A20" s="8" t="s">
        <v>153</v>
      </c>
      <c r="C20" s="3"/>
      <c r="K20" s="3"/>
    </row>
    <row r="21" spans="1:17" x14ac:dyDescent="0.15">
      <c r="A21" s="10" t="s">
        <v>56</v>
      </c>
      <c r="C21" s="3"/>
      <c r="K21" s="3"/>
    </row>
    <row r="22" spans="1:17" x14ac:dyDescent="0.15">
      <c r="A22" s="10" t="s">
        <v>57</v>
      </c>
      <c r="J22" t="str">
        <f t="shared" ref="J22:J52" si="10">IFERROR(IF(ISNUMBER(SEARCH("LPガス（体積）",H22)),"Nm³/h",IF(ISNUMBER(SEARCH("LPガス（質量）",H22)),"kg/h",IF(ISNUMBER(SEARCH("都市ガス",H22)),"Nm³/h",IF(ISNUMBER(SEARCH("電力",H22)),"kWh/h",IF(OR(ISNUMBER(SEARCH("灯油",H22)),ISNUMBER(SEARCH("重油",H22)),ISNUMBER(SEARCH("軽油",H22))),"L/h",IF(ISNUMBER(SEARCH("ガス",H22)),"Nm³/h","")))))), "")</f>
        <v/>
      </c>
      <c r="Q22" t="str">
        <f t="shared" ref="Q22:Q52" si="11">IFERROR(IF(ISNUMBER(SEARCH("LPガス（体積）",O22)),"Nm³/h",IF(ISNUMBER(SEARCH("LPガス（質量）",O22)),"kg/h",IF(ISNUMBER(SEARCH("都市ガス",O22)),"Nm³/h",IF(ISNUMBER(SEARCH("電力",O22)),"kWh/h",IF(OR(ISNUMBER(SEARCH("灯油",O22)),ISNUMBER(SEARCH("重油",O22)),ISNUMBER(SEARCH("軽油",O22))),"L/h",IF(ISNUMBER(SEARCH("ガス",O22)),"Nm³/h","")))))), "")</f>
        <v/>
      </c>
    </row>
    <row r="23" spans="1:17" x14ac:dyDescent="0.15">
      <c r="C23" s="3"/>
      <c r="J23" t="str">
        <f t="shared" si="10"/>
        <v/>
      </c>
      <c r="K23" s="3"/>
      <c r="Q23" t="str">
        <f t="shared" si="11"/>
        <v/>
      </c>
    </row>
    <row r="24" spans="1:17" x14ac:dyDescent="0.15">
      <c r="C24" s="3"/>
      <c r="J24" t="str">
        <f t="shared" si="10"/>
        <v/>
      </c>
      <c r="K24" s="3"/>
      <c r="Q24" t="str">
        <f t="shared" si="11"/>
        <v/>
      </c>
    </row>
    <row r="25" spans="1:17" x14ac:dyDescent="0.15">
      <c r="C25" s="3"/>
      <c r="J25" t="str">
        <f t="shared" si="10"/>
        <v/>
      </c>
      <c r="K25" s="3"/>
      <c r="Q25" t="str">
        <f t="shared" si="11"/>
        <v/>
      </c>
    </row>
    <row r="26" spans="1:17" x14ac:dyDescent="0.15">
      <c r="C26" s="3"/>
      <c r="J26" t="str">
        <f t="shared" si="10"/>
        <v/>
      </c>
      <c r="K26" s="3"/>
      <c r="Q26" t="str">
        <f t="shared" si="11"/>
        <v/>
      </c>
    </row>
    <row r="27" spans="1:17" x14ac:dyDescent="0.15">
      <c r="C27" s="3"/>
      <c r="J27" t="str">
        <f t="shared" si="10"/>
        <v/>
      </c>
      <c r="K27" s="3"/>
      <c r="Q27" t="str">
        <f t="shared" si="11"/>
        <v/>
      </c>
    </row>
    <row r="28" spans="1:17" x14ac:dyDescent="0.15">
      <c r="C28" s="3"/>
      <c r="J28" t="str">
        <f t="shared" si="10"/>
        <v/>
      </c>
      <c r="K28" s="3"/>
      <c r="Q28" t="str">
        <f t="shared" si="11"/>
        <v/>
      </c>
    </row>
    <row r="29" spans="1:17" x14ac:dyDescent="0.15">
      <c r="C29" s="3"/>
      <c r="J29" t="str">
        <f t="shared" si="10"/>
        <v/>
      </c>
      <c r="K29" s="3"/>
      <c r="Q29" t="str">
        <f t="shared" si="11"/>
        <v/>
      </c>
    </row>
    <row r="30" spans="1:17" x14ac:dyDescent="0.15">
      <c r="C30" s="3"/>
      <c r="J30" t="str">
        <f t="shared" si="10"/>
        <v/>
      </c>
      <c r="K30" s="3"/>
      <c r="Q30" t="str">
        <f t="shared" si="11"/>
        <v/>
      </c>
    </row>
    <row r="31" spans="1:17" x14ac:dyDescent="0.15">
      <c r="C31" s="3"/>
      <c r="J31" t="str">
        <f t="shared" si="10"/>
        <v/>
      </c>
      <c r="K31" s="3"/>
      <c r="Q31" t="str">
        <f t="shared" si="11"/>
        <v/>
      </c>
    </row>
    <row r="32" spans="1:17" x14ac:dyDescent="0.15">
      <c r="C32" s="3"/>
      <c r="J32" t="str">
        <f t="shared" si="10"/>
        <v/>
      </c>
      <c r="K32" s="3"/>
      <c r="Q32" t="str">
        <f t="shared" si="11"/>
        <v/>
      </c>
    </row>
    <row r="33" spans="3:17" x14ac:dyDescent="0.15">
      <c r="C33" s="3"/>
      <c r="J33" t="str">
        <f t="shared" si="10"/>
        <v/>
      </c>
      <c r="K33" s="3"/>
      <c r="Q33" t="str">
        <f t="shared" si="11"/>
        <v/>
      </c>
    </row>
    <row r="34" spans="3:17" x14ac:dyDescent="0.15">
      <c r="C34" s="3"/>
      <c r="J34" t="str">
        <f t="shared" si="10"/>
        <v/>
      </c>
      <c r="K34" s="3"/>
      <c r="Q34" t="str">
        <f t="shared" si="11"/>
        <v/>
      </c>
    </row>
    <row r="35" spans="3:17" x14ac:dyDescent="0.15">
      <c r="C35" s="3"/>
      <c r="J35" t="str">
        <f t="shared" si="10"/>
        <v/>
      </c>
      <c r="K35" s="3"/>
      <c r="Q35" t="str">
        <f t="shared" si="11"/>
        <v/>
      </c>
    </row>
    <row r="36" spans="3:17" x14ac:dyDescent="0.15">
      <c r="C36" s="3"/>
      <c r="J36" t="str">
        <f t="shared" si="10"/>
        <v/>
      </c>
      <c r="K36" s="3"/>
      <c r="Q36" t="str">
        <f t="shared" si="11"/>
        <v/>
      </c>
    </row>
    <row r="37" spans="3:17" x14ac:dyDescent="0.15">
      <c r="C37" s="3"/>
      <c r="J37" t="str">
        <f t="shared" si="10"/>
        <v/>
      </c>
      <c r="K37" s="3"/>
      <c r="Q37" t="str">
        <f t="shared" si="11"/>
        <v/>
      </c>
    </row>
    <row r="38" spans="3:17" x14ac:dyDescent="0.15">
      <c r="C38" s="3"/>
      <c r="J38" t="str">
        <f t="shared" si="10"/>
        <v/>
      </c>
      <c r="K38" s="3"/>
      <c r="Q38" t="str">
        <f t="shared" si="11"/>
        <v/>
      </c>
    </row>
    <row r="39" spans="3:17" x14ac:dyDescent="0.15">
      <c r="C39" s="3"/>
      <c r="J39" t="str">
        <f t="shared" si="10"/>
        <v/>
      </c>
      <c r="K39" s="3"/>
      <c r="Q39" t="str">
        <f t="shared" si="11"/>
        <v/>
      </c>
    </row>
    <row r="40" spans="3:17" x14ac:dyDescent="0.15">
      <c r="C40" s="3"/>
      <c r="J40" t="str">
        <f t="shared" si="10"/>
        <v/>
      </c>
      <c r="K40" s="3"/>
      <c r="Q40" t="str">
        <f t="shared" si="11"/>
        <v/>
      </c>
    </row>
    <row r="41" spans="3:17" x14ac:dyDescent="0.15">
      <c r="C41" s="3"/>
      <c r="J41" t="str">
        <f t="shared" si="10"/>
        <v/>
      </c>
      <c r="K41" s="3"/>
      <c r="Q41" t="str">
        <f t="shared" si="11"/>
        <v/>
      </c>
    </row>
    <row r="42" spans="3:17" x14ac:dyDescent="0.15">
      <c r="C42" s="3"/>
      <c r="J42" t="str">
        <f t="shared" si="10"/>
        <v/>
      </c>
      <c r="K42" s="3"/>
      <c r="Q42" t="str">
        <f t="shared" si="11"/>
        <v/>
      </c>
    </row>
    <row r="43" spans="3:17" x14ac:dyDescent="0.15">
      <c r="C43" s="3"/>
      <c r="J43" t="str">
        <f t="shared" si="10"/>
        <v/>
      </c>
      <c r="K43" s="3"/>
      <c r="Q43" t="str">
        <f t="shared" si="11"/>
        <v/>
      </c>
    </row>
    <row r="44" spans="3:17" x14ac:dyDescent="0.15">
      <c r="C44" s="3"/>
      <c r="J44" t="str">
        <f t="shared" si="10"/>
        <v/>
      </c>
      <c r="K44" s="3"/>
      <c r="Q44" t="str">
        <f t="shared" si="11"/>
        <v/>
      </c>
    </row>
    <row r="45" spans="3:17" x14ac:dyDescent="0.15">
      <c r="C45" s="3"/>
      <c r="J45" t="str">
        <f t="shared" si="10"/>
        <v/>
      </c>
      <c r="K45" s="3"/>
      <c r="Q45" t="str">
        <f t="shared" si="11"/>
        <v/>
      </c>
    </row>
    <row r="46" spans="3:17" x14ac:dyDescent="0.15">
      <c r="C46" s="3"/>
      <c r="J46" t="str">
        <f t="shared" si="10"/>
        <v/>
      </c>
      <c r="K46" s="3"/>
      <c r="Q46" t="str">
        <f t="shared" si="11"/>
        <v/>
      </c>
    </row>
    <row r="47" spans="3:17" x14ac:dyDescent="0.15">
      <c r="C47" s="3"/>
      <c r="J47" t="str">
        <f t="shared" si="10"/>
        <v/>
      </c>
      <c r="K47" s="3"/>
      <c r="Q47" t="str">
        <f t="shared" si="11"/>
        <v/>
      </c>
    </row>
    <row r="48" spans="3:17" x14ac:dyDescent="0.15">
      <c r="C48" s="3"/>
      <c r="J48" t="str">
        <f t="shared" si="10"/>
        <v/>
      </c>
      <c r="K48" s="3"/>
      <c r="Q48" t="str">
        <f t="shared" si="11"/>
        <v/>
      </c>
    </row>
    <row r="49" spans="3:17" x14ac:dyDescent="0.15">
      <c r="C49" s="3"/>
      <c r="J49" t="str">
        <f t="shared" si="10"/>
        <v/>
      </c>
      <c r="K49" s="3"/>
      <c r="Q49" t="str">
        <f t="shared" si="11"/>
        <v/>
      </c>
    </row>
    <row r="50" spans="3:17" x14ac:dyDescent="0.15">
      <c r="C50" s="3"/>
      <c r="J50" t="str">
        <f t="shared" si="10"/>
        <v/>
      </c>
      <c r="K50" s="3"/>
      <c r="Q50" t="str">
        <f t="shared" si="11"/>
        <v/>
      </c>
    </row>
    <row r="51" spans="3:17" x14ac:dyDescent="0.15">
      <c r="C51" s="3"/>
      <c r="J51" t="str">
        <f t="shared" si="10"/>
        <v/>
      </c>
      <c r="K51" s="3"/>
      <c r="Q51" t="str">
        <f t="shared" si="11"/>
        <v/>
      </c>
    </row>
    <row r="52" spans="3:17" x14ac:dyDescent="0.15">
      <c r="C52" s="3"/>
      <c r="J52" t="str">
        <f t="shared" si="10"/>
        <v/>
      </c>
      <c r="K52" s="3"/>
      <c r="Q52" t="str">
        <f t="shared" si="11"/>
        <v/>
      </c>
    </row>
    <row r="53" spans="3:17" x14ac:dyDescent="0.15">
      <c r="C53" s="3"/>
      <c r="J53" t="str">
        <f t="shared" ref="J53:J89" si="12">IFERROR(IF(ISNUMBER(SEARCH("LPガス（体積）",H53)),"Nm³/h",IF(ISNUMBER(SEARCH("LPガス（質量）",H53)),"kg/h",IF(ISNUMBER(SEARCH("都市ガス",H53)),"Nm³/h",IF(ISNUMBER(SEARCH("電力",H53)),"kWh/h",IF(OR(ISNUMBER(SEARCH("灯油",H53)),ISNUMBER(SEARCH("重油",H53)),ISNUMBER(SEARCH("軽油",H53))),"L/h",IF(ISNUMBER(SEARCH("ガス",H53)),"Nm³/h","")))))), "")</f>
        <v/>
      </c>
      <c r="K53" s="3"/>
      <c r="Q53" t="str">
        <f t="shared" ref="Q53:Q89" si="13">IFERROR(IF(ISNUMBER(SEARCH("LPガス（体積）",O53)),"Nm³/h",IF(ISNUMBER(SEARCH("LPガス（質量）",O53)),"kg/h",IF(ISNUMBER(SEARCH("都市ガス",O53)),"Nm³/h",IF(ISNUMBER(SEARCH("電力",O53)),"kWh/h",IF(OR(ISNUMBER(SEARCH("灯油",O53)),ISNUMBER(SEARCH("重油",O53)),ISNUMBER(SEARCH("軽油",O53))),"L/h",IF(ISNUMBER(SEARCH("ガス",O53)),"Nm³/h","")))))), "")</f>
        <v/>
      </c>
    </row>
    <row r="54" spans="3:17" x14ac:dyDescent="0.15">
      <c r="C54" s="3"/>
      <c r="J54" t="str">
        <f t="shared" si="12"/>
        <v/>
      </c>
      <c r="K54" s="3"/>
      <c r="Q54" t="str">
        <f t="shared" si="13"/>
        <v/>
      </c>
    </row>
    <row r="55" spans="3:17" x14ac:dyDescent="0.15">
      <c r="C55" s="3"/>
      <c r="J55" t="str">
        <f t="shared" si="12"/>
        <v/>
      </c>
      <c r="K55" s="3"/>
      <c r="Q55" t="str">
        <f t="shared" si="13"/>
        <v/>
      </c>
    </row>
    <row r="56" spans="3:17" x14ac:dyDescent="0.15">
      <c r="C56" s="3"/>
      <c r="J56" t="str">
        <f t="shared" si="12"/>
        <v/>
      </c>
      <c r="K56" s="3"/>
      <c r="Q56" t="str">
        <f t="shared" si="13"/>
        <v/>
      </c>
    </row>
    <row r="57" spans="3:17" x14ac:dyDescent="0.15">
      <c r="C57" s="3"/>
      <c r="J57" t="str">
        <f t="shared" si="12"/>
        <v/>
      </c>
      <c r="K57" s="3"/>
      <c r="Q57" t="str">
        <f t="shared" si="13"/>
        <v/>
      </c>
    </row>
    <row r="58" spans="3:17" x14ac:dyDescent="0.15">
      <c r="C58" s="3"/>
      <c r="J58" t="str">
        <f t="shared" si="12"/>
        <v/>
      </c>
      <c r="K58" s="3"/>
      <c r="Q58" t="str">
        <f t="shared" si="13"/>
        <v/>
      </c>
    </row>
    <row r="59" spans="3:17" x14ac:dyDescent="0.15">
      <c r="C59" s="3"/>
      <c r="J59" t="str">
        <f t="shared" si="12"/>
        <v/>
      </c>
      <c r="K59" s="3"/>
      <c r="Q59" t="str">
        <f t="shared" si="13"/>
        <v/>
      </c>
    </row>
    <row r="60" spans="3:17" x14ac:dyDescent="0.15">
      <c r="C60" s="3"/>
      <c r="J60" t="str">
        <f t="shared" si="12"/>
        <v/>
      </c>
      <c r="K60" s="3"/>
      <c r="Q60" t="str">
        <f t="shared" si="13"/>
        <v/>
      </c>
    </row>
    <row r="61" spans="3:17" x14ac:dyDescent="0.15">
      <c r="C61" s="3"/>
      <c r="J61" t="str">
        <f t="shared" si="12"/>
        <v/>
      </c>
      <c r="K61" s="3"/>
      <c r="Q61" t="str">
        <f t="shared" si="13"/>
        <v/>
      </c>
    </row>
    <row r="62" spans="3:17" x14ac:dyDescent="0.15">
      <c r="C62" s="3"/>
      <c r="J62" t="str">
        <f t="shared" si="12"/>
        <v/>
      </c>
      <c r="K62" s="3"/>
      <c r="Q62" t="str">
        <f t="shared" si="13"/>
        <v/>
      </c>
    </row>
    <row r="63" spans="3:17" x14ac:dyDescent="0.15">
      <c r="C63" s="3"/>
      <c r="J63" t="str">
        <f t="shared" si="12"/>
        <v/>
      </c>
      <c r="K63" s="3"/>
      <c r="Q63" t="str">
        <f t="shared" si="13"/>
        <v/>
      </c>
    </row>
    <row r="64" spans="3:17" x14ac:dyDescent="0.15">
      <c r="C64" s="3"/>
      <c r="J64" t="str">
        <f t="shared" si="12"/>
        <v/>
      </c>
      <c r="K64" s="3"/>
      <c r="Q64" t="str">
        <f t="shared" si="13"/>
        <v/>
      </c>
    </row>
    <row r="65" spans="3:17" x14ac:dyDescent="0.15">
      <c r="C65" s="3"/>
      <c r="J65" t="str">
        <f t="shared" si="12"/>
        <v/>
      </c>
      <c r="K65" s="3"/>
      <c r="Q65" t="str">
        <f t="shared" si="13"/>
        <v/>
      </c>
    </row>
    <row r="66" spans="3:17" x14ac:dyDescent="0.15">
      <c r="C66" s="3"/>
      <c r="J66" t="str">
        <f t="shared" si="12"/>
        <v/>
      </c>
      <c r="K66" s="3"/>
      <c r="Q66" t="str">
        <f t="shared" si="13"/>
        <v/>
      </c>
    </row>
    <row r="67" spans="3:17" x14ac:dyDescent="0.15">
      <c r="C67" s="3"/>
      <c r="J67" t="str">
        <f t="shared" si="12"/>
        <v/>
      </c>
      <c r="K67" s="3"/>
      <c r="Q67" t="str">
        <f t="shared" si="13"/>
        <v/>
      </c>
    </row>
    <row r="68" spans="3:17" x14ac:dyDescent="0.15">
      <c r="C68" s="3"/>
      <c r="J68" t="str">
        <f t="shared" si="12"/>
        <v/>
      </c>
      <c r="K68" s="3"/>
      <c r="Q68" t="str">
        <f t="shared" si="13"/>
        <v/>
      </c>
    </row>
    <row r="69" spans="3:17" x14ac:dyDescent="0.15">
      <c r="C69" s="3"/>
      <c r="J69" t="str">
        <f t="shared" si="12"/>
        <v/>
      </c>
      <c r="K69" s="3"/>
      <c r="Q69" t="str">
        <f t="shared" si="13"/>
        <v/>
      </c>
    </row>
    <row r="70" spans="3:17" x14ac:dyDescent="0.15">
      <c r="C70" s="3"/>
      <c r="J70" t="str">
        <f t="shared" si="12"/>
        <v/>
      </c>
      <c r="K70" s="3"/>
      <c r="Q70" t="str">
        <f t="shared" si="13"/>
        <v/>
      </c>
    </row>
    <row r="71" spans="3:17" x14ac:dyDescent="0.15">
      <c r="C71" s="3"/>
      <c r="J71" t="str">
        <f t="shared" si="12"/>
        <v/>
      </c>
      <c r="K71" s="3"/>
      <c r="Q71" t="str">
        <f t="shared" si="13"/>
        <v/>
      </c>
    </row>
    <row r="72" spans="3:17" x14ac:dyDescent="0.15">
      <c r="C72" s="3"/>
      <c r="J72" t="str">
        <f t="shared" si="12"/>
        <v/>
      </c>
      <c r="K72" s="3"/>
      <c r="Q72" t="str">
        <f t="shared" si="13"/>
        <v/>
      </c>
    </row>
    <row r="73" spans="3:17" x14ac:dyDescent="0.15">
      <c r="C73" s="3"/>
      <c r="J73" t="str">
        <f t="shared" si="12"/>
        <v/>
      </c>
      <c r="K73" s="3"/>
      <c r="Q73" t="str">
        <f t="shared" si="13"/>
        <v/>
      </c>
    </row>
    <row r="74" spans="3:17" x14ac:dyDescent="0.15">
      <c r="C74" s="3"/>
      <c r="J74" t="str">
        <f t="shared" si="12"/>
        <v/>
      </c>
      <c r="K74" s="3"/>
      <c r="Q74" t="str">
        <f t="shared" si="13"/>
        <v/>
      </c>
    </row>
    <row r="75" spans="3:17" x14ac:dyDescent="0.15">
      <c r="C75" s="3"/>
      <c r="J75" t="str">
        <f t="shared" si="12"/>
        <v/>
      </c>
      <c r="K75" s="3"/>
      <c r="Q75" t="str">
        <f t="shared" si="13"/>
        <v/>
      </c>
    </row>
    <row r="76" spans="3:17" x14ac:dyDescent="0.15">
      <c r="C76" s="3"/>
      <c r="J76" t="str">
        <f t="shared" si="12"/>
        <v/>
      </c>
      <c r="K76" s="3"/>
      <c r="Q76" t="str">
        <f t="shared" si="13"/>
        <v/>
      </c>
    </row>
    <row r="77" spans="3:17" x14ac:dyDescent="0.15">
      <c r="C77" s="3"/>
      <c r="J77" t="str">
        <f t="shared" si="12"/>
        <v/>
      </c>
      <c r="K77" s="3"/>
      <c r="Q77" t="str">
        <f t="shared" si="13"/>
        <v/>
      </c>
    </row>
    <row r="78" spans="3:17" x14ac:dyDescent="0.15">
      <c r="C78" s="3"/>
      <c r="J78" t="str">
        <f t="shared" si="12"/>
        <v/>
      </c>
      <c r="K78" s="3"/>
      <c r="Q78" t="str">
        <f t="shared" si="13"/>
        <v/>
      </c>
    </row>
    <row r="79" spans="3:17" x14ac:dyDescent="0.15">
      <c r="C79" s="3"/>
      <c r="J79" t="str">
        <f t="shared" si="12"/>
        <v/>
      </c>
      <c r="K79" s="3"/>
      <c r="Q79" t="str">
        <f t="shared" si="13"/>
        <v/>
      </c>
    </row>
    <row r="80" spans="3:17" x14ac:dyDescent="0.15">
      <c r="C80" s="3"/>
      <c r="J80" t="str">
        <f t="shared" si="12"/>
        <v/>
      </c>
      <c r="K80" s="3"/>
      <c r="Q80" t="str">
        <f t="shared" si="13"/>
        <v/>
      </c>
    </row>
    <row r="81" spans="3:17" x14ac:dyDescent="0.15">
      <c r="C81" s="3"/>
      <c r="J81" t="str">
        <f t="shared" si="12"/>
        <v/>
      </c>
      <c r="K81" s="3"/>
      <c r="Q81" t="str">
        <f t="shared" si="13"/>
        <v/>
      </c>
    </row>
    <row r="82" spans="3:17" x14ac:dyDescent="0.15">
      <c r="C82" s="3"/>
      <c r="J82" t="str">
        <f t="shared" si="12"/>
        <v/>
      </c>
      <c r="K82" s="3"/>
      <c r="Q82" t="str">
        <f t="shared" si="13"/>
        <v/>
      </c>
    </row>
    <row r="83" spans="3:17" x14ac:dyDescent="0.15">
      <c r="C83" s="3"/>
      <c r="J83" t="str">
        <f t="shared" si="12"/>
        <v/>
      </c>
      <c r="K83" s="3"/>
      <c r="Q83" t="str">
        <f t="shared" si="13"/>
        <v/>
      </c>
    </row>
    <row r="84" spans="3:17" x14ac:dyDescent="0.15">
      <c r="C84" s="3"/>
      <c r="J84" t="str">
        <f t="shared" si="12"/>
        <v/>
      </c>
      <c r="K84" s="3"/>
      <c r="Q84" t="str">
        <f t="shared" si="13"/>
        <v/>
      </c>
    </row>
    <row r="85" spans="3:17" x14ac:dyDescent="0.15">
      <c r="C85" s="3"/>
      <c r="J85" t="str">
        <f t="shared" si="12"/>
        <v/>
      </c>
      <c r="K85" s="3"/>
      <c r="Q85" t="str">
        <f t="shared" si="13"/>
        <v/>
      </c>
    </row>
    <row r="86" spans="3:17" x14ac:dyDescent="0.15">
      <c r="C86" s="3"/>
      <c r="J86" t="str">
        <f t="shared" si="12"/>
        <v/>
      </c>
      <c r="K86" s="3"/>
      <c r="Q86" t="str">
        <f t="shared" si="13"/>
        <v/>
      </c>
    </row>
    <row r="87" spans="3:17" x14ac:dyDescent="0.15">
      <c r="C87" s="3"/>
      <c r="J87" t="str">
        <f t="shared" si="12"/>
        <v/>
      </c>
      <c r="K87" s="3"/>
      <c r="Q87" t="str">
        <f t="shared" si="13"/>
        <v/>
      </c>
    </row>
    <row r="88" spans="3:17" x14ac:dyDescent="0.15">
      <c r="C88" s="3"/>
      <c r="J88" t="str">
        <f t="shared" si="12"/>
        <v/>
      </c>
      <c r="K88" s="3"/>
      <c r="Q88" t="str">
        <f t="shared" si="13"/>
        <v/>
      </c>
    </row>
    <row r="89" spans="3:17" x14ac:dyDescent="0.15">
      <c r="C89" s="3"/>
      <c r="J89" t="str">
        <f t="shared" si="12"/>
        <v/>
      </c>
      <c r="K89" s="3"/>
      <c r="Q89" t="str">
        <f t="shared" si="13"/>
        <v/>
      </c>
    </row>
    <row r="1693" ht="24" customHeight="1" x14ac:dyDescent="0.15"/>
    <row r="1694" ht="36" customHeight="1" x14ac:dyDescent="0.15"/>
    <row r="1695" ht="36" customHeight="1" x14ac:dyDescent="0.15"/>
    <row r="1696" ht="36" customHeight="1" x14ac:dyDescent="0.15"/>
  </sheetData>
  <phoneticPr fontId="4"/>
  <conditionalFormatting sqref="O13:O990">
    <cfRule type="expression" dxfId="14" priority="15">
      <formula>$K13="EHP（電動）"</formula>
    </cfRule>
  </conditionalFormatting>
  <conditionalFormatting sqref="D2:G12">
    <cfRule type="expression" dxfId="13" priority="8">
      <formula>$C2="GHP（ガス）"</formula>
    </cfRule>
  </conditionalFormatting>
  <conditionalFormatting sqref="L2:N12">
    <cfRule type="expression" dxfId="12" priority="5">
      <formula>$K2="GHP（ガス）"</formula>
    </cfRule>
  </conditionalFormatting>
  <conditionalFormatting sqref="H2:J12">
    <cfRule type="expression" dxfId="11" priority="2">
      <formula>$C2="ハイブリッド"</formula>
    </cfRule>
    <cfRule type="expression" dxfId="10" priority="4">
      <formula>$C2="EHP（電動）"</formula>
    </cfRule>
  </conditionalFormatting>
  <conditionalFormatting sqref="O2:Q96">
    <cfRule type="expression" dxfId="9" priority="1">
      <formula>$K2="ハイブリッド"</formula>
    </cfRule>
    <cfRule type="expression" dxfId="8" priority="13">
      <formula>$K2="EHP（電動）"</formula>
    </cfRule>
  </conditionalFormatting>
  <dataValidations count="11">
    <dataValidation type="list" allowBlank="1" showInputMessage="1" showErrorMessage="1" errorTitle="必須入力" error="更新前駆動方式（EHP/GHP） は必須です。EHP（電動）/ GHP（ガス）を選択してください。" sqref="K2:K12 C2:C12" xr:uid="{00000000-0002-0000-0200-000000000000}">
      <formula1>"EHP（電動）,GHP（ガス）,ハイブリッド"</formula1>
    </dataValidation>
    <dataValidation type="list" allowBlank="1" showDropDown="1" showInputMessage="1" showErrorMessage="1" sqref="N13:N16 S13:T16 C13:J16" xr:uid="{00000000-0002-0000-0200-000001000000}">
      <formula1>"EHP（電動）,GHP（ガス）"</formula1>
    </dataValidation>
    <dataValidation type="list" showDropDown="1" showInputMessage="1" showErrorMessage="1" errorTitle="必須入力" error="更新前駆動方式は必須です。EHP（電動）またはGHP（ガス）を選択してください。" sqref="C13:I21 N13:N21 S13:T21 S23:T89 N23:N89 C23:I89" xr:uid="{00000000-0002-0000-0200-000002000000}">
      <formula1>"EHP（電動）,GHP（ガス）"</formula1>
    </dataValidation>
    <dataValidation type="custom" allowBlank="1" showInputMessage="1" showErrorMessage="1" errorTitle="入力エラー" error="駆動方式がGHP（ガス）の場合、APFや能力欄は入力不要です。" sqref="S13:T15 D13:P15" xr:uid="{00000000-0002-0000-0200-000003000000}">
      <formula1>OR($C13="EHP（電動）",D13="")</formula1>
    </dataValidation>
    <dataValidation type="list" showDropDown="1" showInputMessage="1" showErrorMessage="1" errorTitle="必須入力" error="更新後駆動方式は必須です。EHP（電動）またはGHP（ガス）を選択してください。" sqref="J13:J21 J23:J89" xr:uid="{00000000-0002-0000-0200-000004000000}">
      <formula1>"EHP（電動）,GHP（ガス）"</formula1>
    </dataValidation>
    <dataValidation type="custom" allowBlank="1" showInputMessage="1" showErrorMessage="1" errorTitle="入力エラー" error="駆動方式がEHP（電動）の場合、燃料欄は入力不要です。" sqref="N13:N15 H13:I15 Z14:Z15" xr:uid="{00000000-0002-0000-0200-000005000000}">
      <formula1>OR($C13="GHP（ガス）",H13="")</formula1>
    </dataValidation>
    <dataValidation type="list" showDropDown="1" showInputMessage="1" showErrorMessage="1" errorTitle="必須入力" error="更新前駆動方式（EHP/GHP） は必須です。EHP（電動）/ GHP（ガス）を選択してください。" sqref="C13:C89" xr:uid="{00000000-0002-0000-0200-000006000000}">
      <formula1>"EHP（電動）,GHP（ガス）"</formula1>
    </dataValidation>
    <dataValidation type="decimal" operator="greaterThanOrEqual" allowBlank="1" showInputMessage="1" showErrorMessage="1" promptTitle="入力のヒント" prompt="数値のみ入力。右隣の『単位(自動)』を確認してください（GHPのみ）。" sqref="O13:O89 I13:I89" xr:uid="{00000000-0002-0000-0200-000007000000}">
      <formula1>0</formula1>
    </dataValidation>
    <dataValidation type="list" allowBlank="1" showDropDown="1" showInputMessage="1" showErrorMessage="1" errorTitle="入力エラー" error="設定シートの燃料一覧から選んでください。" sqref="N13:N89" xr:uid="{00000000-0002-0000-0200-000008000000}">
      <formula1>$A$2:$A$191</formula1>
    </dataValidation>
    <dataValidation type="list" allowBlank="1" showInputMessage="1" showErrorMessage="1" sqref="K2:K2094 C2:C1895" xr:uid="{00000000-0002-0000-0200-000009000000}">
      <formula1>"EHP,GHP,ハイブリッド"</formula1>
    </dataValidation>
    <dataValidation type="list" showDropDown="1" showInputMessage="1" showErrorMessage="1" errorTitle="必須入力" error="更新後駆動方式（EHP/GHP） は必須です。EHP（電動）/ GHP（ガス）を選択してください。" sqref="J2:J89" xr:uid="{00000000-0002-0000-0200-00000A000000}">
      <formula1>"EHP（電動）,GHP（ガス）"</formula1>
    </dataValidation>
  </dataValidations>
  <pageMargins left="0.5" right="0.5" top="0.75" bottom="0.75" header="0.5" footer="0.5"/>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73AA679-D3A3-4AD8-8078-A8B68C29808C}">
          <x14:formula1>
            <xm:f>設定!$A$3:$A$8</xm:f>
          </x14:formula1>
          <xm:sqref>H2:H12 O2:O12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Y2209"/>
  <sheetViews>
    <sheetView topLeftCell="K1" workbookViewId="0">
      <pane ySplit="1" topLeftCell="A2" activePane="bottomLeft" state="frozen"/>
      <selection activeCell="D27" sqref="D27"/>
      <selection pane="bottomLeft" activeCell="P17" sqref="P17"/>
    </sheetView>
  </sheetViews>
  <sheetFormatPr defaultColWidth="18" defaultRowHeight="13.5" x14ac:dyDescent="0.15"/>
  <cols>
    <col min="1" max="1" width="6.375" style="8" customWidth="1"/>
    <col min="2" max="2" width="17.625" style="8" bestFit="1" customWidth="1"/>
    <col min="3" max="3" width="11.875" style="11" bestFit="1" customWidth="1"/>
    <col min="4" max="4" width="18" style="11" bestFit="1" customWidth="1"/>
    <col min="5" max="5" width="17.125" style="11" bestFit="1" customWidth="1"/>
    <col min="6" max="6" width="17.625" style="11" bestFit="1" customWidth="1"/>
    <col min="7" max="7" width="18.625" style="11" bestFit="1" customWidth="1"/>
    <col min="8" max="8" width="18" style="11" bestFit="1" customWidth="1"/>
    <col min="9" max="9" width="17.125" style="11" bestFit="1" customWidth="1"/>
    <col min="10" max="10" width="17.625" style="11" bestFit="1" customWidth="1"/>
    <col min="11" max="11" width="15.375" style="11" bestFit="1" customWidth="1"/>
    <col min="12" max="13" width="15.375" style="8" bestFit="1" customWidth="1"/>
    <col min="14" max="15" width="11.375" style="8" bestFit="1" customWidth="1"/>
    <col min="16" max="16" width="7.75" style="8" bestFit="1" customWidth="1"/>
    <col min="17" max="17" width="12.125" style="8" bestFit="1" customWidth="1"/>
    <col min="18" max="18" width="5.75" style="8" bestFit="1" customWidth="1"/>
    <col min="19" max="19" width="22.5" style="8" bestFit="1" customWidth="1"/>
    <col min="20" max="20" width="17.375" style="8" bestFit="1" customWidth="1"/>
    <col min="21" max="21" width="12.75" style="8" bestFit="1" customWidth="1"/>
    <col min="26" max="16384" width="18" style="8"/>
  </cols>
  <sheetData>
    <row r="1" spans="1:25" ht="54" x14ac:dyDescent="0.15">
      <c r="A1" s="73" t="s">
        <v>5</v>
      </c>
      <c r="B1" s="73" t="s">
        <v>6</v>
      </c>
      <c r="C1" s="73" t="s">
        <v>28</v>
      </c>
      <c r="D1" s="73" t="s">
        <v>29</v>
      </c>
      <c r="E1" s="74" t="s">
        <v>58</v>
      </c>
      <c r="F1" s="75" t="s">
        <v>133</v>
      </c>
      <c r="G1" s="73" t="s">
        <v>34</v>
      </c>
      <c r="H1" s="73" t="s">
        <v>36</v>
      </c>
      <c r="I1" s="74" t="s">
        <v>59</v>
      </c>
      <c r="J1" s="75" t="s">
        <v>134</v>
      </c>
      <c r="K1" s="76" t="s">
        <v>130</v>
      </c>
      <c r="L1" s="73" t="s">
        <v>39</v>
      </c>
      <c r="M1" s="73" t="s">
        <v>43</v>
      </c>
      <c r="N1" s="73" t="s">
        <v>14</v>
      </c>
      <c r="O1" s="77" t="s">
        <v>15</v>
      </c>
      <c r="P1" s="58" t="s">
        <v>16</v>
      </c>
      <c r="Q1" s="78" t="s">
        <v>17</v>
      </c>
      <c r="R1" s="73" t="s">
        <v>18</v>
      </c>
      <c r="S1" s="73" t="s">
        <v>48</v>
      </c>
      <c r="T1" s="17" t="s">
        <v>49</v>
      </c>
      <c r="U1" s="17" t="s">
        <v>50</v>
      </c>
      <c r="V1" s="8"/>
      <c r="W1" s="8"/>
      <c r="X1" s="8"/>
      <c r="Y1" s="8"/>
    </row>
    <row r="2" spans="1:25" x14ac:dyDescent="0.15">
      <c r="A2" s="45" t="s">
        <v>19</v>
      </c>
      <c r="B2" s="14" t="s">
        <v>60</v>
      </c>
      <c r="C2" s="30" t="s">
        <v>102</v>
      </c>
      <c r="D2" s="17" t="str">
        <f>IF(OR(C2="電力",C2="電気（ハイブリッド）"),"kWh/h","(燃料単位)/h")</f>
        <v>(燃料単位)/h</v>
      </c>
      <c r="E2" s="30">
        <v>100</v>
      </c>
      <c r="F2" s="30">
        <v>90</v>
      </c>
      <c r="G2" s="30" t="s">
        <v>111</v>
      </c>
      <c r="H2" s="17" t="str">
        <f t="shared" ref="H2:H16" si="0">IF(OR(G2="電力",G2="電気（ハイブリッド）"),"kWh/h","(燃料単位)/h")</f>
        <v>kWh/h</v>
      </c>
      <c r="I2" s="30">
        <v>50</v>
      </c>
      <c r="J2" s="30">
        <v>3.8</v>
      </c>
      <c r="K2" s="30">
        <v>1000</v>
      </c>
      <c r="L2" s="35">
        <f>IF(NOT(OR(C2="電力",C2="電気（ハイブリッド）")),IFERROR(E2*K2/MAX(F2/100,0.000001) / IFERROR(VLOOKUP(C2,設定!$E$19:$G$25,3,FALSE),1),""), E2*K2/F2)</f>
        <v>8888.8888888888887</v>
      </c>
      <c r="M2" s="35">
        <f>IF(NOT(OR(G2="電力",G2="電気（ハイブリッド）")),IFERROR(I2*K2/MAX(J2/100,0.000001) / IFERROR(VLOOKUP(G2,設定!$E$19:$G$25,3,FALSE),1),""), I2*K2/J2)</f>
        <v>13157.894736842105</v>
      </c>
      <c r="N2" s="18">
        <f>IFERROR(IF(C2="電気（ハイブリッド）",L2*0.000431*U2,L2*VLOOKUP(C2,設定!$A$2:$C$10,3,FALSE)),"")</f>
        <v>18.222222222222225</v>
      </c>
      <c r="O2" s="21">
        <f>IFERROR(IF(G2="電気（ハイブリッド）",M2*0.000431*給湯器!U2,M2*VLOOKUP(G2,設定!$A$2:$C$10,3,FALSE)),"")</f>
        <v>14.662280701754385</v>
      </c>
      <c r="P2" s="59">
        <f>IFERROR(IF(N2&gt;0,(N2-O2)/N2,""),"")</f>
        <v>0.195362644415918</v>
      </c>
      <c r="Q2" s="57" t="str">
        <f>IF(N2&gt;=0.05,"適合","未達")</f>
        <v>適合</v>
      </c>
      <c r="R2" s="16"/>
      <c r="S2" s="17" t="str">
        <f>IF(OR(C2="",G2="",D2&lt;=0),"未入力/0以下があります","")</f>
        <v/>
      </c>
      <c r="T2" s="17">
        <v>0.75</v>
      </c>
      <c r="U2" s="17">
        <f>IFERROR(1 + ((1-T2)/MAX(T2,0.000001))*(VLOOKUP("都市ガス",設定!$A$2:$C$101,3,FALSE)/VLOOKUP("電力（全国平均・暫定）",設定!$A$2:$C$101,3,FALSE)),"")</f>
        <v>2.5854601701469448</v>
      </c>
    </row>
    <row r="3" spans="1:25" x14ac:dyDescent="0.15">
      <c r="A3" s="17">
        <v>1</v>
      </c>
      <c r="B3" s="14"/>
      <c r="C3" s="30"/>
      <c r="D3" s="17" t="str">
        <f t="shared" ref="D3:D16" si="1">IF(OR(C3="電力",C3="電気（ハイブリッド）"),"kWh/h","(燃料単位)/h")</f>
        <v>(燃料単位)/h</v>
      </c>
      <c r="E3" s="30"/>
      <c r="F3" s="30"/>
      <c r="G3" s="30"/>
      <c r="H3" s="17" t="str">
        <f t="shared" si="0"/>
        <v>(燃料単位)/h</v>
      </c>
      <c r="I3" s="30"/>
      <c r="J3" s="30"/>
      <c r="K3" s="30"/>
      <c r="L3" s="35">
        <f>IF(NOT(OR(C3="電力",C3="電気（ハイブリッド）")),IFERROR(E3*K3/MAX(F3/100,0.000001) / IFERROR(VLOOKUP(C3,設定!$E$19:$G$25,3,FALSE),1),""), E3*K3/F3)</f>
        <v>0</v>
      </c>
      <c r="M3" s="35">
        <f>IF(NOT(OR(G3="電力",G3="電気（ハイブリッド）")),IFERROR(I3*K3/MAX(J3/100,0.000001) / IFERROR(VLOOKUP(G3,設定!$E$19:$G$25,3,FALSE),1),""), I3*K3/J3)</f>
        <v>0</v>
      </c>
      <c r="N3" s="18" t="str">
        <f>IFERROR(IF(C3="電気（ハイブリッド）",L3*0.000431*U3,L3*VLOOKUP(C3,設定!$A$2:$C$10,3,FALSE)),"")</f>
        <v/>
      </c>
      <c r="O3" s="21" t="str">
        <f>IFERROR(IF(G3="電気（ハイブリッド）",M3*0.000431*給湯器!U3,M3*VLOOKUP(G3,設定!$A$2:$C$10,3,FALSE)),"")</f>
        <v/>
      </c>
      <c r="P3" s="59" t="str">
        <f t="shared" ref="P3:P17" si="2">IFERROR(IF(L3&gt;0,(L3-M3)/L3,""),"")</f>
        <v/>
      </c>
      <c r="Q3" s="57" t="str">
        <f t="shared" ref="Q3:Q16" si="3">IF(N3&gt;=0.05,"適合","未達")</f>
        <v>適合</v>
      </c>
      <c r="R3" s="16"/>
      <c r="S3" s="17" t="str">
        <f t="shared" ref="S3:S16" si="4">IF(OR(C3="",G3="",D3&lt;=0),"未入力/0以下があります","")</f>
        <v>未入力/0以下があります</v>
      </c>
      <c r="T3" s="17">
        <v>0.75</v>
      </c>
      <c r="U3" s="17">
        <f>IFERROR(1 + ((1-T3)/MAX(T3,0.000001))*(VLOOKUP("都市ガス",設定!$A$2:$C$101,3,FALSE)/VLOOKUP("電力（全国平均・暫定）",設定!$A$2:$C$101,3,FALSE)),"")</f>
        <v>2.5854601701469448</v>
      </c>
    </row>
    <row r="4" spans="1:25" x14ac:dyDescent="0.15">
      <c r="A4" s="17">
        <v>2</v>
      </c>
      <c r="B4" s="14"/>
      <c r="C4" s="30"/>
      <c r="D4" s="17" t="str">
        <f t="shared" si="1"/>
        <v>(燃料単位)/h</v>
      </c>
      <c r="E4" s="30"/>
      <c r="F4" s="30"/>
      <c r="G4" s="30"/>
      <c r="H4" s="17" t="str">
        <f t="shared" si="0"/>
        <v>(燃料単位)/h</v>
      </c>
      <c r="I4" s="30"/>
      <c r="J4" s="30"/>
      <c r="K4" s="30"/>
      <c r="L4" s="35">
        <f>IF(NOT(OR(C4="電力",C4="電気（ハイブリッド）")),IFERROR(E4*K4/MAX(F4/100,0.000001) / IFERROR(VLOOKUP(C4,設定!$E$19:$G$25,3,FALSE),1),""), E4*K4/F4)</f>
        <v>0</v>
      </c>
      <c r="M4" s="35">
        <f>IF(NOT(OR(G4="電力",G4="電気（ハイブリッド）")),IFERROR(I4*K4/MAX(J4/100,0.000001) / IFERROR(VLOOKUP(G4,設定!$E$19:$G$25,3,FALSE),1),""), I4*K4/J4)</f>
        <v>0</v>
      </c>
      <c r="N4" s="18" t="str">
        <f>IFERROR(IF(C4="電気（ハイブリッド）",L4*0.000431*U4,L4*VLOOKUP(C4,設定!$A$2:$C$10,3,FALSE)),"")</f>
        <v/>
      </c>
      <c r="O4" s="21" t="str">
        <f>IFERROR(IF(G4="電気（ハイブリッド）",M4*0.000431*給湯器!U4,M4*VLOOKUP(G4,設定!$A$2:$C$10,3,FALSE)),"")</f>
        <v/>
      </c>
      <c r="P4" s="59" t="str">
        <f t="shared" si="2"/>
        <v/>
      </c>
      <c r="Q4" s="57" t="str">
        <f t="shared" si="3"/>
        <v>適合</v>
      </c>
      <c r="R4" s="16"/>
      <c r="S4" s="17" t="str">
        <f t="shared" si="4"/>
        <v>未入力/0以下があります</v>
      </c>
      <c r="T4" s="17">
        <v>0.75</v>
      </c>
      <c r="U4" s="17">
        <f>IFERROR(1 + ((1-T4)/MAX(T4,0.000001))*(VLOOKUP("都市ガス",設定!$A$2:$C$101,3,FALSE)/VLOOKUP("電力（全国平均・暫定）",設定!$A$2:$C$101,3,FALSE)),"")</f>
        <v>2.5854601701469448</v>
      </c>
    </row>
    <row r="5" spans="1:25" x14ac:dyDescent="0.15">
      <c r="A5" s="17">
        <v>3</v>
      </c>
      <c r="B5" s="14"/>
      <c r="C5" s="30"/>
      <c r="D5" s="17" t="str">
        <f t="shared" si="1"/>
        <v>(燃料単位)/h</v>
      </c>
      <c r="E5" s="30"/>
      <c r="F5" s="30"/>
      <c r="G5" s="30"/>
      <c r="H5" s="17" t="str">
        <f t="shared" si="0"/>
        <v>(燃料単位)/h</v>
      </c>
      <c r="I5" s="30"/>
      <c r="J5" s="30"/>
      <c r="K5" s="30"/>
      <c r="L5" s="35">
        <f>IF(NOT(OR(C5="電力",C5="電気（ハイブリッド）")),IFERROR(E5*K5/MAX(F5/100,0.000001) / IFERROR(VLOOKUP(C5,設定!$E$19:$G$25,3,FALSE),1),""), E5*K5/F5)</f>
        <v>0</v>
      </c>
      <c r="M5" s="35">
        <f>IF(NOT(OR(G5="電力",G5="電気（ハイブリッド）")),IFERROR(I5*K5/MAX(J5/100,0.000001) / IFERROR(VLOOKUP(G5,設定!$E$19:$G$25,3,FALSE),1),""), I5*K5/J5)</f>
        <v>0</v>
      </c>
      <c r="N5" s="18" t="str">
        <f>IFERROR(IF(C5="電気（ハイブリッド）",L5*0.000431*U5,L5*VLOOKUP(C5,設定!$A$2:$C$10,3,FALSE)),"")</f>
        <v/>
      </c>
      <c r="O5" s="21" t="str">
        <f>IFERROR(IF(G5="電気（ハイブリッド）",M5*0.000431*給湯器!U5,M5*VLOOKUP(G5,設定!$A$2:$C$10,3,FALSE)),"")</f>
        <v/>
      </c>
      <c r="P5" s="59" t="str">
        <f t="shared" si="2"/>
        <v/>
      </c>
      <c r="Q5" s="57" t="str">
        <f t="shared" si="3"/>
        <v>適合</v>
      </c>
      <c r="R5" s="16"/>
      <c r="S5" s="17" t="str">
        <f t="shared" si="4"/>
        <v>未入力/0以下があります</v>
      </c>
      <c r="T5" s="17">
        <v>0.75</v>
      </c>
      <c r="U5" s="17">
        <f>IFERROR(1 + ((1-T5)/MAX(T5,0.000001))*(VLOOKUP("都市ガス",設定!$A$2:$C$101,3,FALSE)/VLOOKUP("電力（全国平均・暫定）",設定!$A$2:$C$101,3,FALSE)),"")</f>
        <v>2.5854601701469448</v>
      </c>
    </row>
    <row r="6" spans="1:25" x14ac:dyDescent="0.15">
      <c r="A6" s="17">
        <v>4</v>
      </c>
      <c r="B6" s="14"/>
      <c r="C6" s="30"/>
      <c r="D6" s="17" t="str">
        <f t="shared" si="1"/>
        <v>(燃料単位)/h</v>
      </c>
      <c r="E6" s="30"/>
      <c r="F6" s="30"/>
      <c r="G6" s="30"/>
      <c r="H6" s="17" t="str">
        <f t="shared" si="0"/>
        <v>(燃料単位)/h</v>
      </c>
      <c r="I6" s="30"/>
      <c r="J6" s="30"/>
      <c r="K6" s="30"/>
      <c r="L6" s="35">
        <f>IF(NOT(OR(C6="電力",C6="電気（ハイブリッド）")),IFERROR(E6*K6/MAX(F6/100,0.000001) / IFERROR(VLOOKUP(C6,設定!$E$19:$G$25,3,FALSE),1),""), E6*K6/F6)</f>
        <v>0</v>
      </c>
      <c r="M6" s="35">
        <f>IF(NOT(OR(G6="電力",G6="電気（ハイブリッド）")),IFERROR(I6*K6/MAX(J6/100,0.000001) / IFERROR(VLOOKUP(G6,設定!$E$19:$G$25,3,FALSE),1),""), I6*K6/J6)</f>
        <v>0</v>
      </c>
      <c r="N6" s="18" t="str">
        <f>IFERROR(IF(C6="電気（ハイブリッド）",L6*0.000431*U6,L6*VLOOKUP(C6,設定!$A$2:$C$10,3,FALSE)),"")</f>
        <v/>
      </c>
      <c r="O6" s="21" t="str">
        <f>IFERROR(IF(G6="電気（ハイブリッド）",M6*0.000431*給湯器!U6,M6*VLOOKUP(G6,設定!$A$2:$C$10,3,FALSE)),"")</f>
        <v/>
      </c>
      <c r="P6" s="59" t="str">
        <f t="shared" si="2"/>
        <v/>
      </c>
      <c r="Q6" s="57" t="str">
        <f t="shared" si="3"/>
        <v>適合</v>
      </c>
      <c r="R6" s="16"/>
      <c r="S6" s="17" t="str">
        <f t="shared" si="4"/>
        <v>未入力/0以下があります</v>
      </c>
      <c r="T6" s="17">
        <v>0.75</v>
      </c>
      <c r="U6" s="17">
        <f>IFERROR(1 + ((1-T6)/MAX(T6,0.000001))*(VLOOKUP("都市ガス",設定!$A$2:$C$101,3,FALSE)/VLOOKUP("電力（全国平均・暫定）",設定!$A$2:$C$101,3,FALSE)),"")</f>
        <v>2.5854601701469448</v>
      </c>
    </row>
    <row r="7" spans="1:25" x14ac:dyDescent="0.15">
      <c r="A7" s="17">
        <v>5</v>
      </c>
      <c r="B7" s="14"/>
      <c r="C7" s="30"/>
      <c r="D7" s="17" t="str">
        <f t="shared" si="1"/>
        <v>(燃料単位)/h</v>
      </c>
      <c r="E7" s="30"/>
      <c r="F7" s="30"/>
      <c r="G7" s="30"/>
      <c r="H7" s="17" t="str">
        <f t="shared" si="0"/>
        <v>(燃料単位)/h</v>
      </c>
      <c r="I7" s="30"/>
      <c r="J7" s="30"/>
      <c r="K7" s="30"/>
      <c r="L7" s="35">
        <f>IF(NOT(OR(C7="電力",C7="電気（ハイブリッド）")),IFERROR(E7*K7/MAX(F7/100,0.000001) / IFERROR(VLOOKUP(C7,設定!$E$19:$G$25,3,FALSE),1),""), E7*K7/F7)</f>
        <v>0</v>
      </c>
      <c r="M7" s="35">
        <f>IF(NOT(OR(G7="電力",G7="電気（ハイブリッド）")),IFERROR(I7*K7/MAX(J7/100,0.000001) / IFERROR(VLOOKUP(G7,設定!$E$19:$G$25,3,FALSE),1),""), I7*K7/J7)</f>
        <v>0</v>
      </c>
      <c r="N7" s="18" t="str">
        <f>IFERROR(IF(C7="電気（ハイブリッド）",L7*0.000431*U7,L7*VLOOKUP(C7,設定!$A$2:$C$10,3,FALSE)),"")</f>
        <v/>
      </c>
      <c r="O7" s="21" t="str">
        <f>IFERROR(IF(G7="電気（ハイブリッド）",M7*0.000431*給湯器!U7,M7*VLOOKUP(G7,設定!$A$2:$C$10,3,FALSE)),"")</f>
        <v/>
      </c>
      <c r="P7" s="59" t="str">
        <f t="shared" si="2"/>
        <v/>
      </c>
      <c r="Q7" s="57" t="str">
        <f t="shared" si="3"/>
        <v>適合</v>
      </c>
      <c r="R7" s="16"/>
      <c r="S7" s="17" t="str">
        <f t="shared" si="4"/>
        <v>未入力/0以下があります</v>
      </c>
      <c r="T7" s="17">
        <v>0.75</v>
      </c>
      <c r="U7" s="17">
        <f>IFERROR(1 + ((1-T7)/MAX(T7,0.000001))*(VLOOKUP("都市ガス",設定!$A$2:$C$101,3,FALSE)/VLOOKUP("電力（全国平均・暫定）",設定!$A$2:$C$101,3,FALSE)),"")</f>
        <v>2.5854601701469448</v>
      </c>
    </row>
    <row r="8" spans="1:25" x14ac:dyDescent="0.15">
      <c r="A8" s="17">
        <v>6</v>
      </c>
      <c r="B8" s="14"/>
      <c r="C8" s="30"/>
      <c r="D8" s="17" t="str">
        <f t="shared" si="1"/>
        <v>(燃料単位)/h</v>
      </c>
      <c r="E8" s="30"/>
      <c r="F8" s="30"/>
      <c r="G8" s="30"/>
      <c r="H8" s="17" t="str">
        <f t="shared" si="0"/>
        <v>(燃料単位)/h</v>
      </c>
      <c r="I8" s="30"/>
      <c r="J8" s="30"/>
      <c r="K8" s="30"/>
      <c r="L8" s="35">
        <f>IF(NOT(OR(C8="電力",C8="電気（ハイブリッド）")),IFERROR(E8*K8/MAX(F8/100,0.000001) / IFERROR(VLOOKUP(C8,設定!$E$19:$G$25,3,FALSE),1),""), E8*K8/F8)</f>
        <v>0</v>
      </c>
      <c r="M8" s="35">
        <f>IF(NOT(OR(G8="電力",G8="電気（ハイブリッド）")),IFERROR(I8*K8/MAX(J8/100,0.000001) / IFERROR(VLOOKUP(G8,設定!$E$19:$G$25,3,FALSE),1),""), I8*K8/J8)</f>
        <v>0</v>
      </c>
      <c r="N8" s="18" t="str">
        <f>IFERROR(IF(C8="電気（ハイブリッド）",L8*0.000431*U8,L8*VLOOKUP(C8,設定!$A$2:$C$10,3,FALSE)),"")</f>
        <v/>
      </c>
      <c r="O8" s="21" t="str">
        <f>IFERROR(IF(G8="電気（ハイブリッド）",M8*0.000431*給湯器!U8,M8*VLOOKUP(G8,設定!$A$2:$C$10,3,FALSE)),"")</f>
        <v/>
      </c>
      <c r="P8" s="59" t="str">
        <f t="shared" si="2"/>
        <v/>
      </c>
      <c r="Q8" s="57" t="str">
        <f t="shared" si="3"/>
        <v>適合</v>
      </c>
      <c r="R8" s="16"/>
      <c r="S8" s="17" t="str">
        <f t="shared" si="4"/>
        <v>未入力/0以下があります</v>
      </c>
      <c r="T8" s="17">
        <v>0.75</v>
      </c>
      <c r="U8" s="17">
        <f>IFERROR(1 + ((1-T8)/MAX(T8,0.000001))*(VLOOKUP("都市ガス",設定!$A$2:$C$101,3,FALSE)/VLOOKUP("電力（全国平均・暫定）",設定!$A$2:$C$101,3,FALSE)),"")</f>
        <v>2.5854601701469448</v>
      </c>
    </row>
    <row r="9" spans="1:25" x14ac:dyDescent="0.15">
      <c r="A9" s="17">
        <v>7</v>
      </c>
      <c r="B9" s="14"/>
      <c r="C9" s="30"/>
      <c r="D9" s="17" t="str">
        <f t="shared" si="1"/>
        <v>(燃料単位)/h</v>
      </c>
      <c r="E9" s="30"/>
      <c r="F9" s="30"/>
      <c r="G9" s="30"/>
      <c r="H9" s="17" t="str">
        <f t="shared" si="0"/>
        <v>(燃料単位)/h</v>
      </c>
      <c r="I9" s="30"/>
      <c r="J9" s="30"/>
      <c r="K9" s="30"/>
      <c r="L9" s="35">
        <f>IF(NOT(OR(C9="電力",C9="電気（ハイブリッド）")),IFERROR(E9*K9/MAX(F9/100,0.000001) / IFERROR(VLOOKUP(C9,設定!$E$19:$G$25,3,FALSE),1),""), E9*K9/F9)</f>
        <v>0</v>
      </c>
      <c r="M9" s="35">
        <f>IF(NOT(OR(G9="電力",G9="電気（ハイブリッド）")),IFERROR(I9*K9/MAX(J9/100,0.000001) / IFERROR(VLOOKUP(G9,設定!$E$19:$G$25,3,FALSE),1),""), I9*K9/J9)</f>
        <v>0</v>
      </c>
      <c r="N9" s="18" t="str">
        <f>IFERROR(IF(C9="電気（ハイブリッド）",L9*0.000431*U9,L9*VLOOKUP(C9,設定!$A$2:$C$10,3,FALSE)),"")</f>
        <v/>
      </c>
      <c r="O9" s="21" t="str">
        <f>IFERROR(IF(G9="電気（ハイブリッド）",M9*0.000431*給湯器!U9,M9*VLOOKUP(G9,設定!$A$2:$C$10,3,FALSE)),"")</f>
        <v/>
      </c>
      <c r="P9" s="59" t="str">
        <f t="shared" si="2"/>
        <v/>
      </c>
      <c r="Q9" s="57" t="str">
        <f t="shared" si="3"/>
        <v>適合</v>
      </c>
      <c r="R9" s="16"/>
      <c r="S9" s="17" t="str">
        <f t="shared" si="4"/>
        <v>未入力/0以下があります</v>
      </c>
      <c r="T9" s="17">
        <v>0.75</v>
      </c>
      <c r="U9" s="17">
        <f>IFERROR(1 + ((1-T9)/MAX(T9,0.000001))*(VLOOKUP("都市ガス",設定!$A$2:$C$101,3,FALSE)/VLOOKUP("電力（全国平均・暫定）",設定!$A$2:$C$101,3,FALSE)),"")</f>
        <v>2.5854601701469448</v>
      </c>
    </row>
    <row r="10" spans="1:25" x14ac:dyDescent="0.15">
      <c r="A10" s="17">
        <v>8</v>
      </c>
      <c r="B10" s="14"/>
      <c r="C10" s="30"/>
      <c r="D10" s="17" t="str">
        <f t="shared" si="1"/>
        <v>(燃料単位)/h</v>
      </c>
      <c r="E10" s="30"/>
      <c r="F10" s="30"/>
      <c r="G10" s="30"/>
      <c r="H10" s="17" t="str">
        <f t="shared" si="0"/>
        <v>(燃料単位)/h</v>
      </c>
      <c r="I10" s="30"/>
      <c r="J10" s="30"/>
      <c r="K10" s="30"/>
      <c r="L10" s="35">
        <f>IF(NOT(OR(C10="電力",C10="電気（ハイブリッド）")),IFERROR(E10*K10/MAX(F10/100,0.000001) / IFERROR(VLOOKUP(C10,設定!$E$19:$G$25,3,FALSE),1),""), E10*K10/F10)</f>
        <v>0</v>
      </c>
      <c r="M10" s="35">
        <f>IF(NOT(OR(G10="電力",G10="電気（ハイブリッド）")),IFERROR(I10*K10/MAX(J10/100,0.000001) / IFERROR(VLOOKUP(G10,設定!$E$19:$G$25,3,FALSE),1),""), I10*K10/J10)</f>
        <v>0</v>
      </c>
      <c r="N10" s="18" t="str">
        <f>IFERROR(IF(C10="電気（ハイブリッド）",L10*0.000431*U10,L10*VLOOKUP(C10,設定!$A$2:$C$10,3,FALSE)),"")</f>
        <v/>
      </c>
      <c r="O10" s="21" t="str">
        <f>IFERROR(IF(G10="電気（ハイブリッド）",M10*0.000431*給湯器!U10,M10*VLOOKUP(G10,設定!$A$2:$C$10,3,FALSE)),"")</f>
        <v/>
      </c>
      <c r="P10" s="59" t="str">
        <f t="shared" si="2"/>
        <v/>
      </c>
      <c r="Q10" s="57" t="str">
        <f t="shared" si="3"/>
        <v>適合</v>
      </c>
      <c r="R10" s="16"/>
      <c r="S10" s="17" t="str">
        <f t="shared" si="4"/>
        <v>未入力/0以下があります</v>
      </c>
      <c r="T10" s="17">
        <v>0.75</v>
      </c>
      <c r="U10" s="17">
        <f>IFERROR(1 + ((1-T10)/MAX(T10,0.000001))*(VLOOKUP("都市ガス",設定!$A$2:$C$101,3,FALSE)/VLOOKUP("電力（全国平均・暫定）",設定!$A$2:$C$101,3,FALSE)),"")</f>
        <v>2.5854601701469448</v>
      </c>
    </row>
    <row r="11" spans="1:25" x14ac:dyDescent="0.15">
      <c r="A11" s="17">
        <v>9</v>
      </c>
      <c r="B11" s="14"/>
      <c r="C11" s="30"/>
      <c r="D11" s="17" t="str">
        <f t="shared" si="1"/>
        <v>(燃料単位)/h</v>
      </c>
      <c r="E11" s="30"/>
      <c r="F11" s="30"/>
      <c r="G11" s="30"/>
      <c r="H11" s="17" t="str">
        <f t="shared" si="0"/>
        <v>(燃料単位)/h</v>
      </c>
      <c r="I11" s="30"/>
      <c r="J11" s="30"/>
      <c r="K11" s="30"/>
      <c r="L11" s="35">
        <f>IF(NOT(OR(C11="電力",C11="電気（ハイブリッド）")),IFERROR(E11*K11/MAX(F11/100,0.000001) / IFERROR(VLOOKUP(C11,設定!$E$19:$G$25,3,FALSE),1),""), E11*K11/F11)</f>
        <v>0</v>
      </c>
      <c r="M11" s="35">
        <f>IF(NOT(OR(G11="電力",G11="電気（ハイブリッド）")),IFERROR(I11*K11/MAX(J11/100,0.000001) / IFERROR(VLOOKUP(G11,設定!$E$19:$G$25,3,FALSE),1),""), I11*K11/J11)</f>
        <v>0</v>
      </c>
      <c r="N11" s="18" t="str">
        <f>IFERROR(IF(C11="電気（ハイブリッド）",L11*0.000431*U11,L11*VLOOKUP(C11,設定!$A$2:$C$10,3,FALSE)),"")</f>
        <v/>
      </c>
      <c r="O11" s="21" t="str">
        <f>IFERROR(IF(G11="電気（ハイブリッド）",M11*0.000431*給湯器!U11,M11*VLOOKUP(G11,設定!$A$2:$C$10,3,FALSE)),"")</f>
        <v/>
      </c>
      <c r="P11" s="59" t="str">
        <f t="shared" si="2"/>
        <v/>
      </c>
      <c r="Q11" s="57" t="str">
        <f t="shared" si="3"/>
        <v>適合</v>
      </c>
      <c r="R11" s="16"/>
      <c r="S11" s="17" t="str">
        <f t="shared" si="4"/>
        <v>未入力/0以下があります</v>
      </c>
      <c r="T11" s="17">
        <v>0.75</v>
      </c>
      <c r="U11" s="17">
        <f>IFERROR(1 + ((1-T11)/MAX(T11,0.000001))*(VLOOKUP("都市ガス",設定!$A$2:$C$101,3,FALSE)/VLOOKUP("電力（全国平均・暫定）",設定!$A$2:$C$101,3,FALSE)),"")</f>
        <v>2.5854601701469448</v>
      </c>
    </row>
    <row r="12" spans="1:25" x14ac:dyDescent="0.15">
      <c r="A12" s="17">
        <v>10</v>
      </c>
      <c r="B12" s="14"/>
      <c r="C12" s="30"/>
      <c r="D12" s="17" t="str">
        <f t="shared" si="1"/>
        <v>(燃料単位)/h</v>
      </c>
      <c r="E12" s="30"/>
      <c r="F12" s="30"/>
      <c r="G12" s="30"/>
      <c r="H12" s="17" t="str">
        <f t="shared" si="0"/>
        <v>(燃料単位)/h</v>
      </c>
      <c r="I12" s="30"/>
      <c r="J12" s="30"/>
      <c r="K12" s="30"/>
      <c r="L12" s="35">
        <f>IF(NOT(OR(C12="電力",C12="電気（ハイブリッド）")),IFERROR(E12*K12/MAX(F12/100,0.000001) / IFERROR(VLOOKUP(C12,設定!$E$19:$G$25,3,FALSE),1),""), E12*K12/F12)</f>
        <v>0</v>
      </c>
      <c r="M12" s="35">
        <f>IF(NOT(OR(G12="電力",G12="電気（ハイブリッド）")),IFERROR(I12*K12/MAX(J12/100,0.000001) / IFERROR(VLOOKUP(G12,設定!$E$19:$G$25,3,FALSE),1),""), I12*K12/J12)</f>
        <v>0</v>
      </c>
      <c r="N12" s="18" t="str">
        <f>IFERROR(IF(C12="電気（ハイブリッド）",L12*0.000431*U12,L12*VLOOKUP(C12,設定!$A$2:$C$10,3,FALSE)),"")</f>
        <v/>
      </c>
      <c r="O12" s="21" t="str">
        <f>IFERROR(IF(G12="電気（ハイブリッド）",M12*0.000431*給湯器!U12,M12*VLOOKUP(G12,設定!$A$2:$C$10,3,FALSE)),"")</f>
        <v/>
      </c>
      <c r="P12" s="59" t="str">
        <f t="shared" si="2"/>
        <v/>
      </c>
      <c r="Q12" s="57" t="str">
        <f t="shared" si="3"/>
        <v>適合</v>
      </c>
      <c r="R12" s="16"/>
      <c r="S12" s="17" t="str">
        <f t="shared" si="4"/>
        <v>未入力/0以下があります</v>
      </c>
      <c r="T12" s="17">
        <v>0.75</v>
      </c>
      <c r="U12" s="17">
        <f>IFERROR(1 + ((1-T12)/MAX(T12,0.000001))*(VLOOKUP("都市ガス",設定!$A$2:$C$101,3,FALSE)/VLOOKUP("電力（全国平均・暫定）",設定!$A$2:$C$101,3,FALSE)),"")</f>
        <v>2.5854601701469448</v>
      </c>
    </row>
    <row r="13" spans="1:25" x14ac:dyDescent="0.15">
      <c r="A13" s="17">
        <v>11</v>
      </c>
      <c r="B13" s="14"/>
      <c r="C13" s="30"/>
      <c r="D13" s="17" t="str">
        <f t="shared" si="1"/>
        <v>(燃料単位)/h</v>
      </c>
      <c r="E13" s="30"/>
      <c r="F13" s="30"/>
      <c r="G13" s="30"/>
      <c r="H13" s="17" t="str">
        <f t="shared" si="0"/>
        <v>(燃料単位)/h</v>
      </c>
      <c r="I13" s="30"/>
      <c r="J13" s="30"/>
      <c r="K13" s="30"/>
      <c r="L13" s="35">
        <f>IF(NOT(OR(C13="電力",C13="電気（ハイブリッド）")),IFERROR(E13*K13/MAX(F13/100,0.000001) / IFERROR(VLOOKUP(C13,設定!$E$19:$G$25,3,FALSE),1),""), E13*K13/F13)</f>
        <v>0</v>
      </c>
      <c r="M13" s="35">
        <f>IF(NOT(OR(G13="電力",G13="電気（ハイブリッド）")),IFERROR(I13*K13/MAX(J13/100,0.000001) / IFERROR(VLOOKUP(G13,設定!$E$19:$G$25,3,FALSE),1),""), I13*K13/J13)</f>
        <v>0</v>
      </c>
      <c r="N13" s="18" t="str">
        <f>IFERROR(IF(C13="電気（ハイブリッド）",L13*0.000431*U13,L13*VLOOKUP(C13,設定!$A$2:$C$10,3,FALSE)),"")</f>
        <v/>
      </c>
      <c r="O13" s="21" t="str">
        <f>IFERROR(IF(G13="電気（ハイブリッド）",M13*0.000431*給湯器!U13,M13*VLOOKUP(G13,設定!$A$2:$C$10,3,FALSE)),"")</f>
        <v/>
      </c>
      <c r="P13" s="59" t="str">
        <f t="shared" si="2"/>
        <v/>
      </c>
      <c r="Q13" s="57" t="str">
        <f t="shared" si="3"/>
        <v>適合</v>
      </c>
      <c r="R13" s="16"/>
      <c r="S13" s="17" t="str">
        <f t="shared" si="4"/>
        <v>未入力/0以下があります</v>
      </c>
      <c r="T13" s="17">
        <v>0.75</v>
      </c>
      <c r="U13" s="17">
        <f>IFERROR(1 + ((1-T13)/MAX(T13,0.000001))*(VLOOKUP("都市ガス",設定!$A$2:$C$101,3,FALSE)/VLOOKUP("電力（全国平均・暫定）",設定!$A$2:$C$101,3,FALSE)),"")</f>
        <v>2.5854601701469448</v>
      </c>
    </row>
    <row r="14" spans="1:25" x14ac:dyDescent="0.15">
      <c r="A14" s="17">
        <v>12</v>
      </c>
      <c r="B14" s="14"/>
      <c r="C14" s="30"/>
      <c r="D14" s="17" t="str">
        <f t="shared" si="1"/>
        <v>(燃料単位)/h</v>
      </c>
      <c r="E14" s="30"/>
      <c r="F14" s="30"/>
      <c r="G14" s="30"/>
      <c r="H14" s="17" t="str">
        <f t="shared" si="0"/>
        <v>(燃料単位)/h</v>
      </c>
      <c r="I14" s="30"/>
      <c r="J14" s="30"/>
      <c r="K14" s="30"/>
      <c r="L14" s="35">
        <f>IF(NOT(OR(C14="電力",C14="電気（ハイブリッド）")),IFERROR(E14*K14/MAX(F14/100,0.000001) / IFERROR(VLOOKUP(C14,設定!$E$19:$G$25,3,FALSE),1),""), E14*K14/F14)</f>
        <v>0</v>
      </c>
      <c r="M14" s="35">
        <f>IF(NOT(OR(G14="電力",G14="電気（ハイブリッド）")),IFERROR(I14*K14/MAX(J14/100,0.000001) / IFERROR(VLOOKUP(G14,設定!$E$19:$G$25,3,FALSE),1),""), I14*K14/J14)</f>
        <v>0</v>
      </c>
      <c r="N14" s="18" t="str">
        <f>IFERROR(IF(C14="電気（ハイブリッド）",L14*0.000431*U14,L14*VLOOKUP(C14,設定!$A$2:$C$10,3,FALSE)),"")</f>
        <v/>
      </c>
      <c r="O14" s="21" t="str">
        <f>IFERROR(IF(G14="電気（ハイブリッド）",M14*0.000431*給湯器!U14,M14*VLOOKUP(G14,設定!$A$2:$C$10,3,FALSE)),"")</f>
        <v/>
      </c>
      <c r="P14" s="59" t="str">
        <f t="shared" si="2"/>
        <v/>
      </c>
      <c r="Q14" s="57" t="str">
        <f t="shared" si="3"/>
        <v>適合</v>
      </c>
      <c r="R14" s="16"/>
      <c r="S14" s="17" t="str">
        <f t="shared" si="4"/>
        <v>未入力/0以下があります</v>
      </c>
      <c r="T14" s="17">
        <v>0.75</v>
      </c>
      <c r="U14" s="17">
        <f>IFERROR(1 + ((1-T14)/MAX(T14,0.000001))*(VLOOKUP("都市ガス",設定!$A$2:$C$101,3,FALSE)/VLOOKUP("電力（全国平均・暫定）",設定!$A$2:$C$101,3,FALSE)),"")</f>
        <v>2.5854601701469448</v>
      </c>
    </row>
    <row r="15" spans="1:25" x14ac:dyDescent="0.15">
      <c r="A15" s="17">
        <v>13</v>
      </c>
      <c r="B15" s="14"/>
      <c r="C15" s="30"/>
      <c r="D15" s="17" t="str">
        <f t="shared" si="1"/>
        <v>(燃料単位)/h</v>
      </c>
      <c r="E15" s="30"/>
      <c r="F15" s="30"/>
      <c r="G15" s="30"/>
      <c r="H15" s="17" t="str">
        <f t="shared" si="0"/>
        <v>(燃料単位)/h</v>
      </c>
      <c r="I15" s="30"/>
      <c r="J15" s="30"/>
      <c r="K15" s="30"/>
      <c r="L15" s="35">
        <f>IF(NOT(OR(C15="電力",C15="電気（ハイブリッド）")),IFERROR(E15*K15/MAX(F15/100,0.000001) / IFERROR(VLOOKUP(C15,設定!$E$19:$G$25,3,FALSE),1),""), E15*K15/F15)</f>
        <v>0</v>
      </c>
      <c r="M15" s="35">
        <f>IF(NOT(OR(G15="電力",G15="電気（ハイブリッド）")),IFERROR(I15*K15/MAX(J15/100,0.000001) / IFERROR(VLOOKUP(G15,設定!$E$19:$G$25,3,FALSE),1),""), I15*K15/J15)</f>
        <v>0</v>
      </c>
      <c r="N15" s="18" t="str">
        <f>IFERROR(IF(C15="電気（ハイブリッド）",L15*0.000431*U15,L15*VLOOKUP(C15,設定!$A$2:$C$10,3,FALSE)),"")</f>
        <v/>
      </c>
      <c r="O15" s="21" t="str">
        <f>IFERROR(IF(G15="電気（ハイブリッド）",M15*0.000431*給湯器!U15,M15*VLOOKUP(G15,設定!$A$2:$C$10,3,FALSE)),"")</f>
        <v/>
      </c>
      <c r="P15" s="59" t="str">
        <f t="shared" si="2"/>
        <v/>
      </c>
      <c r="Q15" s="57" t="str">
        <f t="shared" si="3"/>
        <v>適合</v>
      </c>
      <c r="R15" s="16"/>
      <c r="S15" s="17" t="str">
        <f t="shared" si="4"/>
        <v>未入力/0以下があります</v>
      </c>
      <c r="T15" s="17">
        <v>0.75</v>
      </c>
      <c r="U15" s="17">
        <f>IFERROR(1 + ((1-T15)/MAX(T15,0.000001))*(VLOOKUP("都市ガス",設定!$A$2:$C$101,3,FALSE)/VLOOKUP("電力（全国平均・暫定）",設定!$A$2:$C$101,3,FALSE)),"")</f>
        <v>2.5854601701469448</v>
      </c>
    </row>
    <row r="16" spans="1:25" x14ac:dyDescent="0.15">
      <c r="A16" s="17">
        <v>14</v>
      </c>
      <c r="B16" s="14"/>
      <c r="C16" s="30"/>
      <c r="D16" s="17" t="str">
        <f t="shared" si="1"/>
        <v>(燃料単位)/h</v>
      </c>
      <c r="E16" s="30"/>
      <c r="F16" s="30"/>
      <c r="G16" s="30"/>
      <c r="H16" s="17" t="str">
        <f t="shared" si="0"/>
        <v>(燃料単位)/h</v>
      </c>
      <c r="I16" s="30"/>
      <c r="J16" s="30"/>
      <c r="K16" s="30"/>
      <c r="L16" s="35">
        <f>IF(NOT(OR(C16="電力",C16="電気（ハイブリッド）")),IFERROR(E16*K16/MAX(F16/100,0.000001) / IFERROR(VLOOKUP(C16,設定!$E$19:$G$25,3,FALSE),1),""), E16*K16/F16)</f>
        <v>0</v>
      </c>
      <c r="M16" s="35">
        <f>IF(NOT(OR(G16="電力",G16="電気（ハイブリッド）")),IFERROR(I16*K16/MAX(J16/100,0.000001) / IFERROR(VLOOKUP(G16,設定!$E$19:$G$25,3,FALSE),1),""), I16*K16/J16)</f>
        <v>0</v>
      </c>
      <c r="N16" s="18" t="str">
        <f>IFERROR(IF(C16="電気（ハイブリッド）",L16*0.000431*U16,L16*VLOOKUP(C16,設定!$A$2:$C$10,3,FALSE)),"")</f>
        <v/>
      </c>
      <c r="O16" s="21" t="str">
        <f>IFERROR(IF(G16="電気（ハイブリッド）",M16*0.000431*給湯器!U16,M16*VLOOKUP(G16,設定!$A$2:$C$10,3,FALSE)),"")</f>
        <v/>
      </c>
      <c r="P16" s="59" t="str">
        <f t="shared" si="2"/>
        <v/>
      </c>
      <c r="Q16" s="57" t="str">
        <f t="shared" si="3"/>
        <v>適合</v>
      </c>
      <c r="R16" s="16"/>
      <c r="S16" s="17" t="str">
        <f t="shared" si="4"/>
        <v>未入力/0以下があります</v>
      </c>
      <c r="T16" s="17">
        <v>0.75</v>
      </c>
      <c r="U16" s="17">
        <f>IFERROR(1 + ((1-T16)/MAX(T16,0.000001))*(VLOOKUP("都市ガス",設定!$A$2:$C$101,3,FALSE)/VLOOKUP("電力（全国平均・暫定）",設定!$A$2:$C$101,3,FALSE)),"")</f>
        <v>2.5854601701469448</v>
      </c>
    </row>
    <row r="17" spans="1:25" ht="14.25" thickBot="1" x14ac:dyDescent="0.2">
      <c r="B17" s="1"/>
      <c r="K17" s="46" t="s">
        <v>146</v>
      </c>
      <c r="L17" s="47">
        <f>SUM(L3:L16)</f>
        <v>0</v>
      </c>
      <c r="M17" s="47">
        <f t="shared" ref="M17:O17" si="5">SUM(M3:M16)</f>
        <v>0</v>
      </c>
      <c r="N17" s="47">
        <f t="shared" si="5"/>
        <v>0</v>
      </c>
      <c r="O17" s="61">
        <f t="shared" si="5"/>
        <v>0</v>
      </c>
      <c r="P17" s="26" t="str">
        <f t="shared" si="2"/>
        <v/>
      </c>
      <c r="Q17" s="4"/>
    </row>
    <row r="18" spans="1:25" x14ac:dyDescent="0.15">
      <c r="B18" s="1"/>
      <c r="L18"/>
      <c r="M18"/>
    </row>
    <row r="19" spans="1:25" x14ac:dyDescent="0.15">
      <c r="A19" s="1" t="s">
        <v>22</v>
      </c>
      <c r="L19"/>
      <c r="M19"/>
    </row>
    <row r="20" spans="1:25" x14ac:dyDescent="0.15">
      <c r="A20" t="s">
        <v>54</v>
      </c>
      <c r="L20"/>
      <c r="M20"/>
    </row>
    <row r="21" spans="1:25" x14ac:dyDescent="0.15">
      <c r="A21" t="s">
        <v>136</v>
      </c>
      <c r="L21"/>
      <c r="M21"/>
    </row>
    <row r="22" spans="1:25" x14ac:dyDescent="0.15">
      <c r="A22" t="s">
        <v>129</v>
      </c>
      <c r="L22"/>
      <c r="M22"/>
    </row>
    <row r="23" spans="1:25" x14ac:dyDescent="0.15">
      <c r="A23" s="8" t="s">
        <v>131</v>
      </c>
      <c r="V23" s="8"/>
      <c r="W23" s="8"/>
      <c r="X23" s="8"/>
      <c r="Y23" s="8"/>
    </row>
    <row r="24" spans="1:25" x14ac:dyDescent="0.15">
      <c r="A24" s="8" t="s">
        <v>132</v>
      </c>
      <c r="V24" s="8"/>
      <c r="W24" s="8"/>
      <c r="X24" s="8"/>
      <c r="Y24" s="8"/>
    </row>
    <row r="25" spans="1:25" x14ac:dyDescent="0.15">
      <c r="A25" s="8" t="s">
        <v>135</v>
      </c>
      <c r="V25" s="8"/>
      <c r="W25" s="8"/>
      <c r="X25" s="8"/>
      <c r="Y25" s="8"/>
    </row>
    <row r="26" spans="1:25" x14ac:dyDescent="0.15">
      <c r="A26" t="s">
        <v>62</v>
      </c>
      <c r="L26"/>
      <c r="M26"/>
    </row>
    <row r="27" spans="1:25" x14ac:dyDescent="0.15">
      <c r="A27" t="s">
        <v>63</v>
      </c>
      <c r="L27"/>
      <c r="M27"/>
    </row>
    <row r="28" spans="1:25" x14ac:dyDescent="0.15">
      <c r="L28"/>
      <c r="M28"/>
    </row>
    <row r="29" spans="1:25" x14ac:dyDescent="0.15">
      <c r="L29"/>
      <c r="M29"/>
    </row>
    <row r="30" spans="1:25" x14ac:dyDescent="0.15">
      <c r="L30"/>
      <c r="M30"/>
    </row>
    <row r="31" spans="1:25" x14ac:dyDescent="0.15">
      <c r="L31"/>
      <c r="M31"/>
    </row>
    <row r="32" spans="1:25" x14ac:dyDescent="0.15">
      <c r="L32"/>
      <c r="M32"/>
    </row>
    <row r="33" spans="12:13" x14ac:dyDescent="0.15">
      <c r="L33"/>
      <c r="M33"/>
    </row>
    <row r="34" spans="12:13" x14ac:dyDescent="0.15">
      <c r="L34"/>
      <c r="M34"/>
    </row>
    <row r="35" spans="12:13" x14ac:dyDescent="0.15">
      <c r="L35"/>
      <c r="M35"/>
    </row>
    <row r="36" spans="12:13" x14ac:dyDescent="0.15">
      <c r="L36"/>
      <c r="M36"/>
    </row>
    <row r="37" spans="12:13" x14ac:dyDescent="0.15">
      <c r="L37"/>
      <c r="M37"/>
    </row>
    <row r="38" spans="12:13" x14ac:dyDescent="0.15">
      <c r="L38"/>
      <c r="M38"/>
    </row>
    <row r="39" spans="12:13" x14ac:dyDescent="0.15">
      <c r="L39"/>
      <c r="M39"/>
    </row>
    <row r="40" spans="12:13" x14ac:dyDescent="0.15">
      <c r="L40"/>
      <c r="M40"/>
    </row>
    <row r="41" spans="12:13" x14ac:dyDescent="0.15">
      <c r="L41"/>
      <c r="M41"/>
    </row>
    <row r="42" spans="12:13" x14ac:dyDescent="0.15">
      <c r="L42"/>
      <c r="M42"/>
    </row>
    <row r="43" spans="12:13" x14ac:dyDescent="0.15">
      <c r="L43"/>
      <c r="M43"/>
    </row>
    <row r="44" spans="12:13" x14ac:dyDescent="0.15">
      <c r="L44"/>
      <c r="M44"/>
    </row>
    <row r="45" spans="12:13" x14ac:dyDescent="0.15">
      <c r="L45"/>
      <c r="M45"/>
    </row>
    <row r="46" spans="12:13" x14ac:dyDescent="0.15">
      <c r="L46"/>
      <c r="M46"/>
    </row>
    <row r="47" spans="12:13" x14ac:dyDescent="0.15">
      <c r="L47"/>
      <c r="M47"/>
    </row>
    <row r="48" spans="12:13" x14ac:dyDescent="0.15">
      <c r="L48"/>
      <c r="M48"/>
    </row>
    <row r="49" spans="12:13" x14ac:dyDescent="0.15">
      <c r="L49"/>
      <c r="M49"/>
    </row>
    <row r="50" spans="12:13" x14ac:dyDescent="0.15">
      <c r="L50"/>
      <c r="M50"/>
    </row>
    <row r="51" spans="12:13" x14ac:dyDescent="0.15">
      <c r="L51"/>
      <c r="M51"/>
    </row>
    <row r="52" spans="12:13" x14ac:dyDescent="0.15">
      <c r="L52"/>
      <c r="M52"/>
    </row>
    <row r="53" spans="12:13" x14ac:dyDescent="0.15">
      <c r="L53"/>
      <c r="M53"/>
    </row>
    <row r="54" spans="12:13" x14ac:dyDescent="0.15">
      <c r="L54"/>
      <c r="M54"/>
    </row>
    <row r="55" spans="12:13" x14ac:dyDescent="0.15">
      <c r="L55"/>
      <c r="M55"/>
    </row>
    <row r="56" spans="12:13" x14ac:dyDescent="0.15">
      <c r="L56"/>
      <c r="M56"/>
    </row>
    <row r="57" spans="12:13" x14ac:dyDescent="0.15">
      <c r="L57"/>
      <c r="M57"/>
    </row>
    <row r="58" spans="12:13" x14ac:dyDescent="0.15">
      <c r="L58"/>
      <c r="M58"/>
    </row>
    <row r="59" spans="12:13" x14ac:dyDescent="0.15">
      <c r="L59"/>
      <c r="M59"/>
    </row>
    <row r="60" spans="12:13" x14ac:dyDescent="0.15">
      <c r="L60"/>
      <c r="M60"/>
    </row>
    <row r="61" spans="12:13" x14ac:dyDescent="0.15">
      <c r="L61"/>
      <c r="M61"/>
    </row>
    <row r="62" spans="12:13" x14ac:dyDescent="0.15">
      <c r="L62"/>
      <c r="M62"/>
    </row>
    <row r="63" spans="12:13" x14ac:dyDescent="0.15">
      <c r="L63"/>
      <c r="M63"/>
    </row>
    <row r="64" spans="12:13" x14ac:dyDescent="0.15">
      <c r="L64"/>
      <c r="M64"/>
    </row>
    <row r="65" spans="12:13" x14ac:dyDescent="0.15">
      <c r="L65"/>
      <c r="M65"/>
    </row>
    <row r="66" spans="12:13" x14ac:dyDescent="0.15">
      <c r="L66"/>
      <c r="M66"/>
    </row>
    <row r="67" spans="12:13" x14ac:dyDescent="0.15">
      <c r="L67"/>
      <c r="M67"/>
    </row>
    <row r="68" spans="12:13" x14ac:dyDescent="0.15">
      <c r="L68"/>
      <c r="M68"/>
    </row>
    <row r="69" spans="12:13" x14ac:dyDescent="0.15">
      <c r="L69"/>
      <c r="M69"/>
    </row>
    <row r="70" spans="12:13" x14ac:dyDescent="0.15">
      <c r="L70"/>
      <c r="M70"/>
    </row>
    <row r="71" spans="12:13" x14ac:dyDescent="0.15">
      <c r="L71"/>
      <c r="M71"/>
    </row>
    <row r="72" spans="12:13" x14ac:dyDescent="0.15">
      <c r="L72"/>
      <c r="M72"/>
    </row>
    <row r="73" spans="12:13" x14ac:dyDescent="0.15">
      <c r="L73"/>
      <c r="M73"/>
    </row>
    <row r="74" spans="12:13" x14ac:dyDescent="0.15">
      <c r="L74"/>
      <c r="M74"/>
    </row>
    <row r="75" spans="12:13" x14ac:dyDescent="0.15">
      <c r="L75"/>
      <c r="M75"/>
    </row>
    <row r="76" spans="12:13" x14ac:dyDescent="0.15">
      <c r="L76"/>
      <c r="M76"/>
    </row>
    <row r="77" spans="12:13" x14ac:dyDescent="0.15">
      <c r="L77"/>
      <c r="M77"/>
    </row>
    <row r="78" spans="12:13" x14ac:dyDescent="0.15">
      <c r="L78"/>
      <c r="M78"/>
    </row>
    <row r="79" spans="12:13" x14ac:dyDescent="0.15">
      <c r="L79"/>
      <c r="M79"/>
    </row>
    <row r="80" spans="12:13" x14ac:dyDescent="0.15">
      <c r="L80"/>
      <c r="M80"/>
    </row>
    <row r="81" spans="12:13" x14ac:dyDescent="0.15">
      <c r="L81"/>
      <c r="M81"/>
    </row>
    <row r="82" spans="12:13" x14ac:dyDescent="0.15">
      <c r="L82"/>
      <c r="M82"/>
    </row>
    <row r="83" spans="12:13" x14ac:dyDescent="0.15">
      <c r="L83"/>
      <c r="M83"/>
    </row>
    <row r="84" spans="12:13" x14ac:dyDescent="0.15">
      <c r="L84"/>
      <c r="M84"/>
    </row>
    <row r="85" spans="12:13" x14ac:dyDescent="0.15">
      <c r="L85"/>
      <c r="M85"/>
    </row>
    <row r="86" spans="12:13" x14ac:dyDescent="0.15">
      <c r="L86"/>
      <c r="M86"/>
    </row>
    <row r="87" spans="12:13" x14ac:dyDescent="0.15">
      <c r="L87"/>
      <c r="M87"/>
    </row>
    <row r="88" spans="12:13" x14ac:dyDescent="0.15">
      <c r="L88"/>
      <c r="M88"/>
    </row>
    <row r="89" spans="12:13" x14ac:dyDescent="0.15">
      <c r="L89"/>
      <c r="M89"/>
    </row>
    <row r="90" spans="12:13" x14ac:dyDescent="0.15">
      <c r="L90"/>
      <c r="M90"/>
    </row>
    <row r="91" spans="12:13" x14ac:dyDescent="0.15">
      <c r="L91"/>
      <c r="M91"/>
    </row>
    <row r="92" spans="12:13" x14ac:dyDescent="0.15">
      <c r="L92"/>
      <c r="M92"/>
    </row>
    <row r="93" spans="12:13" x14ac:dyDescent="0.15">
      <c r="L93"/>
      <c r="M93"/>
    </row>
    <row r="94" spans="12:13" x14ac:dyDescent="0.15">
      <c r="L94"/>
      <c r="M94"/>
    </row>
    <row r="95" spans="12:13" x14ac:dyDescent="0.15">
      <c r="L95"/>
      <c r="M95"/>
    </row>
    <row r="96" spans="12:13" x14ac:dyDescent="0.15">
      <c r="L96"/>
      <c r="M96"/>
    </row>
    <row r="97" spans="12:13" x14ac:dyDescent="0.15">
      <c r="L97"/>
      <c r="M97"/>
    </row>
    <row r="98" spans="12:13" x14ac:dyDescent="0.15">
      <c r="L98"/>
      <c r="M98"/>
    </row>
    <row r="99" spans="12:13" x14ac:dyDescent="0.15">
      <c r="L99"/>
      <c r="M99"/>
    </row>
    <row r="100" spans="12:13" x14ac:dyDescent="0.15">
      <c r="L100"/>
      <c r="M100"/>
    </row>
    <row r="101" spans="12:13" x14ac:dyDescent="0.15">
      <c r="L101"/>
      <c r="M101"/>
    </row>
    <row r="102" spans="12:13" x14ac:dyDescent="0.15">
      <c r="L102"/>
      <c r="M102"/>
    </row>
    <row r="103" spans="12:13" x14ac:dyDescent="0.15">
      <c r="L103"/>
      <c r="M103"/>
    </row>
    <row r="104" spans="12:13" x14ac:dyDescent="0.15">
      <c r="L104"/>
      <c r="M104"/>
    </row>
    <row r="105" spans="12:13" x14ac:dyDescent="0.15">
      <c r="L105"/>
      <c r="M105"/>
    </row>
    <row r="106" spans="12:13" x14ac:dyDescent="0.15">
      <c r="L106"/>
      <c r="M106"/>
    </row>
    <row r="107" spans="12:13" x14ac:dyDescent="0.15">
      <c r="L107"/>
      <c r="M107"/>
    </row>
    <row r="108" spans="12:13" x14ac:dyDescent="0.15">
      <c r="L108"/>
      <c r="M108"/>
    </row>
    <row r="109" spans="12:13" x14ac:dyDescent="0.15">
      <c r="L109"/>
      <c r="M109"/>
    </row>
    <row r="110" spans="12:13" x14ac:dyDescent="0.15">
      <c r="L110"/>
      <c r="M110"/>
    </row>
    <row r="111" spans="12:13" x14ac:dyDescent="0.15">
      <c r="L111"/>
      <c r="M111"/>
    </row>
    <row r="112" spans="12:13" x14ac:dyDescent="0.15">
      <c r="L112"/>
      <c r="M112"/>
    </row>
    <row r="113" spans="12:13" x14ac:dyDescent="0.15">
      <c r="L113"/>
      <c r="M113"/>
    </row>
    <row r="114" spans="12:13" x14ac:dyDescent="0.15">
      <c r="L114"/>
      <c r="M114"/>
    </row>
    <row r="115" spans="12:13" x14ac:dyDescent="0.15">
      <c r="L115"/>
      <c r="M115"/>
    </row>
    <row r="116" spans="12:13" x14ac:dyDescent="0.15">
      <c r="L116"/>
      <c r="M116"/>
    </row>
    <row r="117" spans="12:13" x14ac:dyDescent="0.15">
      <c r="L117"/>
      <c r="M117"/>
    </row>
    <row r="118" spans="12:13" x14ac:dyDescent="0.15">
      <c r="L118"/>
      <c r="M118"/>
    </row>
    <row r="119" spans="12:13" x14ac:dyDescent="0.15">
      <c r="L119"/>
      <c r="M119"/>
    </row>
    <row r="120" spans="12:13" x14ac:dyDescent="0.15">
      <c r="L120"/>
      <c r="M120"/>
    </row>
    <row r="121" spans="12:13" x14ac:dyDescent="0.15">
      <c r="L121"/>
      <c r="M121"/>
    </row>
    <row r="122" spans="12:13" x14ac:dyDescent="0.15">
      <c r="L122"/>
      <c r="M122"/>
    </row>
    <row r="123" spans="12:13" x14ac:dyDescent="0.15">
      <c r="L123"/>
      <c r="M123"/>
    </row>
    <row r="124" spans="12:13" x14ac:dyDescent="0.15">
      <c r="L124"/>
      <c r="M124"/>
    </row>
    <row r="125" spans="12:13" x14ac:dyDescent="0.15">
      <c r="L125"/>
      <c r="M125"/>
    </row>
    <row r="126" spans="12:13" x14ac:dyDescent="0.15">
      <c r="L126"/>
      <c r="M126"/>
    </row>
    <row r="127" spans="12:13" x14ac:dyDescent="0.15">
      <c r="L127"/>
      <c r="M127"/>
    </row>
    <row r="128" spans="12:13" x14ac:dyDescent="0.15">
      <c r="L128"/>
      <c r="M128"/>
    </row>
    <row r="129" spans="12:13" x14ac:dyDescent="0.15">
      <c r="L129"/>
      <c r="M129"/>
    </row>
    <row r="130" spans="12:13" x14ac:dyDescent="0.15">
      <c r="L130"/>
      <c r="M130"/>
    </row>
    <row r="131" spans="12:13" x14ac:dyDescent="0.15">
      <c r="L131"/>
      <c r="M131"/>
    </row>
    <row r="132" spans="12:13" x14ac:dyDescent="0.15">
      <c r="L132"/>
      <c r="M132"/>
    </row>
    <row r="133" spans="12:13" x14ac:dyDescent="0.15">
      <c r="L133"/>
      <c r="M133"/>
    </row>
    <row r="134" spans="12:13" x14ac:dyDescent="0.15">
      <c r="L134"/>
      <c r="M134"/>
    </row>
    <row r="135" spans="12:13" x14ac:dyDescent="0.15">
      <c r="L135"/>
      <c r="M135"/>
    </row>
    <row r="136" spans="12:13" x14ac:dyDescent="0.15">
      <c r="L136"/>
      <c r="M136"/>
    </row>
    <row r="137" spans="12:13" x14ac:dyDescent="0.15">
      <c r="L137"/>
      <c r="M137"/>
    </row>
    <row r="138" spans="12:13" x14ac:dyDescent="0.15">
      <c r="L138"/>
      <c r="M138"/>
    </row>
    <row r="139" spans="12:13" x14ac:dyDescent="0.15">
      <c r="L139"/>
      <c r="M139"/>
    </row>
    <row r="140" spans="12:13" x14ac:dyDescent="0.15">
      <c r="L140"/>
      <c r="M140"/>
    </row>
    <row r="141" spans="12:13" x14ac:dyDescent="0.15">
      <c r="L141"/>
      <c r="M141"/>
    </row>
    <row r="142" spans="12:13" x14ac:dyDescent="0.15">
      <c r="L142"/>
      <c r="M142"/>
    </row>
    <row r="143" spans="12:13" x14ac:dyDescent="0.15">
      <c r="L143"/>
      <c r="M143"/>
    </row>
    <row r="144" spans="12:13" x14ac:dyDescent="0.15">
      <c r="L144"/>
      <c r="M144"/>
    </row>
    <row r="145" spans="12:13" x14ac:dyDescent="0.15">
      <c r="L145"/>
      <c r="M145"/>
    </row>
    <row r="146" spans="12:13" x14ac:dyDescent="0.15">
      <c r="L146"/>
      <c r="M146"/>
    </row>
    <row r="147" spans="12:13" x14ac:dyDescent="0.15">
      <c r="L147"/>
      <c r="M147"/>
    </row>
    <row r="148" spans="12:13" x14ac:dyDescent="0.15">
      <c r="L148"/>
      <c r="M148"/>
    </row>
    <row r="149" spans="12:13" x14ac:dyDescent="0.15">
      <c r="L149"/>
      <c r="M149"/>
    </row>
    <row r="150" spans="12:13" x14ac:dyDescent="0.15">
      <c r="L150"/>
      <c r="M150"/>
    </row>
    <row r="151" spans="12:13" x14ac:dyDescent="0.15">
      <c r="L151"/>
      <c r="M151"/>
    </row>
    <row r="152" spans="12:13" x14ac:dyDescent="0.15">
      <c r="L152"/>
      <c r="M152"/>
    </row>
    <row r="153" spans="12:13" x14ac:dyDescent="0.15">
      <c r="L153"/>
      <c r="M153"/>
    </row>
    <row r="154" spans="12:13" x14ac:dyDescent="0.15">
      <c r="L154"/>
      <c r="M154"/>
    </row>
    <row r="155" spans="12:13" x14ac:dyDescent="0.15">
      <c r="L155"/>
      <c r="M155"/>
    </row>
    <row r="156" spans="12:13" x14ac:dyDescent="0.15">
      <c r="L156"/>
      <c r="M156"/>
    </row>
    <row r="157" spans="12:13" x14ac:dyDescent="0.15">
      <c r="L157"/>
      <c r="M157"/>
    </row>
    <row r="158" spans="12:13" x14ac:dyDescent="0.15">
      <c r="L158"/>
      <c r="M158"/>
    </row>
    <row r="159" spans="12:13" x14ac:dyDescent="0.15">
      <c r="L159"/>
      <c r="M159"/>
    </row>
    <row r="160" spans="12:13" x14ac:dyDescent="0.15">
      <c r="L160"/>
      <c r="M160"/>
    </row>
    <row r="161" spans="12:13" x14ac:dyDescent="0.15">
      <c r="L161"/>
      <c r="M161"/>
    </row>
    <row r="162" spans="12:13" x14ac:dyDescent="0.15">
      <c r="L162"/>
      <c r="M162"/>
    </row>
    <row r="163" spans="12:13" x14ac:dyDescent="0.15">
      <c r="L163"/>
      <c r="M163"/>
    </row>
    <row r="164" spans="12:13" x14ac:dyDescent="0.15">
      <c r="L164"/>
      <c r="M164"/>
    </row>
    <row r="165" spans="12:13" x14ac:dyDescent="0.15">
      <c r="L165"/>
      <c r="M165"/>
    </row>
    <row r="166" spans="12:13" x14ac:dyDescent="0.15">
      <c r="L166"/>
      <c r="M166"/>
    </row>
    <row r="167" spans="12:13" x14ac:dyDescent="0.15">
      <c r="L167"/>
      <c r="M167"/>
    </row>
    <row r="168" spans="12:13" x14ac:dyDescent="0.15">
      <c r="L168"/>
      <c r="M168"/>
    </row>
    <row r="169" spans="12:13" x14ac:dyDescent="0.15">
      <c r="L169"/>
      <c r="M169"/>
    </row>
    <row r="170" spans="12:13" x14ac:dyDescent="0.15">
      <c r="L170"/>
      <c r="M170"/>
    </row>
    <row r="171" spans="12:13" x14ac:dyDescent="0.15">
      <c r="L171"/>
      <c r="M171"/>
    </row>
    <row r="172" spans="12:13" x14ac:dyDescent="0.15">
      <c r="L172"/>
      <c r="M172"/>
    </row>
    <row r="173" spans="12:13" x14ac:dyDescent="0.15">
      <c r="L173"/>
      <c r="M173"/>
    </row>
    <row r="174" spans="12:13" x14ac:dyDescent="0.15">
      <c r="L174"/>
      <c r="M174"/>
    </row>
    <row r="175" spans="12:13" x14ac:dyDescent="0.15">
      <c r="L175"/>
      <c r="M175"/>
    </row>
    <row r="176" spans="12:13" x14ac:dyDescent="0.15">
      <c r="L176"/>
      <c r="M176"/>
    </row>
    <row r="177" spans="12:13" x14ac:dyDescent="0.15">
      <c r="L177"/>
      <c r="M177"/>
    </row>
    <row r="178" spans="12:13" x14ac:dyDescent="0.15">
      <c r="L178"/>
      <c r="M178"/>
    </row>
    <row r="179" spans="12:13" x14ac:dyDescent="0.15">
      <c r="L179"/>
      <c r="M179"/>
    </row>
    <row r="180" spans="12:13" x14ac:dyDescent="0.15">
      <c r="L180"/>
      <c r="M180"/>
    </row>
    <row r="181" spans="12:13" x14ac:dyDescent="0.15">
      <c r="L181"/>
      <c r="M181"/>
    </row>
    <row r="182" spans="12:13" x14ac:dyDescent="0.15">
      <c r="L182"/>
      <c r="M182"/>
    </row>
    <row r="183" spans="12:13" x14ac:dyDescent="0.15">
      <c r="L183"/>
      <c r="M183"/>
    </row>
    <row r="184" spans="12:13" x14ac:dyDescent="0.15">
      <c r="L184"/>
      <c r="M184"/>
    </row>
    <row r="185" spans="12:13" x14ac:dyDescent="0.15">
      <c r="L185"/>
      <c r="M185"/>
    </row>
    <row r="186" spans="12:13" x14ac:dyDescent="0.15">
      <c r="L186"/>
      <c r="M186"/>
    </row>
    <row r="187" spans="12:13" x14ac:dyDescent="0.15">
      <c r="L187"/>
      <c r="M187"/>
    </row>
    <row r="188" spans="12:13" x14ac:dyDescent="0.15">
      <c r="L188"/>
      <c r="M188"/>
    </row>
    <row r="189" spans="12:13" x14ac:dyDescent="0.15">
      <c r="L189"/>
      <c r="M189"/>
    </row>
    <row r="190" spans="12:13" x14ac:dyDescent="0.15">
      <c r="L190"/>
      <c r="M190"/>
    </row>
    <row r="191" spans="12:13" x14ac:dyDescent="0.15">
      <c r="L191"/>
      <c r="M191"/>
    </row>
    <row r="192" spans="12:13" x14ac:dyDescent="0.15">
      <c r="L192"/>
      <c r="M192"/>
    </row>
    <row r="193" spans="12:13" x14ac:dyDescent="0.15">
      <c r="L193"/>
      <c r="M193"/>
    </row>
    <row r="194" spans="12:13" x14ac:dyDescent="0.15">
      <c r="L194"/>
      <c r="M194"/>
    </row>
    <row r="195" spans="12:13" x14ac:dyDescent="0.15">
      <c r="L195"/>
      <c r="M195"/>
    </row>
    <row r="196" spans="12:13" x14ac:dyDescent="0.15">
      <c r="L196"/>
      <c r="M196"/>
    </row>
    <row r="197" spans="12:13" x14ac:dyDescent="0.15">
      <c r="L197"/>
      <c r="M197"/>
    </row>
    <row r="198" spans="12:13" x14ac:dyDescent="0.15">
      <c r="L198"/>
      <c r="M198"/>
    </row>
    <row r="199" spans="12:13" x14ac:dyDescent="0.15">
      <c r="L199"/>
      <c r="M199"/>
    </row>
    <row r="200" spans="12:13" x14ac:dyDescent="0.15">
      <c r="L200"/>
      <c r="M200"/>
    </row>
    <row r="201" spans="12:13" x14ac:dyDescent="0.15">
      <c r="L201"/>
      <c r="M201"/>
    </row>
    <row r="202" spans="12:13" x14ac:dyDescent="0.15">
      <c r="L202"/>
      <c r="M202"/>
    </row>
    <row r="203" spans="12:13" x14ac:dyDescent="0.15">
      <c r="L203"/>
      <c r="M203"/>
    </row>
    <row r="204" spans="12:13" x14ac:dyDescent="0.15">
      <c r="L204"/>
      <c r="M204"/>
    </row>
    <row r="205" spans="12:13" x14ac:dyDescent="0.15">
      <c r="L205"/>
      <c r="M205"/>
    </row>
    <row r="206" spans="12:13" x14ac:dyDescent="0.15">
      <c r="L206"/>
      <c r="M206"/>
    </row>
    <row r="207" spans="12:13" x14ac:dyDescent="0.15">
      <c r="L207"/>
      <c r="M207"/>
    </row>
    <row r="208" spans="12:13" x14ac:dyDescent="0.15">
      <c r="L208"/>
      <c r="M208"/>
    </row>
    <row r="209" spans="12:13" x14ac:dyDescent="0.15">
      <c r="L209"/>
      <c r="M209"/>
    </row>
    <row r="210" spans="12:13" x14ac:dyDescent="0.15">
      <c r="L210"/>
      <c r="M210"/>
    </row>
    <row r="211" spans="12:13" x14ac:dyDescent="0.15">
      <c r="L211"/>
      <c r="M211"/>
    </row>
    <row r="212" spans="12:13" x14ac:dyDescent="0.15">
      <c r="L212"/>
      <c r="M212"/>
    </row>
    <row r="213" spans="12:13" x14ac:dyDescent="0.15">
      <c r="L213"/>
      <c r="M213"/>
    </row>
    <row r="214" spans="12:13" x14ac:dyDescent="0.15">
      <c r="L214"/>
      <c r="M214"/>
    </row>
    <row r="215" spans="12:13" x14ac:dyDescent="0.15">
      <c r="L215"/>
      <c r="M215"/>
    </row>
    <row r="216" spans="12:13" x14ac:dyDescent="0.15">
      <c r="L216"/>
      <c r="M216"/>
    </row>
    <row r="217" spans="12:13" x14ac:dyDescent="0.15">
      <c r="L217"/>
      <c r="M217"/>
    </row>
    <row r="218" spans="12:13" x14ac:dyDescent="0.15">
      <c r="L218"/>
      <c r="M218"/>
    </row>
    <row r="219" spans="12:13" x14ac:dyDescent="0.15">
      <c r="L219"/>
      <c r="M219"/>
    </row>
    <row r="220" spans="12:13" x14ac:dyDescent="0.15">
      <c r="L220"/>
      <c r="M220"/>
    </row>
    <row r="221" spans="12:13" x14ac:dyDescent="0.15">
      <c r="L221"/>
      <c r="M221"/>
    </row>
    <row r="222" spans="12:13" x14ac:dyDescent="0.15">
      <c r="L222"/>
      <c r="M222"/>
    </row>
    <row r="223" spans="12:13" x14ac:dyDescent="0.15">
      <c r="L223"/>
      <c r="M223"/>
    </row>
    <row r="224" spans="12:13" x14ac:dyDescent="0.15">
      <c r="L224"/>
      <c r="M224"/>
    </row>
    <row r="225" spans="12:13" x14ac:dyDescent="0.15">
      <c r="L225"/>
      <c r="M225"/>
    </row>
    <row r="226" spans="12:13" x14ac:dyDescent="0.15">
      <c r="L226"/>
      <c r="M226"/>
    </row>
    <row r="227" spans="12:13" x14ac:dyDescent="0.15">
      <c r="L227"/>
      <c r="M227"/>
    </row>
    <row r="228" spans="12:13" x14ac:dyDescent="0.15">
      <c r="L228"/>
      <c r="M228"/>
    </row>
    <row r="229" spans="12:13" x14ac:dyDescent="0.15">
      <c r="L229"/>
      <c r="M229"/>
    </row>
    <row r="230" spans="12:13" x14ac:dyDescent="0.15">
      <c r="L230"/>
      <c r="M230"/>
    </row>
    <row r="231" spans="12:13" x14ac:dyDescent="0.15">
      <c r="L231"/>
      <c r="M231"/>
    </row>
    <row r="232" spans="12:13" x14ac:dyDescent="0.15">
      <c r="L232"/>
      <c r="M232"/>
    </row>
    <row r="233" spans="12:13" x14ac:dyDescent="0.15">
      <c r="L233"/>
      <c r="M233"/>
    </row>
    <row r="234" spans="12:13" x14ac:dyDescent="0.15">
      <c r="L234"/>
      <c r="M234"/>
    </row>
    <row r="235" spans="12:13" x14ac:dyDescent="0.15">
      <c r="L235"/>
      <c r="M235"/>
    </row>
    <row r="236" spans="12:13" x14ac:dyDescent="0.15">
      <c r="L236"/>
      <c r="M236"/>
    </row>
    <row r="237" spans="12:13" x14ac:dyDescent="0.15">
      <c r="L237"/>
      <c r="M237"/>
    </row>
    <row r="238" spans="12:13" x14ac:dyDescent="0.15">
      <c r="L238"/>
      <c r="M238"/>
    </row>
    <row r="239" spans="12:13" x14ac:dyDescent="0.15">
      <c r="L239"/>
      <c r="M239"/>
    </row>
    <row r="240" spans="12:13" x14ac:dyDescent="0.15">
      <c r="L240"/>
      <c r="M240"/>
    </row>
    <row r="241" spans="12:13" x14ac:dyDescent="0.15">
      <c r="L241"/>
      <c r="M241"/>
    </row>
    <row r="242" spans="12:13" x14ac:dyDescent="0.15">
      <c r="L242"/>
      <c r="M242"/>
    </row>
    <row r="243" spans="12:13" x14ac:dyDescent="0.15">
      <c r="L243"/>
      <c r="M243"/>
    </row>
    <row r="244" spans="12:13" x14ac:dyDescent="0.15">
      <c r="L244"/>
      <c r="M244"/>
    </row>
    <row r="245" spans="12:13" x14ac:dyDescent="0.15">
      <c r="L245"/>
      <c r="M245"/>
    </row>
    <row r="246" spans="12:13" x14ac:dyDescent="0.15">
      <c r="L246"/>
      <c r="M246"/>
    </row>
    <row r="247" spans="12:13" x14ac:dyDescent="0.15">
      <c r="L247"/>
      <c r="M247"/>
    </row>
    <row r="248" spans="12:13" x14ac:dyDescent="0.15">
      <c r="L248"/>
      <c r="M248"/>
    </row>
    <row r="249" spans="12:13" x14ac:dyDescent="0.15">
      <c r="L249"/>
      <c r="M249"/>
    </row>
    <row r="250" spans="12:13" x14ac:dyDescent="0.15">
      <c r="L250"/>
      <c r="M250"/>
    </row>
    <row r="251" spans="12:13" x14ac:dyDescent="0.15">
      <c r="L251"/>
      <c r="M251"/>
    </row>
    <row r="252" spans="12:13" x14ac:dyDescent="0.15">
      <c r="L252"/>
      <c r="M252"/>
    </row>
    <row r="253" spans="12:13" x14ac:dyDescent="0.15">
      <c r="L253"/>
      <c r="M253"/>
    </row>
    <row r="254" spans="12:13" x14ac:dyDescent="0.15">
      <c r="L254"/>
      <c r="M254"/>
    </row>
    <row r="255" spans="12:13" x14ac:dyDescent="0.15">
      <c r="L255"/>
      <c r="M255"/>
    </row>
    <row r="256" spans="12:13" x14ac:dyDescent="0.15">
      <c r="L256"/>
      <c r="M256"/>
    </row>
    <row r="257" spans="12:13" x14ac:dyDescent="0.15">
      <c r="L257"/>
      <c r="M257"/>
    </row>
    <row r="258" spans="12:13" x14ac:dyDescent="0.15">
      <c r="L258"/>
      <c r="M258"/>
    </row>
    <row r="259" spans="12:13" x14ac:dyDescent="0.15">
      <c r="L259"/>
      <c r="M259"/>
    </row>
    <row r="260" spans="12:13" x14ac:dyDescent="0.15">
      <c r="L260"/>
      <c r="M260"/>
    </row>
    <row r="261" spans="12:13" x14ac:dyDescent="0.15">
      <c r="L261"/>
      <c r="M261"/>
    </row>
    <row r="262" spans="12:13" x14ac:dyDescent="0.15">
      <c r="L262"/>
      <c r="M262"/>
    </row>
    <row r="263" spans="12:13" x14ac:dyDescent="0.15">
      <c r="L263"/>
      <c r="M263"/>
    </row>
    <row r="264" spans="12:13" x14ac:dyDescent="0.15">
      <c r="L264"/>
      <c r="M264"/>
    </row>
    <row r="265" spans="12:13" x14ac:dyDescent="0.15">
      <c r="L265"/>
      <c r="M265"/>
    </row>
    <row r="266" spans="12:13" x14ac:dyDescent="0.15">
      <c r="L266"/>
      <c r="M266"/>
    </row>
    <row r="267" spans="12:13" x14ac:dyDescent="0.15">
      <c r="L267"/>
      <c r="M267"/>
    </row>
    <row r="268" spans="12:13" x14ac:dyDescent="0.15">
      <c r="L268"/>
      <c r="M268"/>
    </row>
    <row r="269" spans="12:13" x14ac:dyDescent="0.15">
      <c r="L269"/>
      <c r="M269"/>
    </row>
    <row r="270" spans="12:13" x14ac:dyDescent="0.15">
      <c r="L270"/>
      <c r="M270"/>
    </row>
    <row r="271" spans="12:13" x14ac:dyDescent="0.15">
      <c r="L271"/>
      <c r="M271"/>
    </row>
    <row r="272" spans="12:13" x14ac:dyDescent="0.15">
      <c r="L272"/>
      <c r="M272"/>
    </row>
    <row r="273" spans="12:13" x14ac:dyDescent="0.15">
      <c r="L273"/>
      <c r="M273"/>
    </row>
    <row r="274" spans="12:13" x14ac:dyDescent="0.15">
      <c r="L274"/>
      <c r="M274"/>
    </row>
    <row r="275" spans="12:13" x14ac:dyDescent="0.15">
      <c r="L275"/>
      <c r="M275"/>
    </row>
    <row r="276" spans="12:13" x14ac:dyDescent="0.15">
      <c r="L276"/>
      <c r="M276"/>
    </row>
    <row r="277" spans="12:13" x14ac:dyDescent="0.15">
      <c r="L277"/>
      <c r="M277"/>
    </row>
    <row r="278" spans="12:13" x14ac:dyDescent="0.15">
      <c r="L278"/>
      <c r="M278"/>
    </row>
    <row r="279" spans="12:13" x14ac:dyDescent="0.15">
      <c r="L279"/>
      <c r="M279"/>
    </row>
    <row r="280" spans="12:13" x14ac:dyDescent="0.15">
      <c r="L280"/>
      <c r="M280"/>
    </row>
    <row r="281" spans="12:13" x14ac:dyDescent="0.15">
      <c r="L281"/>
      <c r="M281"/>
    </row>
    <row r="282" spans="12:13" x14ac:dyDescent="0.15">
      <c r="L282"/>
      <c r="M282"/>
    </row>
    <row r="283" spans="12:13" x14ac:dyDescent="0.15">
      <c r="L283"/>
      <c r="M283"/>
    </row>
    <row r="284" spans="12:13" x14ac:dyDescent="0.15">
      <c r="L284"/>
      <c r="M284"/>
    </row>
    <row r="285" spans="12:13" x14ac:dyDescent="0.15">
      <c r="L285"/>
      <c r="M285"/>
    </row>
    <row r="286" spans="12:13" x14ac:dyDescent="0.15">
      <c r="L286"/>
      <c r="M286"/>
    </row>
    <row r="287" spans="12:13" x14ac:dyDescent="0.15">
      <c r="L287"/>
      <c r="M287"/>
    </row>
    <row r="288" spans="12:13" x14ac:dyDescent="0.15">
      <c r="L288"/>
      <c r="M288"/>
    </row>
    <row r="289" spans="12:13" x14ac:dyDescent="0.15">
      <c r="L289"/>
      <c r="M289"/>
    </row>
    <row r="290" spans="12:13" x14ac:dyDescent="0.15">
      <c r="L290"/>
      <c r="M290"/>
    </row>
    <row r="291" spans="12:13" x14ac:dyDescent="0.15">
      <c r="L291"/>
      <c r="M291"/>
    </row>
    <row r="292" spans="12:13" x14ac:dyDescent="0.15">
      <c r="L292"/>
      <c r="M292"/>
    </row>
    <row r="293" spans="12:13" x14ac:dyDescent="0.15">
      <c r="L293"/>
      <c r="M293"/>
    </row>
    <row r="294" spans="12:13" x14ac:dyDescent="0.15">
      <c r="L294"/>
      <c r="M294"/>
    </row>
    <row r="295" spans="12:13" x14ac:dyDescent="0.15">
      <c r="L295"/>
      <c r="M295"/>
    </row>
    <row r="296" spans="12:13" x14ac:dyDescent="0.15">
      <c r="L296"/>
      <c r="M296"/>
    </row>
    <row r="297" spans="12:13" x14ac:dyDescent="0.15">
      <c r="L297"/>
      <c r="M297"/>
    </row>
    <row r="298" spans="12:13" x14ac:dyDescent="0.15">
      <c r="L298"/>
      <c r="M298"/>
    </row>
    <row r="299" spans="12:13" x14ac:dyDescent="0.15">
      <c r="L299"/>
      <c r="M299"/>
    </row>
    <row r="300" spans="12:13" x14ac:dyDescent="0.15">
      <c r="L300"/>
      <c r="M300"/>
    </row>
    <row r="301" spans="12:13" x14ac:dyDescent="0.15">
      <c r="L301"/>
      <c r="M301"/>
    </row>
    <row r="302" spans="12:13" x14ac:dyDescent="0.15">
      <c r="L302"/>
      <c r="M302"/>
    </row>
    <row r="303" spans="12:13" x14ac:dyDescent="0.15">
      <c r="L303"/>
      <c r="M303"/>
    </row>
    <row r="304" spans="12:13" x14ac:dyDescent="0.15">
      <c r="L304"/>
      <c r="M304"/>
    </row>
    <row r="305" spans="12:13" x14ac:dyDescent="0.15">
      <c r="L305"/>
      <c r="M305"/>
    </row>
    <row r="306" spans="12:13" x14ac:dyDescent="0.15">
      <c r="L306"/>
      <c r="M306"/>
    </row>
    <row r="307" spans="12:13" x14ac:dyDescent="0.15">
      <c r="L307"/>
      <c r="M307"/>
    </row>
    <row r="308" spans="12:13" x14ac:dyDescent="0.15">
      <c r="L308"/>
      <c r="M308"/>
    </row>
    <row r="309" spans="12:13" x14ac:dyDescent="0.15">
      <c r="L309"/>
      <c r="M309"/>
    </row>
    <row r="310" spans="12:13" x14ac:dyDescent="0.15">
      <c r="L310"/>
      <c r="M310"/>
    </row>
    <row r="311" spans="12:13" x14ac:dyDescent="0.15">
      <c r="L311"/>
      <c r="M311"/>
    </row>
    <row r="312" spans="12:13" x14ac:dyDescent="0.15">
      <c r="L312"/>
      <c r="M312"/>
    </row>
    <row r="313" spans="12:13" x14ac:dyDescent="0.15">
      <c r="L313"/>
      <c r="M313"/>
    </row>
    <row r="314" spans="12:13" x14ac:dyDescent="0.15">
      <c r="L314"/>
      <c r="M314"/>
    </row>
    <row r="315" spans="12:13" x14ac:dyDescent="0.15">
      <c r="L315"/>
      <c r="M315"/>
    </row>
    <row r="316" spans="12:13" x14ac:dyDescent="0.15">
      <c r="L316"/>
      <c r="M316"/>
    </row>
    <row r="317" spans="12:13" x14ac:dyDescent="0.15">
      <c r="L317"/>
      <c r="M317"/>
    </row>
    <row r="318" spans="12:13" x14ac:dyDescent="0.15">
      <c r="L318"/>
      <c r="M318"/>
    </row>
    <row r="319" spans="12:13" x14ac:dyDescent="0.15">
      <c r="L319"/>
      <c r="M319"/>
    </row>
    <row r="320" spans="12:13" x14ac:dyDescent="0.15">
      <c r="L320"/>
      <c r="M320"/>
    </row>
    <row r="321" spans="12:13" x14ac:dyDescent="0.15">
      <c r="L321"/>
      <c r="M321"/>
    </row>
    <row r="322" spans="12:13" x14ac:dyDescent="0.15">
      <c r="L322"/>
      <c r="M322"/>
    </row>
    <row r="323" spans="12:13" x14ac:dyDescent="0.15">
      <c r="L323"/>
      <c r="M323"/>
    </row>
    <row r="324" spans="12:13" x14ac:dyDescent="0.15">
      <c r="L324"/>
      <c r="M324"/>
    </row>
    <row r="325" spans="12:13" x14ac:dyDescent="0.15">
      <c r="L325"/>
      <c r="M325"/>
    </row>
    <row r="326" spans="12:13" x14ac:dyDescent="0.15">
      <c r="L326"/>
      <c r="M326"/>
    </row>
    <row r="327" spans="12:13" x14ac:dyDescent="0.15">
      <c r="L327"/>
      <c r="M327"/>
    </row>
    <row r="328" spans="12:13" x14ac:dyDescent="0.15">
      <c r="L328"/>
      <c r="M328"/>
    </row>
    <row r="329" spans="12:13" x14ac:dyDescent="0.15">
      <c r="L329"/>
      <c r="M329"/>
    </row>
    <row r="330" spans="12:13" x14ac:dyDescent="0.15">
      <c r="L330"/>
      <c r="M330"/>
    </row>
    <row r="331" spans="12:13" x14ac:dyDescent="0.15">
      <c r="L331"/>
      <c r="M331"/>
    </row>
    <row r="332" spans="12:13" x14ac:dyDescent="0.15">
      <c r="L332"/>
      <c r="M332"/>
    </row>
    <row r="333" spans="12:13" x14ac:dyDescent="0.15">
      <c r="L333"/>
      <c r="M333"/>
    </row>
    <row r="334" spans="12:13" x14ac:dyDescent="0.15">
      <c r="L334"/>
      <c r="M334"/>
    </row>
    <row r="335" spans="12:13" x14ac:dyDescent="0.15">
      <c r="L335"/>
      <c r="M335"/>
    </row>
    <row r="336" spans="12:13" x14ac:dyDescent="0.15">
      <c r="L336"/>
      <c r="M336"/>
    </row>
    <row r="337" spans="12:13" x14ac:dyDescent="0.15">
      <c r="L337"/>
      <c r="M337"/>
    </row>
    <row r="338" spans="12:13" x14ac:dyDescent="0.15">
      <c r="L338"/>
      <c r="M338"/>
    </row>
    <row r="339" spans="12:13" x14ac:dyDescent="0.15">
      <c r="L339"/>
      <c r="M339"/>
    </row>
    <row r="340" spans="12:13" x14ac:dyDescent="0.15">
      <c r="L340"/>
      <c r="M340"/>
    </row>
    <row r="341" spans="12:13" x14ac:dyDescent="0.15">
      <c r="L341"/>
      <c r="M341"/>
    </row>
    <row r="342" spans="12:13" x14ac:dyDescent="0.15">
      <c r="L342"/>
      <c r="M342"/>
    </row>
    <row r="343" spans="12:13" x14ac:dyDescent="0.15">
      <c r="L343"/>
      <c r="M343"/>
    </row>
    <row r="344" spans="12:13" x14ac:dyDescent="0.15">
      <c r="L344"/>
      <c r="M344"/>
    </row>
    <row r="345" spans="12:13" x14ac:dyDescent="0.15">
      <c r="L345"/>
      <c r="M345"/>
    </row>
    <row r="346" spans="12:13" x14ac:dyDescent="0.15">
      <c r="L346"/>
      <c r="M346"/>
    </row>
    <row r="347" spans="12:13" x14ac:dyDescent="0.15">
      <c r="L347"/>
      <c r="M347"/>
    </row>
    <row r="348" spans="12:13" x14ac:dyDescent="0.15">
      <c r="L348"/>
      <c r="M348"/>
    </row>
    <row r="349" spans="12:13" x14ac:dyDescent="0.15">
      <c r="L349"/>
      <c r="M349"/>
    </row>
    <row r="350" spans="12:13" x14ac:dyDescent="0.15">
      <c r="L350"/>
      <c r="M350"/>
    </row>
    <row r="351" spans="12:13" x14ac:dyDescent="0.15">
      <c r="L351"/>
      <c r="M351"/>
    </row>
    <row r="352" spans="12:13" x14ac:dyDescent="0.15">
      <c r="L352"/>
      <c r="M352"/>
    </row>
    <row r="353" spans="12:13" x14ac:dyDescent="0.15">
      <c r="L353"/>
      <c r="M353"/>
    </row>
    <row r="354" spans="12:13" x14ac:dyDescent="0.15">
      <c r="L354"/>
      <c r="M354"/>
    </row>
    <row r="355" spans="12:13" x14ac:dyDescent="0.15">
      <c r="L355"/>
      <c r="M355"/>
    </row>
    <row r="356" spans="12:13" x14ac:dyDescent="0.15">
      <c r="L356"/>
      <c r="M356"/>
    </row>
    <row r="357" spans="12:13" x14ac:dyDescent="0.15">
      <c r="L357"/>
      <c r="M357"/>
    </row>
    <row r="358" spans="12:13" x14ac:dyDescent="0.15">
      <c r="L358"/>
      <c r="M358"/>
    </row>
    <row r="359" spans="12:13" x14ac:dyDescent="0.15">
      <c r="L359"/>
      <c r="M359"/>
    </row>
    <row r="360" spans="12:13" x14ac:dyDescent="0.15">
      <c r="L360"/>
      <c r="M360"/>
    </row>
    <row r="361" spans="12:13" x14ac:dyDescent="0.15">
      <c r="L361"/>
      <c r="M361"/>
    </row>
    <row r="362" spans="12:13" x14ac:dyDescent="0.15">
      <c r="L362"/>
      <c r="M362"/>
    </row>
    <row r="363" spans="12:13" x14ac:dyDescent="0.15">
      <c r="L363"/>
      <c r="M363"/>
    </row>
    <row r="364" spans="12:13" x14ac:dyDescent="0.15">
      <c r="L364"/>
      <c r="M364"/>
    </row>
    <row r="365" spans="12:13" x14ac:dyDescent="0.15">
      <c r="L365"/>
      <c r="M365"/>
    </row>
    <row r="366" spans="12:13" x14ac:dyDescent="0.15">
      <c r="L366"/>
      <c r="M366"/>
    </row>
    <row r="367" spans="12:13" x14ac:dyDescent="0.15">
      <c r="L367"/>
      <c r="M367"/>
    </row>
    <row r="368" spans="12:13" x14ac:dyDescent="0.15">
      <c r="L368"/>
      <c r="M368"/>
    </row>
    <row r="369" spans="12:13" x14ac:dyDescent="0.15">
      <c r="L369"/>
      <c r="M369"/>
    </row>
    <row r="370" spans="12:13" x14ac:dyDescent="0.15">
      <c r="L370"/>
      <c r="M370"/>
    </row>
    <row r="371" spans="12:13" x14ac:dyDescent="0.15">
      <c r="L371"/>
      <c r="M371"/>
    </row>
    <row r="372" spans="12:13" x14ac:dyDescent="0.15">
      <c r="L372"/>
      <c r="M372"/>
    </row>
    <row r="373" spans="12:13" x14ac:dyDescent="0.15">
      <c r="L373"/>
      <c r="M373"/>
    </row>
    <row r="374" spans="12:13" x14ac:dyDescent="0.15">
      <c r="L374"/>
      <c r="M374"/>
    </row>
    <row r="375" spans="12:13" x14ac:dyDescent="0.15">
      <c r="L375"/>
      <c r="M375"/>
    </row>
    <row r="376" spans="12:13" x14ac:dyDescent="0.15">
      <c r="L376"/>
      <c r="M376"/>
    </row>
    <row r="377" spans="12:13" x14ac:dyDescent="0.15">
      <c r="L377"/>
      <c r="M377"/>
    </row>
    <row r="378" spans="12:13" x14ac:dyDescent="0.15">
      <c r="L378"/>
      <c r="M378"/>
    </row>
    <row r="379" spans="12:13" x14ac:dyDescent="0.15">
      <c r="L379"/>
      <c r="M379"/>
    </row>
    <row r="380" spans="12:13" x14ac:dyDescent="0.15">
      <c r="L380"/>
      <c r="M380"/>
    </row>
    <row r="381" spans="12:13" x14ac:dyDescent="0.15">
      <c r="L381"/>
      <c r="M381"/>
    </row>
    <row r="382" spans="12:13" x14ac:dyDescent="0.15">
      <c r="L382"/>
      <c r="M382"/>
    </row>
    <row r="383" spans="12:13" x14ac:dyDescent="0.15">
      <c r="L383"/>
      <c r="M383"/>
    </row>
    <row r="384" spans="12:13" x14ac:dyDescent="0.15">
      <c r="L384"/>
      <c r="M384"/>
    </row>
    <row r="385" spans="12:13" x14ac:dyDescent="0.15">
      <c r="L385"/>
      <c r="M385"/>
    </row>
    <row r="386" spans="12:13" x14ac:dyDescent="0.15">
      <c r="L386"/>
      <c r="M386"/>
    </row>
    <row r="387" spans="12:13" x14ac:dyDescent="0.15">
      <c r="L387"/>
      <c r="M387"/>
    </row>
    <row r="388" spans="12:13" x14ac:dyDescent="0.15">
      <c r="L388"/>
      <c r="M388"/>
    </row>
    <row r="389" spans="12:13" x14ac:dyDescent="0.15">
      <c r="L389"/>
      <c r="M389"/>
    </row>
    <row r="390" spans="12:13" x14ac:dyDescent="0.15">
      <c r="L390"/>
      <c r="M390"/>
    </row>
    <row r="391" spans="12:13" x14ac:dyDescent="0.15">
      <c r="L391"/>
      <c r="M391"/>
    </row>
    <row r="392" spans="12:13" x14ac:dyDescent="0.15">
      <c r="L392"/>
      <c r="M392"/>
    </row>
    <row r="393" spans="12:13" x14ac:dyDescent="0.15">
      <c r="L393"/>
      <c r="M393"/>
    </row>
    <row r="394" spans="12:13" x14ac:dyDescent="0.15">
      <c r="L394"/>
      <c r="M394"/>
    </row>
    <row r="395" spans="12:13" x14ac:dyDescent="0.15">
      <c r="L395"/>
      <c r="M395"/>
    </row>
    <row r="396" spans="12:13" x14ac:dyDescent="0.15">
      <c r="L396"/>
      <c r="M396"/>
    </row>
    <row r="397" spans="12:13" x14ac:dyDescent="0.15">
      <c r="L397"/>
      <c r="M397"/>
    </row>
    <row r="398" spans="12:13" x14ac:dyDescent="0.15">
      <c r="L398"/>
      <c r="M398"/>
    </row>
    <row r="399" spans="12:13" x14ac:dyDescent="0.15">
      <c r="L399"/>
      <c r="M399"/>
    </row>
    <row r="400" spans="12:13" x14ac:dyDescent="0.15">
      <c r="L400"/>
      <c r="M400"/>
    </row>
    <row r="401" spans="12:13" x14ac:dyDescent="0.15">
      <c r="L401"/>
      <c r="M401"/>
    </row>
    <row r="402" spans="12:13" x14ac:dyDescent="0.15">
      <c r="L402"/>
      <c r="M402"/>
    </row>
    <row r="403" spans="12:13" x14ac:dyDescent="0.15">
      <c r="L403"/>
      <c r="M403"/>
    </row>
    <row r="404" spans="12:13" x14ac:dyDescent="0.15">
      <c r="L404"/>
      <c r="M404"/>
    </row>
    <row r="405" spans="12:13" x14ac:dyDescent="0.15">
      <c r="L405"/>
      <c r="M405"/>
    </row>
    <row r="406" spans="12:13" x14ac:dyDescent="0.15">
      <c r="L406"/>
      <c r="M406"/>
    </row>
    <row r="407" spans="12:13" x14ac:dyDescent="0.15">
      <c r="L407"/>
      <c r="M407"/>
    </row>
    <row r="408" spans="12:13" x14ac:dyDescent="0.15">
      <c r="L408"/>
      <c r="M408"/>
    </row>
    <row r="409" spans="12:13" x14ac:dyDescent="0.15">
      <c r="L409"/>
      <c r="M409"/>
    </row>
    <row r="410" spans="12:13" x14ac:dyDescent="0.15">
      <c r="L410"/>
      <c r="M410"/>
    </row>
    <row r="411" spans="12:13" x14ac:dyDescent="0.15">
      <c r="L411"/>
      <c r="M411"/>
    </row>
    <row r="412" spans="12:13" x14ac:dyDescent="0.15">
      <c r="L412"/>
      <c r="M412"/>
    </row>
    <row r="413" spans="12:13" x14ac:dyDescent="0.15">
      <c r="L413"/>
      <c r="M413"/>
    </row>
    <row r="414" spans="12:13" x14ac:dyDescent="0.15">
      <c r="L414"/>
      <c r="M414"/>
    </row>
    <row r="415" spans="12:13" x14ac:dyDescent="0.15">
      <c r="L415"/>
      <c r="M415"/>
    </row>
    <row r="416" spans="12:13" x14ac:dyDescent="0.15">
      <c r="L416"/>
      <c r="M416"/>
    </row>
    <row r="417" spans="12:13" x14ac:dyDescent="0.15">
      <c r="L417"/>
      <c r="M417"/>
    </row>
    <row r="418" spans="12:13" x14ac:dyDescent="0.15">
      <c r="L418"/>
      <c r="M418"/>
    </row>
    <row r="419" spans="12:13" x14ac:dyDescent="0.15">
      <c r="L419"/>
      <c r="M419"/>
    </row>
    <row r="420" spans="12:13" x14ac:dyDescent="0.15">
      <c r="L420"/>
      <c r="M420"/>
    </row>
    <row r="421" spans="12:13" x14ac:dyDescent="0.15">
      <c r="L421"/>
      <c r="M421"/>
    </row>
    <row r="422" spans="12:13" x14ac:dyDescent="0.15">
      <c r="L422"/>
      <c r="M422"/>
    </row>
    <row r="423" spans="12:13" x14ac:dyDescent="0.15">
      <c r="L423"/>
      <c r="M423"/>
    </row>
    <row r="424" spans="12:13" x14ac:dyDescent="0.15">
      <c r="L424"/>
      <c r="M424"/>
    </row>
    <row r="425" spans="12:13" x14ac:dyDescent="0.15">
      <c r="L425"/>
      <c r="M425"/>
    </row>
    <row r="426" spans="12:13" x14ac:dyDescent="0.15">
      <c r="L426"/>
      <c r="M426"/>
    </row>
    <row r="427" spans="12:13" x14ac:dyDescent="0.15">
      <c r="L427"/>
      <c r="M427"/>
    </row>
    <row r="428" spans="12:13" x14ac:dyDescent="0.15">
      <c r="L428"/>
      <c r="M428"/>
    </row>
    <row r="429" spans="12:13" x14ac:dyDescent="0.15">
      <c r="L429"/>
      <c r="M429"/>
    </row>
    <row r="430" spans="12:13" x14ac:dyDescent="0.15">
      <c r="L430"/>
      <c r="M430"/>
    </row>
    <row r="431" spans="12:13" x14ac:dyDescent="0.15">
      <c r="L431"/>
      <c r="M431"/>
    </row>
    <row r="432" spans="12:13" x14ac:dyDescent="0.15">
      <c r="L432"/>
      <c r="M432"/>
    </row>
    <row r="433" spans="12:13" x14ac:dyDescent="0.15">
      <c r="L433"/>
      <c r="M433"/>
    </row>
    <row r="434" spans="12:13" x14ac:dyDescent="0.15">
      <c r="L434"/>
      <c r="M434"/>
    </row>
    <row r="435" spans="12:13" x14ac:dyDescent="0.15">
      <c r="L435"/>
      <c r="M435"/>
    </row>
    <row r="436" spans="12:13" x14ac:dyDescent="0.15">
      <c r="L436"/>
      <c r="M436"/>
    </row>
    <row r="437" spans="12:13" x14ac:dyDescent="0.15">
      <c r="L437"/>
      <c r="M437"/>
    </row>
    <row r="438" spans="12:13" x14ac:dyDescent="0.15">
      <c r="L438"/>
      <c r="M438"/>
    </row>
    <row r="439" spans="12:13" x14ac:dyDescent="0.15">
      <c r="L439"/>
      <c r="M439"/>
    </row>
    <row r="440" spans="12:13" x14ac:dyDescent="0.15">
      <c r="L440"/>
      <c r="M440"/>
    </row>
    <row r="441" spans="12:13" x14ac:dyDescent="0.15">
      <c r="L441"/>
      <c r="M441"/>
    </row>
    <row r="442" spans="12:13" x14ac:dyDescent="0.15">
      <c r="L442"/>
      <c r="M442"/>
    </row>
    <row r="443" spans="12:13" x14ac:dyDescent="0.15">
      <c r="L443"/>
      <c r="M443"/>
    </row>
    <row r="444" spans="12:13" x14ac:dyDescent="0.15">
      <c r="L444"/>
      <c r="M444"/>
    </row>
    <row r="445" spans="12:13" x14ac:dyDescent="0.15">
      <c r="L445"/>
      <c r="M445"/>
    </row>
    <row r="446" spans="12:13" x14ac:dyDescent="0.15">
      <c r="L446"/>
      <c r="M446"/>
    </row>
    <row r="447" spans="12:13" x14ac:dyDescent="0.15">
      <c r="L447"/>
      <c r="M447"/>
    </row>
    <row r="448" spans="12:13" x14ac:dyDescent="0.15">
      <c r="L448"/>
      <c r="M448"/>
    </row>
    <row r="449" spans="12:13" x14ac:dyDescent="0.15">
      <c r="L449"/>
      <c r="M449"/>
    </row>
    <row r="450" spans="12:13" x14ac:dyDescent="0.15">
      <c r="L450"/>
      <c r="M450"/>
    </row>
    <row r="451" spans="12:13" x14ac:dyDescent="0.15">
      <c r="L451"/>
      <c r="M451"/>
    </row>
    <row r="452" spans="12:13" x14ac:dyDescent="0.15">
      <c r="L452"/>
      <c r="M452"/>
    </row>
    <row r="453" spans="12:13" x14ac:dyDescent="0.15">
      <c r="L453"/>
      <c r="M453"/>
    </row>
    <row r="454" spans="12:13" x14ac:dyDescent="0.15">
      <c r="L454"/>
      <c r="M454"/>
    </row>
    <row r="455" spans="12:13" x14ac:dyDescent="0.15">
      <c r="L455"/>
      <c r="M455"/>
    </row>
    <row r="456" spans="12:13" x14ac:dyDescent="0.15">
      <c r="L456"/>
      <c r="M456"/>
    </row>
    <row r="457" spans="12:13" x14ac:dyDescent="0.15">
      <c r="L457"/>
      <c r="M457"/>
    </row>
    <row r="458" spans="12:13" x14ac:dyDescent="0.15">
      <c r="L458"/>
      <c r="M458"/>
    </row>
    <row r="459" spans="12:13" x14ac:dyDescent="0.15">
      <c r="L459"/>
      <c r="M459"/>
    </row>
    <row r="460" spans="12:13" x14ac:dyDescent="0.15">
      <c r="L460"/>
      <c r="M460"/>
    </row>
    <row r="461" spans="12:13" x14ac:dyDescent="0.15">
      <c r="L461"/>
      <c r="M461"/>
    </row>
    <row r="462" spans="12:13" x14ac:dyDescent="0.15">
      <c r="L462"/>
      <c r="M462"/>
    </row>
    <row r="463" spans="12:13" x14ac:dyDescent="0.15">
      <c r="L463"/>
      <c r="M463"/>
    </row>
    <row r="464" spans="12:13" x14ac:dyDescent="0.15">
      <c r="L464"/>
      <c r="M464"/>
    </row>
    <row r="465" spans="12:13" x14ac:dyDescent="0.15">
      <c r="L465"/>
      <c r="M465"/>
    </row>
    <row r="466" spans="12:13" x14ac:dyDescent="0.15">
      <c r="L466"/>
      <c r="M466"/>
    </row>
    <row r="467" spans="12:13" x14ac:dyDescent="0.15">
      <c r="L467"/>
      <c r="M467"/>
    </row>
    <row r="468" spans="12:13" x14ac:dyDescent="0.15">
      <c r="L468"/>
      <c r="M468"/>
    </row>
    <row r="469" spans="12:13" x14ac:dyDescent="0.15">
      <c r="L469"/>
      <c r="M469"/>
    </row>
    <row r="470" spans="12:13" x14ac:dyDescent="0.15">
      <c r="L470"/>
      <c r="M470"/>
    </row>
    <row r="471" spans="12:13" x14ac:dyDescent="0.15">
      <c r="L471"/>
      <c r="M471"/>
    </row>
    <row r="472" spans="12:13" x14ac:dyDescent="0.15">
      <c r="L472"/>
      <c r="M472"/>
    </row>
    <row r="473" spans="12:13" x14ac:dyDescent="0.15">
      <c r="L473"/>
      <c r="M473"/>
    </row>
    <row r="474" spans="12:13" x14ac:dyDescent="0.15">
      <c r="L474"/>
      <c r="M474"/>
    </row>
    <row r="475" spans="12:13" x14ac:dyDescent="0.15">
      <c r="L475"/>
      <c r="M475"/>
    </row>
    <row r="476" spans="12:13" x14ac:dyDescent="0.15">
      <c r="L476"/>
      <c r="M476"/>
    </row>
    <row r="477" spans="12:13" x14ac:dyDescent="0.15">
      <c r="L477"/>
      <c r="M477"/>
    </row>
    <row r="478" spans="12:13" x14ac:dyDescent="0.15">
      <c r="L478"/>
      <c r="M478"/>
    </row>
    <row r="479" spans="12:13" x14ac:dyDescent="0.15">
      <c r="L479"/>
      <c r="M479"/>
    </row>
    <row r="480" spans="12:13" x14ac:dyDescent="0.15">
      <c r="L480"/>
      <c r="M480"/>
    </row>
    <row r="481" spans="12:13" x14ac:dyDescent="0.15">
      <c r="L481"/>
      <c r="M481"/>
    </row>
    <row r="482" spans="12:13" x14ac:dyDescent="0.15">
      <c r="L482"/>
      <c r="M482"/>
    </row>
    <row r="483" spans="12:13" x14ac:dyDescent="0.15">
      <c r="L483"/>
      <c r="M483"/>
    </row>
    <row r="484" spans="12:13" x14ac:dyDescent="0.15">
      <c r="L484"/>
      <c r="M484"/>
    </row>
    <row r="485" spans="12:13" x14ac:dyDescent="0.15">
      <c r="L485"/>
      <c r="M485"/>
    </row>
    <row r="486" spans="12:13" x14ac:dyDescent="0.15">
      <c r="L486"/>
      <c r="M486"/>
    </row>
    <row r="487" spans="12:13" x14ac:dyDescent="0.15">
      <c r="L487"/>
      <c r="M487"/>
    </row>
    <row r="488" spans="12:13" x14ac:dyDescent="0.15">
      <c r="L488"/>
      <c r="M488"/>
    </row>
    <row r="489" spans="12:13" x14ac:dyDescent="0.15">
      <c r="L489"/>
      <c r="M489"/>
    </row>
    <row r="490" spans="12:13" x14ac:dyDescent="0.15">
      <c r="L490"/>
      <c r="M490"/>
    </row>
    <row r="491" spans="12:13" x14ac:dyDescent="0.15">
      <c r="L491"/>
      <c r="M491"/>
    </row>
    <row r="492" spans="12:13" x14ac:dyDescent="0.15">
      <c r="L492"/>
      <c r="M492"/>
    </row>
    <row r="493" spans="12:13" x14ac:dyDescent="0.15">
      <c r="L493"/>
      <c r="M493"/>
    </row>
    <row r="494" spans="12:13" x14ac:dyDescent="0.15">
      <c r="L494"/>
      <c r="M494"/>
    </row>
    <row r="495" spans="12:13" x14ac:dyDescent="0.15">
      <c r="L495"/>
      <c r="M495"/>
    </row>
    <row r="496" spans="12:13" x14ac:dyDescent="0.15">
      <c r="L496"/>
      <c r="M496"/>
    </row>
    <row r="497" spans="12:13" x14ac:dyDescent="0.15">
      <c r="L497"/>
      <c r="M497"/>
    </row>
    <row r="498" spans="12:13" x14ac:dyDescent="0.15">
      <c r="L498"/>
      <c r="M498"/>
    </row>
    <row r="499" spans="12:13" x14ac:dyDescent="0.15">
      <c r="L499"/>
      <c r="M499"/>
    </row>
    <row r="500" spans="12:13" x14ac:dyDescent="0.15">
      <c r="L500"/>
      <c r="M500"/>
    </row>
    <row r="501" spans="12:13" x14ac:dyDescent="0.15">
      <c r="L501"/>
      <c r="M501"/>
    </row>
    <row r="502" spans="12:13" x14ac:dyDescent="0.15">
      <c r="L502"/>
      <c r="M502"/>
    </row>
    <row r="503" spans="12:13" x14ac:dyDescent="0.15">
      <c r="L503"/>
      <c r="M503"/>
    </row>
    <row r="504" spans="12:13" x14ac:dyDescent="0.15">
      <c r="L504"/>
      <c r="M504"/>
    </row>
    <row r="505" spans="12:13" x14ac:dyDescent="0.15">
      <c r="L505"/>
      <c r="M505"/>
    </row>
    <row r="506" spans="12:13" x14ac:dyDescent="0.15">
      <c r="L506"/>
      <c r="M506"/>
    </row>
    <row r="507" spans="12:13" x14ac:dyDescent="0.15">
      <c r="L507"/>
      <c r="M507"/>
    </row>
    <row r="508" spans="12:13" x14ac:dyDescent="0.15">
      <c r="L508"/>
      <c r="M508"/>
    </row>
    <row r="509" spans="12:13" x14ac:dyDescent="0.15">
      <c r="L509"/>
      <c r="M509"/>
    </row>
    <row r="510" spans="12:13" x14ac:dyDescent="0.15">
      <c r="L510"/>
      <c r="M510"/>
    </row>
    <row r="511" spans="12:13" x14ac:dyDescent="0.15">
      <c r="L511"/>
      <c r="M511"/>
    </row>
    <row r="512" spans="12:13" x14ac:dyDescent="0.15">
      <c r="L512"/>
      <c r="M512"/>
    </row>
    <row r="513" spans="12:13" x14ac:dyDescent="0.15">
      <c r="L513"/>
      <c r="M513"/>
    </row>
    <row r="514" spans="12:13" x14ac:dyDescent="0.15">
      <c r="L514"/>
      <c r="M514"/>
    </row>
    <row r="515" spans="12:13" x14ac:dyDescent="0.15">
      <c r="L515"/>
      <c r="M515"/>
    </row>
    <row r="516" spans="12:13" x14ac:dyDescent="0.15">
      <c r="L516"/>
      <c r="M516"/>
    </row>
    <row r="517" spans="12:13" x14ac:dyDescent="0.15">
      <c r="L517"/>
      <c r="M517"/>
    </row>
    <row r="518" spans="12:13" x14ac:dyDescent="0.15">
      <c r="L518"/>
      <c r="M518"/>
    </row>
    <row r="519" spans="12:13" x14ac:dyDescent="0.15">
      <c r="L519"/>
      <c r="M519"/>
    </row>
    <row r="520" spans="12:13" x14ac:dyDescent="0.15">
      <c r="L520"/>
      <c r="M520"/>
    </row>
    <row r="521" spans="12:13" x14ac:dyDescent="0.15">
      <c r="L521"/>
      <c r="M521"/>
    </row>
    <row r="522" spans="12:13" x14ac:dyDescent="0.15">
      <c r="L522"/>
      <c r="M522"/>
    </row>
    <row r="523" spans="12:13" x14ac:dyDescent="0.15">
      <c r="L523"/>
      <c r="M523"/>
    </row>
    <row r="524" spans="12:13" x14ac:dyDescent="0.15">
      <c r="L524"/>
      <c r="M524"/>
    </row>
    <row r="525" spans="12:13" x14ac:dyDescent="0.15">
      <c r="L525"/>
      <c r="M525"/>
    </row>
    <row r="526" spans="12:13" x14ac:dyDescent="0.15">
      <c r="L526"/>
      <c r="M526"/>
    </row>
    <row r="527" spans="12:13" x14ac:dyDescent="0.15">
      <c r="L527"/>
      <c r="M527"/>
    </row>
    <row r="528" spans="12:13" x14ac:dyDescent="0.15">
      <c r="L528"/>
      <c r="M528"/>
    </row>
    <row r="529" spans="12:13" x14ac:dyDescent="0.15">
      <c r="L529"/>
      <c r="M529"/>
    </row>
    <row r="530" spans="12:13" x14ac:dyDescent="0.15">
      <c r="L530"/>
      <c r="M530"/>
    </row>
    <row r="531" spans="12:13" x14ac:dyDescent="0.15">
      <c r="L531"/>
      <c r="M531"/>
    </row>
    <row r="532" spans="12:13" x14ac:dyDescent="0.15">
      <c r="L532"/>
      <c r="M532"/>
    </row>
    <row r="533" spans="12:13" x14ac:dyDescent="0.15">
      <c r="L533"/>
      <c r="M533"/>
    </row>
    <row r="534" spans="12:13" x14ac:dyDescent="0.15">
      <c r="L534"/>
      <c r="M534"/>
    </row>
    <row r="535" spans="12:13" x14ac:dyDescent="0.15">
      <c r="L535"/>
      <c r="M535"/>
    </row>
    <row r="536" spans="12:13" x14ac:dyDescent="0.15">
      <c r="L536"/>
      <c r="M536"/>
    </row>
    <row r="537" spans="12:13" x14ac:dyDescent="0.15">
      <c r="L537"/>
      <c r="M537"/>
    </row>
    <row r="538" spans="12:13" x14ac:dyDescent="0.15">
      <c r="L538"/>
      <c r="M538"/>
    </row>
    <row r="539" spans="12:13" x14ac:dyDescent="0.15">
      <c r="L539"/>
      <c r="M539"/>
    </row>
    <row r="540" spans="12:13" x14ac:dyDescent="0.15">
      <c r="L540"/>
      <c r="M540"/>
    </row>
    <row r="541" spans="12:13" x14ac:dyDescent="0.15">
      <c r="L541"/>
      <c r="M541"/>
    </row>
    <row r="542" spans="12:13" x14ac:dyDescent="0.15">
      <c r="L542"/>
      <c r="M542"/>
    </row>
    <row r="543" spans="12:13" x14ac:dyDescent="0.15">
      <c r="L543"/>
      <c r="M543"/>
    </row>
    <row r="544" spans="12:13" x14ac:dyDescent="0.15">
      <c r="L544"/>
      <c r="M544"/>
    </row>
    <row r="545" spans="12:13" x14ac:dyDescent="0.15">
      <c r="L545"/>
      <c r="M545"/>
    </row>
    <row r="546" spans="12:13" x14ac:dyDescent="0.15">
      <c r="L546"/>
      <c r="M546"/>
    </row>
    <row r="547" spans="12:13" x14ac:dyDescent="0.15">
      <c r="L547"/>
      <c r="M547"/>
    </row>
    <row r="548" spans="12:13" x14ac:dyDescent="0.15">
      <c r="L548"/>
      <c r="M548"/>
    </row>
    <row r="549" spans="12:13" x14ac:dyDescent="0.15">
      <c r="L549"/>
      <c r="M549"/>
    </row>
    <row r="550" spans="12:13" x14ac:dyDescent="0.15">
      <c r="L550"/>
      <c r="M550"/>
    </row>
    <row r="551" spans="12:13" x14ac:dyDescent="0.15">
      <c r="L551"/>
      <c r="M551"/>
    </row>
    <row r="552" spans="12:13" x14ac:dyDescent="0.15">
      <c r="L552"/>
      <c r="M552"/>
    </row>
    <row r="553" spans="12:13" x14ac:dyDescent="0.15">
      <c r="L553"/>
      <c r="M553"/>
    </row>
    <row r="554" spans="12:13" x14ac:dyDescent="0.15">
      <c r="L554"/>
      <c r="M554"/>
    </row>
    <row r="555" spans="12:13" x14ac:dyDescent="0.15">
      <c r="L555"/>
      <c r="M555"/>
    </row>
    <row r="556" spans="12:13" x14ac:dyDescent="0.15">
      <c r="L556"/>
      <c r="M556"/>
    </row>
    <row r="557" spans="12:13" x14ac:dyDescent="0.15">
      <c r="L557"/>
      <c r="M557"/>
    </row>
    <row r="558" spans="12:13" x14ac:dyDescent="0.15">
      <c r="L558"/>
      <c r="M558"/>
    </row>
    <row r="559" spans="12:13" x14ac:dyDescent="0.15">
      <c r="L559"/>
      <c r="M559"/>
    </row>
    <row r="560" spans="12:13" x14ac:dyDescent="0.15">
      <c r="L560"/>
      <c r="M560"/>
    </row>
    <row r="561" spans="12:13" x14ac:dyDescent="0.15">
      <c r="L561"/>
      <c r="M561"/>
    </row>
    <row r="562" spans="12:13" x14ac:dyDescent="0.15">
      <c r="L562"/>
      <c r="M562"/>
    </row>
    <row r="563" spans="12:13" x14ac:dyDescent="0.15">
      <c r="L563"/>
      <c r="M563"/>
    </row>
    <row r="564" spans="12:13" x14ac:dyDescent="0.15">
      <c r="L564"/>
      <c r="M564"/>
    </row>
    <row r="565" spans="12:13" x14ac:dyDescent="0.15">
      <c r="L565"/>
      <c r="M565"/>
    </row>
    <row r="566" spans="12:13" x14ac:dyDescent="0.15">
      <c r="L566"/>
      <c r="M566"/>
    </row>
    <row r="567" spans="12:13" x14ac:dyDescent="0.15">
      <c r="L567"/>
      <c r="M567"/>
    </row>
    <row r="568" spans="12:13" x14ac:dyDescent="0.15">
      <c r="L568"/>
      <c r="M568"/>
    </row>
    <row r="569" spans="12:13" x14ac:dyDescent="0.15">
      <c r="L569"/>
      <c r="M569"/>
    </row>
    <row r="570" spans="12:13" x14ac:dyDescent="0.15">
      <c r="L570"/>
      <c r="M570"/>
    </row>
    <row r="571" spans="12:13" x14ac:dyDescent="0.15">
      <c r="L571"/>
      <c r="M571"/>
    </row>
    <row r="572" spans="12:13" x14ac:dyDescent="0.15">
      <c r="L572"/>
      <c r="M572"/>
    </row>
    <row r="573" spans="12:13" x14ac:dyDescent="0.15">
      <c r="L573"/>
      <c r="M573"/>
    </row>
    <row r="574" spans="12:13" x14ac:dyDescent="0.15">
      <c r="L574"/>
      <c r="M574"/>
    </row>
    <row r="575" spans="12:13" x14ac:dyDescent="0.15">
      <c r="L575"/>
      <c r="M575"/>
    </row>
    <row r="576" spans="12:13" x14ac:dyDescent="0.15">
      <c r="L576"/>
      <c r="M576"/>
    </row>
    <row r="577" spans="12:13" x14ac:dyDescent="0.15">
      <c r="L577"/>
      <c r="M577"/>
    </row>
    <row r="578" spans="12:13" x14ac:dyDescent="0.15">
      <c r="L578"/>
      <c r="M578"/>
    </row>
    <row r="579" spans="12:13" x14ac:dyDescent="0.15">
      <c r="L579"/>
      <c r="M579"/>
    </row>
    <row r="580" spans="12:13" x14ac:dyDescent="0.15">
      <c r="L580"/>
      <c r="M580"/>
    </row>
    <row r="581" spans="12:13" x14ac:dyDescent="0.15">
      <c r="L581"/>
      <c r="M581"/>
    </row>
    <row r="582" spans="12:13" x14ac:dyDescent="0.15">
      <c r="L582"/>
      <c r="M582"/>
    </row>
    <row r="583" spans="12:13" x14ac:dyDescent="0.15">
      <c r="L583"/>
      <c r="M583"/>
    </row>
    <row r="584" spans="12:13" x14ac:dyDescent="0.15">
      <c r="L584"/>
      <c r="M584"/>
    </row>
    <row r="585" spans="12:13" x14ac:dyDescent="0.15">
      <c r="L585"/>
      <c r="M585"/>
    </row>
    <row r="586" spans="12:13" x14ac:dyDescent="0.15">
      <c r="L586"/>
      <c r="M586"/>
    </row>
    <row r="587" spans="12:13" x14ac:dyDescent="0.15">
      <c r="L587"/>
      <c r="M587"/>
    </row>
    <row r="588" spans="12:13" x14ac:dyDescent="0.15">
      <c r="L588"/>
      <c r="M588"/>
    </row>
    <row r="589" spans="12:13" x14ac:dyDescent="0.15">
      <c r="L589"/>
      <c r="M589"/>
    </row>
    <row r="590" spans="12:13" x14ac:dyDescent="0.15">
      <c r="L590"/>
      <c r="M590"/>
    </row>
    <row r="591" spans="12:13" x14ac:dyDescent="0.15">
      <c r="L591"/>
      <c r="M591"/>
    </row>
    <row r="592" spans="12:13" x14ac:dyDescent="0.15">
      <c r="L592"/>
      <c r="M592"/>
    </row>
    <row r="593" spans="12:13" x14ac:dyDescent="0.15">
      <c r="L593"/>
      <c r="M593"/>
    </row>
    <row r="594" spans="12:13" x14ac:dyDescent="0.15">
      <c r="L594"/>
      <c r="M594"/>
    </row>
    <row r="595" spans="12:13" x14ac:dyDescent="0.15">
      <c r="L595"/>
      <c r="M595"/>
    </row>
    <row r="596" spans="12:13" x14ac:dyDescent="0.15">
      <c r="L596"/>
      <c r="M596"/>
    </row>
    <row r="597" spans="12:13" x14ac:dyDescent="0.15">
      <c r="L597"/>
      <c r="M597"/>
    </row>
    <row r="598" spans="12:13" x14ac:dyDescent="0.15">
      <c r="L598"/>
      <c r="M598"/>
    </row>
    <row r="599" spans="12:13" x14ac:dyDescent="0.15">
      <c r="L599"/>
      <c r="M599"/>
    </row>
    <row r="600" spans="12:13" x14ac:dyDescent="0.15">
      <c r="L600"/>
      <c r="M600"/>
    </row>
    <row r="601" spans="12:13" x14ac:dyDescent="0.15">
      <c r="L601"/>
      <c r="M601"/>
    </row>
    <row r="602" spans="12:13" x14ac:dyDescent="0.15">
      <c r="L602"/>
      <c r="M602"/>
    </row>
    <row r="603" spans="12:13" x14ac:dyDescent="0.15">
      <c r="L603"/>
      <c r="M603"/>
    </row>
    <row r="604" spans="12:13" x14ac:dyDescent="0.15">
      <c r="L604"/>
      <c r="M604"/>
    </row>
    <row r="605" spans="12:13" x14ac:dyDescent="0.15">
      <c r="L605"/>
      <c r="M605"/>
    </row>
    <row r="606" spans="12:13" x14ac:dyDescent="0.15">
      <c r="L606"/>
      <c r="M606"/>
    </row>
    <row r="607" spans="12:13" x14ac:dyDescent="0.15">
      <c r="L607"/>
      <c r="M607"/>
    </row>
    <row r="608" spans="12:13" x14ac:dyDescent="0.15">
      <c r="L608"/>
      <c r="M608"/>
    </row>
    <row r="609" spans="12:21" x14ac:dyDescent="0.15">
      <c r="L609"/>
      <c r="M609"/>
    </row>
    <row r="610" spans="12:21" x14ac:dyDescent="0.15">
      <c r="L610"/>
      <c r="M610"/>
    </row>
    <row r="611" spans="12:21" x14ac:dyDescent="0.15">
      <c r="L611"/>
      <c r="M611"/>
    </row>
    <row r="612" spans="12:21" x14ac:dyDescent="0.15">
      <c r="L612"/>
      <c r="M612"/>
    </row>
    <row r="613" spans="12:21" x14ac:dyDescent="0.15">
      <c r="L613"/>
      <c r="M613"/>
    </row>
    <row r="614" spans="12:21" x14ac:dyDescent="0.15">
      <c r="L614"/>
      <c r="M614"/>
    </row>
    <row r="615" spans="12:21" x14ac:dyDescent="0.15">
      <c r="L615"/>
      <c r="M615"/>
    </row>
    <row r="616" spans="12:21" x14ac:dyDescent="0.15">
      <c r="L616"/>
      <c r="M616"/>
    </row>
    <row r="617" spans="12:21" x14ac:dyDescent="0.15">
      <c r="L617"/>
      <c r="M617"/>
    </row>
    <row r="618" spans="12:21" x14ac:dyDescent="0.15">
      <c r="L618"/>
      <c r="M618"/>
      <c r="U618" t="str">
        <f>IFERROR(1 + ((1-#REF!)/MAX(#REF!,0.000001))*(VLOOKUP("都市ガス",設定!$A$2:$C$101,3,FALSE)/VLOOKUP("電力（全国平均・暫定）",設定!$A$2:$C$101,3,FALSE)),"")</f>
        <v/>
      </c>
    </row>
    <row r="619" spans="12:21" x14ac:dyDescent="0.15">
      <c r="L619"/>
      <c r="M619"/>
      <c r="U619" t="str">
        <f>IFERROR(1 + ((1-#REF!)/MAX(#REF!,0.000001))*(VLOOKUP("都市ガス",設定!$A$2:$C$101,3,FALSE)/VLOOKUP("電力（全国平均・暫定）",設定!$A$2:$C$101,3,FALSE)),"")</f>
        <v/>
      </c>
    </row>
    <row r="620" spans="12:21" x14ac:dyDescent="0.15">
      <c r="L620"/>
      <c r="M620"/>
      <c r="U620" t="str">
        <f>IFERROR(1 + ((1-#REF!)/MAX(#REF!,0.000001))*(VLOOKUP("都市ガス",設定!$A$2:$C$101,3,FALSE)/VLOOKUP("電力（全国平均・暫定）",設定!$A$2:$C$101,3,FALSE)),"")</f>
        <v/>
      </c>
    </row>
    <row r="621" spans="12:21" x14ac:dyDescent="0.15">
      <c r="L621"/>
      <c r="M621"/>
      <c r="U621" t="str">
        <f>IFERROR(1 + ((1-#REF!)/MAX(#REF!,0.000001))*(VLOOKUP("都市ガス",設定!$A$2:$C$101,3,FALSE)/VLOOKUP("電力（全国平均・暫定）",設定!$A$2:$C$101,3,FALSE)),"")</f>
        <v/>
      </c>
    </row>
    <row r="622" spans="12:21" x14ac:dyDescent="0.15">
      <c r="L622"/>
      <c r="M622"/>
      <c r="U622" t="str">
        <f>IFERROR(1 + ((1-#REF!)/MAX(#REF!,0.000001))*(VLOOKUP("都市ガス",設定!$A$2:$C$101,3,FALSE)/VLOOKUP("電力（全国平均・暫定）",設定!$A$2:$C$101,3,FALSE)),"")</f>
        <v/>
      </c>
    </row>
    <row r="623" spans="12:21" x14ac:dyDescent="0.15">
      <c r="L623"/>
      <c r="M623"/>
      <c r="U623" t="str">
        <f>IFERROR(1 + ((1-#REF!)/MAX(#REF!,0.000001))*(VLOOKUP("都市ガス",設定!$A$2:$C$101,3,FALSE)/VLOOKUP("電力（全国平均・暫定）",設定!$A$2:$C$101,3,FALSE)),"")</f>
        <v/>
      </c>
    </row>
    <row r="624" spans="12:21" x14ac:dyDescent="0.15">
      <c r="L624"/>
      <c r="M624"/>
      <c r="U624" t="str">
        <f>IFERROR(1 + ((1-#REF!)/MAX(#REF!,0.000001))*(VLOOKUP("都市ガス",設定!$A$2:$C$101,3,FALSE)/VLOOKUP("電力（全国平均・暫定）",設定!$A$2:$C$101,3,FALSE)),"")</f>
        <v/>
      </c>
    </row>
    <row r="625" spans="12:21" x14ac:dyDescent="0.15">
      <c r="L625"/>
      <c r="M625"/>
      <c r="U625" t="str">
        <f>IFERROR(1 + ((1-#REF!)/MAX(#REF!,0.000001))*(VLOOKUP("都市ガス",設定!$A$2:$C$101,3,FALSE)/VLOOKUP("電力（全国平均・暫定）",設定!$A$2:$C$101,3,FALSE)),"")</f>
        <v/>
      </c>
    </row>
    <row r="626" spans="12:21" x14ac:dyDescent="0.15">
      <c r="L626"/>
      <c r="M626"/>
      <c r="U626" t="str">
        <f>IFERROR(1 + ((1-#REF!)/MAX(#REF!,0.000001))*(VLOOKUP("都市ガス",設定!$A$2:$C$101,3,FALSE)/VLOOKUP("電力（全国平均・暫定）",設定!$A$2:$C$101,3,FALSE)),"")</f>
        <v/>
      </c>
    </row>
    <row r="627" spans="12:21" x14ac:dyDescent="0.15">
      <c r="L627"/>
      <c r="M627"/>
      <c r="U627" t="str">
        <f>IFERROR(1 + ((1-#REF!)/MAX(#REF!,0.000001))*(VLOOKUP("都市ガス",設定!$A$2:$C$101,3,FALSE)/VLOOKUP("電力（全国平均・暫定）",設定!$A$2:$C$101,3,FALSE)),"")</f>
        <v/>
      </c>
    </row>
    <row r="628" spans="12:21" x14ac:dyDescent="0.15">
      <c r="L628"/>
      <c r="M628"/>
      <c r="U628" t="str">
        <f>IFERROR(1 + ((1-#REF!)/MAX(#REF!,0.000001))*(VLOOKUP("都市ガス",設定!$A$2:$C$101,3,FALSE)/VLOOKUP("電力（全国平均・暫定）",設定!$A$2:$C$101,3,FALSE)),"")</f>
        <v/>
      </c>
    </row>
    <row r="629" spans="12:21" x14ac:dyDescent="0.15">
      <c r="L629"/>
      <c r="M629"/>
      <c r="U629" t="str">
        <f>IFERROR(1 + ((1-#REF!)/MAX(#REF!,0.000001))*(VLOOKUP("都市ガス",設定!$A$2:$C$101,3,FALSE)/VLOOKUP("電力（全国平均・暫定）",設定!$A$2:$C$101,3,FALSE)),"")</f>
        <v/>
      </c>
    </row>
    <row r="630" spans="12:21" x14ac:dyDescent="0.15">
      <c r="L630"/>
      <c r="M630"/>
      <c r="U630" t="str">
        <f>IFERROR(1 + ((1-#REF!)/MAX(#REF!,0.000001))*(VLOOKUP("都市ガス",設定!$A$2:$C$101,3,FALSE)/VLOOKUP("電力（全国平均・暫定）",設定!$A$2:$C$101,3,FALSE)),"")</f>
        <v/>
      </c>
    </row>
    <row r="631" spans="12:21" x14ac:dyDescent="0.15">
      <c r="L631"/>
      <c r="M631"/>
      <c r="U631" t="str">
        <f>IFERROR(1 + ((1-#REF!)/MAX(#REF!,0.000001))*(VLOOKUP("都市ガス",設定!$A$2:$C$101,3,FALSE)/VLOOKUP("電力（全国平均・暫定）",設定!$A$2:$C$101,3,FALSE)),"")</f>
        <v/>
      </c>
    </row>
    <row r="632" spans="12:21" x14ac:dyDescent="0.15">
      <c r="L632"/>
      <c r="M632"/>
      <c r="U632" t="str">
        <f>IFERROR(1 + ((1-#REF!)/MAX(#REF!,0.000001))*(VLOOKUP("都市ガス",設定!$A$2:$C$101,3,FALSE)/VLOOKUP("電力（全国平均・暫定）",設定!$A$2:$C$101,3,FALSE)),"")</f>
        <v/>
      </c>
    </row>
    <row r="633" spans="12:21" x14ac:dyDescent="0.15">
      <c r="L633"/>
      <c r="M633"/>
      <c r="U633" t="str">
        <f>IFERROR(1 + ((1-#REF!)/MAX(#REF!,0.000001))*(VLOOKUP("都市ガス",設定!$A$2:$C$101,3,FALSE)/VLOOKUP("電力（全国平均・暫定）",設定!$A$2:$C$101,3,FALSE)),"")</f>
        <v/>
      </c>
    </row>
    <row r="634" spans="12:21" x14ac:dyDescent="0.15">
      <c r="L634"/>
      <c r="M634"/>
      <c r="U634" t="str">
        <f>IFERROR(1 + ((1-#REF!)/MAX(#REF!,0.000001))*(VLOOKUP("都市ガス",設定!$A$2:$C$101,3,FALSE)/VLOOKUP("電力（全国平均・暫定）",設定!$A$2:$C$101,3,FALSE)),"")</f>
        <v/>
      </c>
    </row>
    <row r="635" spans="12:21" x14ac:dyDescent="0.15">
      <c r="L635"/>
      <c r="M635"/>
      <c r="U635" t="str">
        <f>IFERROR(1 + ((1-#REF!)/MAX(#REF!,0.000001))*(VLOOKUP("都市ガス",設定!$A$2:$C$101,3,FALSE)/VLOOKUP("電力（全国平均・暫定）",設定!$A$2:$C$101,3,FALSE)),"")</f>
        <v/>
      </c>
    </row>
    <row r="636" spans="12:21" x14ac:dyDescent="0.15">
      <c r="L636"/>
      <c r="M636"/>
      <c r="U636" t="str">
        <f>IFERROR(1 + ((1-#REF!)/MAX(#REF!,0.000001))*(VLOOKUP("都市ガス",設定!$A$2:$C$101,3,FALSE)/VLOOKUP("電力（全国平均・暫定）",設定!$A$2:$C$101,3,FALSE)),"")</f>
        <v/>
      </c>
    </row>
    <row r="637" spans="12:21" x14ac:dyDescent="0.15">
      <c r="L637"/>
      <c r="M637"/>
      <c r="U637" t="str">
        <f>IFERROR(1 + ((1-#REF!)/MAX(#REF!,0.000001))*(VLOOKUP("都市ガス",設定!$A$2:$C$101,3,FALSE)/VLOOKUP("電力（全国平均・暫定）",設定!$A$2:$C$101,3,FALSE)),"")</f>
        <v/>
      </c>
    </row>
    <row r="638" spans="12:21" x14ac:dyDescent="0.15">
      <c r="L638"/>
      <c r="M638"/>
      <c r="U638" t="str">
        <f>IFERROR(1 + ((1-#REF!)/MAX(#REF!,0.000001))*(VLOOKUP("都市ガス",設定!$A$2:$C$101,3,FALSE)/VLOOKUP("電力（全国平均・暫定）",設定!$A$2:$C$101,3,FALSE)),"")</f>
        <v/>
      </c>
    </row>
    <row r="639" spans="12:21" x14ac:dyDescent="0.15">
      <c r="L639"/>
      <c r="M639"/>
      <c r="U639" t="str">
        <f>IFERROR(1 + ((1-#REF!)/MAX(#REF!,0.000001))*(VLOOKUP("都市ガス",設定!$A$2:$C$101,3,FALSE)/VLOOKUP("電力（全国平均・暫定）",設定!$A$2:$C$101,3,FALSE)),"")</f>
        <v/>
      </c>
    </row>
    <row r="640" spans="12:21" x14ac:dyDescent="0.15">
      <c r="L640"/>
      <c r="M640"/>
      <c r="U640" t="str">
        <f>IFERROR(1 + ((1-#REF!)/MAX(#REF!,0.000001))*(VLOOKUP("都市ガス",設定!$A$2:$C$101,3,FALSE)/VLOOKUP("電力（全国平均・暫定）",設定!$A$2:$C$101,3,FALSE)),"")</f>
        <v/>
      </c>
    </row>
    <row r="641" spans="12:21" x14ac:dyDescent="0.15">
      <c r="L641"/>
      <c r="M641"/>
      <c r="U641" t="str">
        <f>IFERROR(1 + ((1-#REF!)/MAX(#REF!,0.000001))*(VLOOKUP("都市ガス",設定!$A$2:$C$101,3,FALSE)/VLOOKUP("電力（全国平均・暫定）",設定!$A$2:$C$101,3,FALSE)),"")</f>
        <v/>
      </c>
    </row>
    <row r="642" spans="12:21" x14ac:dyDescent="0.15">
      <c r="L642"/>
      <c r="M642"/>
      <c r="U642" t="str">
        <f>IFERROR(1 + ((1-#REF!)/MAX(#REF!,0.000001))*(VLOOKUP("都市ガス",設定!$A$2:$C$101,3,FALSE)/VLOOKUP("電力（全国平均・暫定）",設定!$A$2:$C$101,3,FALSE)),"")</f>
        <v/>
      </c>
    </row>
    <row r="643" spans="12:21" x14ac:dyDescent="0.15">
      <c r="L643"/>
      <c r="M643"/>
      <c r="U643" t="str">
        <f>IFERROR(1 + ((1-#REF!)/MAX(#REF!,0.000001))*(VLOOKUP("都市ガス",設定!$A$2:$C$101,3,FALSE)/VLOOKUP("電力（全国平均・暫定）",設定!$A$2:$C$101,3,FALSE)),"")</f>
        <v/>
      </c>
    </row>
    <row r="644" spans="12:21" x14ac:dyDescent="0.15">
      <c r="L644"/>
      <c r="M644"/>
      <c r="U644" t="str">
        <f>IFERROR(1 + ((1-#REF!)/MAX(#REF!,0.000001))*(VLOOKUP("都市ガス",設定!$A$2:$C$101,3,FALSE)/VLOOKUP("電力（全国平均・暫定）",設定!$A$2:$C$101,3,FALSE)),"")</f>
        <v/>
      </c>
    </row>
    <row r="645" spans="12:21" x14ac:dyDescent="0.15">
      <c r="L645"/>
      <c r="M645"/>
      <c r="U645" t="str">
        <f>IFERROR(1 + ((1-#REF!)/MAX(#REF!,0.000001))*(VLOOKUP("都市ガス",設定!$A$2:$C$101,3,FALSE)/VLOOKUP("電力（全国平均・暫定）",設定!$A$2:$C$101,3,FALSE)),"")</f>
        <v/>
      </c>
    </row>
    <row r="646" spans="12:21" x14ac:dyDescent="0.15">
      <c r="L646"/>
      <c r="M646"/>
      <c r="U646" t="str">
        <f>IFERROR(1 + ((1-#REF!)/MAX(#REF!,0.000001))*(VLOOKUP("都市ガス",設定!$A$2:$C$101,3,FALSE)/VLOOKUP("電力（全国平均・暫定）",設定!$A$2:$C$101,3,FALSE)),"")</f>
        <v/>
      </c>
    </row>
    <row r="647" spans="12:21" x14ac:dyDescent="0.15">
      <c r="L647"/>
      <c r="M647"/>
      <c r="U647" t="str">
        <f>IFERROR(1 + ((1-#REF!)/MAX(#REF!,0.000001))*(VLOOKUP("都市ガス",設定!$A$2:$C$101,3,FALSE)/VLOOKUP("電力（全国平均・暫定）",設定!$A$2:$C$101,3,FALSE)),"")</f>
        <v/>
      </c>
    </row>
    <row r="648" spans="12:21" x14ac:dyDescent="0.15">
      <c r="L648"/>
      <c r="M648"/>
      <c r="U648" t="str">
        <f>IFERROR(1 + ((1-#REF!)/MAX(#REF!,0.000001))*(VLOOKUP("都市ガス",設定!$A$2:$C$101,3,FALSE)/VLOOKUP("電力（全国平均・暫定）",設定!$A$2:$C$101,3,FALSE)),"")</f>
        <v/>
      </c>
    </row>
    <row r="649" spans="12:21" x14ac:dyDescent="0.15">
      <c r="L649"/>
      <c r="M649"/>
      <c r="U649" t="str">
        <f>IFERROR(1 + ((1-#REF!)/MAX(#REF!,0.000001))*(VLOOKUP("都市ガス",設定!$A$2:$C$101,3,FALSE)/VLOOKUP("電力（全国平均・暫定）",設定!$A$2:$C$101,3,FALSE)),"")</f>
        <v/>
      </c>
    </row>
    <row r="650" spans="12:21" x14ac:dyDescent="0.15">
      <c r="L650"/>
      <c r="M650"/>
      <c r="U650" t="str">
        <f>IFERROR(1 + ((1-#REF!)/MAX(#REF!,0.000001))*(VLOOKUP("都市ガス",設定!$A$2:$C$101,3,FALSE)/VLOOKUP("電力（全国平均・暫定）",設定!$A$2:$C$101,3,FALSE)),"")</f>
        <v/>
      </c>
    </row>
    <row r="651" spans="12:21" x14ac:dyDescent="0.15">
      <c r="L651"/>
      <c r="M651"/>
      <c r="U651" t="str">
        <f>IFERROR(1 + ((1-#REF!)/MAX(#REF!,0.000001))*(VLOOKUP("都市ガス",設定!$A$2:$C$101,3,FALSE)/VLOOKUP("電力（全国平均・暫定）",設定!$A$2:$C$101,3,FALSE)),"")</f>
        <v/>
      </c>
    </row>
    <row r="652" spans="12:21" x14ac:dyDescent="0.15">
      <c r="L652"/>
      <c r="M652"/>
      <c r="U652" t="str">
        <f>IFERROR(1 + ((1-#REF!)/MAX(#REF!,0.000001))*(VLOOKUP("都市ガス",設定!$A$2:$C$101,3,FALSE)/VLOOKUP("電力（全国平均・暫定）",設定!$A$2:$C$101,3,FALSE)),"")</f>
        <v/>
      </c>
    </row>
    <row r="653" spans="12:21" x14ac:dyDescent="0.15">
      <c r="L653"/>
      <c r="M653"/>
      <c r="U653" t="str">
        <f>IFERROR(1 + ((1-#REF!)/MAX(#REF!,0.000001))*(VLOOKUP("都市ガス",設定!$A$2:$C$101,3,FALSE)/VLOOKUP("電力（全国平均・暫定）",設定!$A$2:$C$101,3,FALSE)),"")</f>
        <v/>
      </c>
    </row>
    <row r="654" spans="12:21" x14ac:dyDescent="0.15">
      <c r="L654"/>
      <c r="M654"/>
      <c r="U654" t="str">
        <f>IFERROR(1 + ((1-#REF!)/MAX(#REF!,0.000001))*(VLOOKUP("都市ガス",設定!$A$2:$C$101,3,FALSE)/VLOOKUP("電力（全国平均・暫定）",設定!$A$2:$C$101,3,FALSE)),"")</f>
        <v/>
      </c>
    </row>
    <row r="655" spans="12:21" x14ac:dyDescent="0.15">
      <c r="L655"/>
      <c r="M655"/>
      <c r="U655" t="str">
        <f>IFERROR(1 + ((1-#REF!)/MAX(#REF!,0.000001))*(VLOOKUP("都市ガス",設定!$A$2:$C$101,3,FALSE)/VLOOKUP("電力（全国平均・暫定）",設定!$A$2:$C$101,3,FALSE)),"")</f>
        <v/>
      </c>
    </row>
    <row r="656" spans="12:21" x14ac:dyDescent="0.15">
      <c r="L656"/>
      <c r="M656"/>
      <c r="U656" t="str">
        <f>IFERROR(1 + ((1-#REF!)/MAX(#REF!,0.000001))*(VLOOKUP("都市ガス",設定!$A$2:$C$101,3,FALSE)/VLOOKUP("電力（全国平均・暫定）",設定!$A$2:$C$101,3,FALSE)),"")</f>
        <v/>
      </c>
    </row>
    <row r="657" spans="12:21" x14ac:dyDescent="0.15">
      <c r="L657"/>
      <c r="M657"/>
      <c r="U657" t="str">
        <f>IFERROR(1 + ((1-#REF!)/MAX(#REF!,0.000001))*(VLOOKUP("都市ガス",設定!$A$2:$C$101,3,FALSE)/VLOOKUP("電力（全国平均・暫定）",設定!$A$2:$C$101,3,FALSE)),"")</f>
        <v/>
      </c>
    </row>
    <row r="658" spans="12:21" x14ac:dyDescent="0.15">
      <c r="L658"/>
      <c r="M658"/>
      <c r="U658" t="str">
        <f>IFERROR(1 + ((1-#REF!)/MAX(#REF!,0.000001))*(VLOOKUP("都市ガス",設定!$A$2:$C$101,3,FALSE)/VLOOKUP("電力（全国平均・暫定）",設定!$A$2:$C$101,3,FALSE)),"")</f>
        <v/>
      </c>
    </row>
    <row r="659" spans="12:21" x14ac:dyDescent="0.15">
      <c r="L659"/>
      <c r="M659"/>
      <c r="U659" t="str">
        <f>IFERROR(1 + ((1-#REF!)/MAX(#REF!,0.000001))*(VLOOKUP("都市ガス",設定!$A$2:$C$101,3,FALSE)/VLOOKUP("電力（全国平均・暫定）",設定!$A$2:$C$101,3,FALSE)),"")</f>
        <v/>
      </c>
    </row>
    <row r="660" spans="12:21" x14ac:dyDescent="0.15">
      <c r="L660"/>
      <c r="M660"/>
      <c r="U660" t="str">
        <f>IFERROR(1 + ((1-#REF!)/MAX(#REF!,0.000001))*(VLOOKUP("都市ガス",設定!$A$2:$C$101,3,FALSE)/VLOOKUP("電力（全国平均・暫定）",設定!$A$2:$C$101,3,FALSE)),"")</f>
        <v/>
      </c>
    </row>
    <row r="661" spans="12:21" x14ac:dyDescent="0.15">
      <c r="L661"/>
      <c r="M661"/>
      <c r="U661" t="str">
        <f>IFERROR(1 + ((1-#REF!)/MAX(#REF!,0.000001))*(VLOOKUP("都市ガス",設定!$A$2:$C$101,3,FALSE)/VLOOKUP("電力（全国平均・暫定）",設定!$A$2:$C$101,3,FALSE)),"")</f>
        <v/>
      </c>
    </row>
    <row r="662" spans="12:21" x14ac:dyDescent="0.15">
      <c r="L662"/>
      <c r="M662"/>
      <c r="U662" t="str">
        <f>IFERROR(1 + ((1-#REF!)/MAX(#REF!,0.000001))*(VLOOKUP("都市ガス",設定!$A$2:$C$101,3,FALSE)/VLOOKUP("電力（全国平均・暫定）",設定!$A$2:$C$101,3,FALSE)),"")</f>
        <v/>
      </c>
    </row>
    <row r="663" spans="12:21" x14ac:dyDescent="0.15">
      <c r="L663"/>
      <c r="M663"/>
      <c r="U663" t="str">
        <f>IFERROR(1 + ((1-#REF!)/MAX(#REF!,0.000001))*(VLOOKUP("都市ガス",設定!$A$2:$C$101,3,FALSE)/VLOOKUP("電力（全国平均・暫定）",設定!$A$2:$C$101,3,FALSE)),"")</f>
        <v/>
      </c>
    </row>
    <row r="664" spans="12:21" x14ac:dyDescent="0.15">
      <c r="L664"/>
      <c r="M664"/>
      <c r="U664" t="str">
        <f>IFERROR(1 + ((1-#REF!)/MAX(#REF!,0.000001))*(VLOOKUP("都市ガス",設定!$A$2:$C$101,3,FALSE)/VLOOKUP("電力（全国平均・暫定）",設定!$A$2:$C$101,3,FALSE)),"")</f>
        <v/>
      </c>
    </row>
    <row r="665" spans="12:21" x14ac:dyDescent="0.15">
      <c r="L665"/>
      <c r="M665"/>
      <c r="U665" t="str">
        <f>IFERROR(1 + ((1-#REF!)/MAX(#REF!,0.000001))*(VLOOKUP("都市ガス",設定!$A$2:$C$101,3,FALSE)/VLOOKUP("電力（全国平均・暫定）",設定!$A$2:$C$101,3,FALSE)),"")</f>
        <v/>
      </c>
    </row>
    <row r="666" spans="12:21" x14ac:dyDescent="0.15">
      <c r="L666"/>
      <c r="M666"/>
      <c r="U666" t="str">
        <f>IFERROR(1 + ((1-#REF!)/MAX(#REF!,0.000001))*(VLOOKUP("都市ガス",設定!$A$2:$C$101,3,FALSE)/VLOOKUP("電力（全国平均・暫定）",設定!$A$2:$C$101,3,FALSE)),"")</f>
        <v/>
      </c>
    </row>
    <row r="667" spans="12:21" x14ac:dyDescent="0.15">
      <c r="L667"/>
      <c r="M667"/>
      <c r="U667" t="str">
        <f>IFERROR(1 + ((1-#REF!)/MAX(#REF!,0.000001))*(VLOOKUP("都市ガス",設定!$A$2:$C$101,3,FALSE)/VLOOKUP("電力（全国平均・暫定）",設定!$A$2:$C$101,3,FALSE)),"")</f>
        <v/>
      </c>
    </row>
    <row r="668" spans="12:21" x14ac:dyDescent="0.15">
      <c r="L668"/>
      <c r="M668"/>
      <c r="U668" t="str">
        <f>IFERROR(1 + ((1-#REF!)/MAX(#REF!,0.000001))*(VLOOKUP("都市ガス",設定!$A$2:$C$101,3,FALSE)/VLOOKUP("電力（全国平均・暫定）",設定!$A$2:$C$101,3,FALSE)),"")</f>
        <v/>
      </c>
    </row>
    <row r="669" spans="12:21" x14ac:dyDescent="0.15">
      <c r="L669"/>
      <c r="M669"/>
      <c r="U669" t="str">
        <f>IFERROR(1 + ((1-#REF!)/MAX(#REF!,0.000001))*(VLOOKUP("都市ガス",設定!$A$2:$C$101,3,FALSE)/VLOOKUP("電力（全国平均・暫定）",設定!$A$2:$C$101,3,FALSE)),"")</f>
        <v/>
      </c>
    </row>
    <row r="670" spans="12:21" x14ac:dyDescent="0.15">
      <c r="L670"/>
      <c r="M670"/>
      <c r="U670" t="str">
        <f>IFERROR(1 + ((1-#REF!)/MAX(#REF!,0.000001))*(VLOOKUP("都市ガス",設定!$A$2:$C$101,3,FALSE)/VLOOKUP("電力（全国平均・暫定）",設定!$A$2:$C$101,3,FALSE)),"")</f>
        <v/>
      </c>
    </row>
    <row r="671" spans="12:21" x14ac:dyDescent="0.15">
      <c r="L671"/>
      <c r="M671"/>
      <c r="U671" t="str">
        <f>IFERROR(1 + ((1-#REF!)/MAX(#REF!,0.000001))*(VLOOKUP("都市ガス",設定!$A$2:$C$101,3,FALSE)/VLOOKUP("電力（全国平均・暫定）",設定!$A$2:$C$101,3,FALSE)),"")</f>
        <v/>
      </c>
    </row>
    <row r="672" spans="12:21" x14ac:dyDescent="0.15">
      <c r="L672"/>
      <c r="M672"/>
      <c r="U672" t="str">
        <f>IFERROR(1 + ((1-#REF!)/MAX(#REF!,0.000001))*(VLOOKUP("都市ガス",設定!$A$2:$C$101,3,FALSE)/VLOOKUP("電力（全国平均・暫定）",設定!$A$2:$C$101,3,FALSE)),"")</f>
        <v/>
      </c>
    </row>
    <row r="673" spans="12:21" x14ac:dyDescent="0.15">
      <c r="L673"/>
      <c r="M673"/>
      <c r="U673" t="str">
        <f>IFERROR(1 + ((1-#REF!)/MAX(#REF!,0.000001))*(VLOOKUP("都市ガス",設定!$A$2:$C$101,3,FALSE)/VLOOKUP("電力（全国平均・暫定）",設定!$A$2:$C$101,3,FALSE)),"")</f>
        <v/>
      </c>
    </row>
    <row r="674" spans="12:21" x14ac:dyDescent="0.15">
      <c r="L674"/>
      <c r="M674"/>
      <c r="U674" t="str">
        <f>IFERROR(1 + ((1-#REF!)/MAX(#REF!,0.000001))*(VLOOKUP("都市ガス",設定!$A$2:$C$101,3,FALSE)/VLOOKUP("電力（全国平均・暫定）",設定!$A$2:$C$101,3,FALSE)),"")</f>
        <v/>
      </c>
    </row>
    <row r="675" spans="12:21" x14ac:dyDescent="0.15">
      <c r="L675"/>
      <c r="M675"/>
      <c r="U675" t="str">
        <f>IFERROR(1 + ((1-#REF!)/MAX(#REF!,0.000001))*(VLOOKUP("都市ガス",設定!$A$2:$C$101,3,FALSE)/VLOOKUP("電力（全国平均・暫定）",設定!$A$2:$C$101,3,FALSE)),"")</f>
        <v/>
      </c>
    </row>
    <row r="676" spans="12:21" x14ac:dyDescent="0.15">
      <c r="L676"/>
      <c r="M676"/>
      <c r="U676" t="str">
        <f>IFERROR(1 + ((1-#REF!)/MAX(#REF!,0.000001))*(VLOOKUP("都市ガス",設定!$A$2:$C$101,3,FALSE)/VLOOKUP("電力（全国平均・暫定）",設定!$A$2:$C$101,3,FALSE)),"")</f>
        <v/>
      </c>
    </row>
    <row r="677" spans="12:21" x14ac:dyDescent="0.15">
      <c r="L677"/>
      <c r="M677"/>
      <c r="U677" t="str">
        <f>IFERROR(1 + ((1-#REF!)/MAX(#REF!,0.000001))*(VLOOKUP("都市ガス",設定!$A$2:$C$101,3,FALSE)/VLOOKUP("電力（全国平均・暫定）",設定!$A$2:$C$101,3,FALSE)),"")</f>
        <v/>
      </c>
    </row>
    <row r="678" spans="12:21" x14ac:dyDescent="0.15">
      <c r="L678"/>
      <c r="M678"/>
      <c r="U678" t="str">
        <f>IFERROR(1 + ((1-#REF!)/MAX(#REF!,0.000001))*(VLOOKUP("都市ガス",設定!$A$2:$C$101,3,FALSE)/VLOOKUP("電力（全国平均・暫定）",設定!$A$2:$C$101,3,FALSE)),"")</f>
        <v/>
      </c>
    </row>
    <row r="679" spans="12:21" x14ac:dyDescent="0.15">
      <c r="L679"/>
      <c r="M679"/>
      <c r="U679" t="str">
        <f>IFERROR(1 + ((1-#REF!)/MAX(#REF!,0.000001))*(VLOOKUP("都市ガス",設定!$A$2:$C$101,3,FALSE)/VLOOKUP("電力（全国平均・暫定）",設定!$A$2:$C$101,3,FALSE)),"")</f>
        <v/>
      </c>
    </row>
    <row r="680" spans="12:21" x14ac:dyDescent="0.15">
      <c r="L680"/>
      <c r="M680"/>
      <c r="U680" t="str">
        <f>IFERROR(1 + ((1-#REF!)/MAX(#REF!,0.000001))*(VLOOKUP("都市ガス",設定!$A$2:$C$101,3,FALSE)/VLOOKUP("電力（全国平均・暫定）",設定!$A$2:$C$101,3,FALSE)),"")</f>
        <v/>
      </c>
    </row>
    <row r="681" spans="12:21" x14ac:dyDescent="0.15">
      <c r="L681"/>
      <c r="M681"/>
      <c r="U681" t="str">
        <f>IFERROR(1 + ((1-#REF!)/MAX(#REF!,0.000001))*(VLOOKUP("都市ガス",設定!$A$2:$C$101,3,FALSE)/VLOOKUP("電力（全国平均・暫定）",設定!$A$2:$C$101,3,FALSE)),"")</f>
        <v/>
      </c>
    </row>
    <row r="682" spans="12:21" x14ac:dyDescent="0.15">
      <c r="L682"/>
      <c r="M682"/>
      <c r="U682" t="str">
        <f>IFERROR(1 + ((1-#REF!)/MAX(#REF!,0.000001))*(VLOOKUP("都市ガス",設定!$A$2:$C$101,3,FALSE)/VLOOKUP("電力（全国平均・暫定）",設定!$A$2:$C$101,3,FALSE)),"")</f>
        <v/>
      </c>
    </row>
    <row r="683" spans="12:21" x14ac:dyDescent="0.15">
      <c r="L683"/>
      <c r="M683"/>
      <c r="U683" t="str">
        <f>IFERROR(1 + ((1-#REF!)/MAX(#REF!,0.000001))*(VLOOKUP("都市ガス",設定!$A$2:$C$101,3,FALSE)/VLOOKUP("電力（全国平均・暫定）",設定!$A$2:$C$101,3,FALSE)),"")</f>
        <v/>
      </c>
    </row>
    <row r="684" spans="12:21" x14ac:dyDescent="0.15">
      <c r="L684"/>
      <c r="M684"/>
      <c r="U684" t="str">
        <f>IFERROR(1 + ((1-#REF!)/MAX(#REF!,0.000001))*(VLOOKUP("都市ガス",設定!$A$2:$C$101,3,FALSE)/VLOOKUP("電力（全国平均・暫定）",設定!$A$2:$C$101,3,FALSE)),"")</f>
        <v/>
      </c>
    </row>
    <row r="685" spans="12:21" x14ac:dyDescent="0.15">
      <c r="L685"/>
      <c r="M685"/>
      <c r="U685" t="str">
        <f>IFERROR(1 + ((1-#REF!)/MAX(#REF!,0.000001))*(VLOOKUP("都市ガス",設定!$A$2:$C$101,3,FALSE)/VLOOKUP("電力（全国平均・暫定）",設定!$A$2:$C$101,3,FALSE)),"")</f>
        <v/>
      </c>
    </row>
    <row r="686" spans="12:21" x14ac:dyDescent="0.15">
      <c r="L686"/>
      <c r="M686"/>
      <c r="U686" t="str">
        <f>IFERROR(1 + ((1-#REF!)/MAX(#REF!,0.000001))*(VLOOKUP("都市ガス",設定!$A$2:$C$101,3,FALSE)/VLOOKUP("電力（全国平均・暫定）",設定!$A$2:$C$101,3,FALSE)),"")</f>
        <v/>
      </c>
    </row>
    <row r="687" spans="12:21" x14ac:dyDescent="0.15">
      <c r="L687"/>
      <c r="M687"/>
      <c r="U687" t="str">
        <f>IFERROR(1 + ((1-#REF!)/MAX(#REF!,0.000001))*(VLOOKUP("都市ガス",設定!$A$2:$C$101,3,FALSE)/VLOOKUP("電力（全国平均・暫定）",設定!$A$2:$C$101,3,FALSE)),"")</f>
        <v/>
      </c>
    </row>
    <row r="688" spans="12:21" x14ac:dyDescent="0.15">
      <c r="L688"/>
      <c r="M688"/>
      <c r="U688" t="str">
        <f>IFERROR(1 + ((1-#REF!)/MAX(#REF!,0.000001))*(VLOOKUP("都市ガス",設定!$A$2:$C$101,3,FALSE)/VLOOKUP("電力（全国平均・暫定）",設定!$A$2:$C$101,3,FALSE)),"")</f>
        <v/>
      </c>
    </row>
    <row r="689" spans="12:21" x14ac:dyDescent="0.15">
      <c r="L689"/>
      <c r="M689"/>
      <c r="U689" t="str">
        <f>IFERROR(1 + ((1-#REF!)/MAX(#REF!,0.000001))*(VLOOKUP("都市ガス",設定!$A$2:$C$101,3,FALSE)/VLOOKUP("電力（全国平均・暫定）",設定!$A$2:$C$101,3,FALSE)),"")</f>
        <v/>
      </c>
    </row>
    <row r="690" spans="12:21" x14ac:dyDescent="0.15">
      <c r="L690"/>
      <c r="M690"/>
      <c r="U690" t="str">
        <f>IFERROR(1 + ((1-#REF!)/MAX(#REF!,0.000001))*(VLOOKUP("都市ガス",設定!$A$2:$C$101,3,FALSE)/VLOOKUP("電力（全国平均・暫定）",設定!$A$2:$C$101,3,FALSE)),"")</f>
        <v/>
      </c>
    </row>
    <row r="691" spans="12:21" x14ac:dyDescent="0.15">
      <c r="L691"/>
      <c r="M691"/>
      <c r="U691" t="str">
        <f>IFERROR(1 + ((1-#REF!)/MAX(#REF!,0.000001))*(VLOOKUP("都市ガス",設定!$A$2:$C$101,3,FALSE)/VLOOKUP("電力（全国平均・暫定）",設定!$A$2:$C$101,3,FALSE)),"")</f>
        <v/>
      </c>
    </row>
    <row r="692" spans="12:21" x14ac:dyDescent="0.15">
      <c r="L692"/>
      <c r="M692"/>
      <c r="U692" t="str">
        <f>IFERROR(1 + ((1-#REF!)/MAX(#REF!,0.000001))*(VLOOKUP("都市ガス",設定!$A$2:$C$101,3,FALSE)/VLOOKUP("電力（全国平均・暫定）",設定!$A$2:$C$101,3,FALSE)),"")</f>
        <v/>
      </c>
    </row>
    <row r="693" spans="12:21" x14ac:dyDescent="0.15">
      <c r="L693"/>
      <c r="M693"/>
      <c r="U693" t="str">
        <f>IFERROR(1 + ((1-#REF!)/MAX(#REF!,0.000001))*(VLOOKUP("都市ガス",設定!$A$2:$C$101,3,FALSE)/VLOOKUP("電力（全国平均・暫定）",設定!$A$2:$C$101,3,FALSE)),"")</f>
        <v/>
      </c>
    </row>
    <row r="694" spans="12:21" x14ac:dyDescent="0.15">
      <c r="L694"/>
      <c r="M694"/>
      <c r="U694" t="str">
        <f>IFERROR(1 + ((1-#REF!)/MAX(#REF!,0.000001))*(VLOOKUP("都市ガス",設定!$A$2:$C$101,3,FALSE)/VLOOKUP("電力（全国平均・暫定）",設定!$A$2:$C$101,3,FALSE)),"")</f>
        <v/>
      </c>
    </row>
    <row r="695" spans="12:21" x14ac:dyDescent="0.15">
      <c r="L695"/>
      <c r="M695"/>
      <c r="U695" t="str">
        <f>IFERROR(1 + ((1-#REF!)/MAX(#REF!,0.000001))*(VLOOKUP("都市ガス",設定!$A$2:$C$101,3,FALSE)/VLOOKUP("電力（全国平均・暫定）",設定!$A$2:$C$101,3,FALSE)),"")</f>
        <v/>
      </c>
    </row>
    <row r="696" spans="12:21" x14ac:dyDescent="0.15">
      <c r="L696"/>
      <c r="M696"/>
      <c r="U696" t="str">
        <f>IFERROR(1 + ((1-#REF!)/MAX(#REF!,0.000001))*(VLOOKUP("都市ガス",設定!$A$2:$C$101,3,FALSE)/VLOOKUP("電力（全国平均・暫定）",設定!$A$2:$C$101,3,FALSE)),"")</f>
        <v/>
      </c>
    </row>
    <row r="697" spans="12:21" x14ac:dyDescent="0.15">
      <c r="L697"/>
      <c r="M697"/>
      <c r="U697" t="str">
        <f>IFERROR(1 + ((1-#REF!)/MAX(#REF!,0.000001))*(VLOOKUP("都市ガス",設定!$A$2:$C$101,3,FALSE)/VLOOKUP("電力（全国平均・暫定）",設定!$A$2:$C$101,3,FALSE)),"")</f>
        <v/>
      </c>
    </row>
    <row r="698" spans="12:21" x14ac:dyDescent="0.15">
      <c r="L698"/>
      <c r="M698"/>
      <c r="U698" t="str">
        <f>IFERROR(1 + ((1-#REF!)/MAX(#REF!,0.000001))*(VLOOKUP("都市ガス",設定!$A$2:$C$101,3,FALSE)/VLOOKUP("電力（全国平均・暫定）",設定!$A$2:$C$101,3,FALSE)),"")</f>
        <v/>
      </c>
    </row>
    <row r="699" spans="12:21" x14ac:dyDescent="0.15">
      <c r="L699"/>
      <c r="M699"/>
      <c r="U699" t="str">
        <f>IFERROR(1 + ((1-#REF!)/MAX(#REF!,0.000001))*(VLOOKUP("都市ガス",設定!$A$2:$C$101,3,FALSE)/VLOOKUP("電力（全国平均・暫定）",設定!$A$2:$C$101,3,FALSE)),"")</f>
        <v/>
      </c>
    </row>
    <row r="700" spans="12:21" x14ac:dyDescent="0.15">
      <c r="L700"/>
      <c r="M700"/>
      <c r="U700" t="str">
        <f>IFERROR(1 + ((1-#REF!)/MAX(#REF!,0.000001))*(VLOOKUP("都市ガス",設定!$A$2:$C$101,3,FALSE)/VLOOKUP("電力（全国平均・暫定）",設定!$A$2:$C$101,3,FALSE)),"")</f>
        <v/>
      </c>
    </row>
    <row r="701" spans="12:21" x14ac:dyDescent="0.15">
      <c r="L701"/>
      <c r="M701"/>
      <c r="U701" t="str">
        <f>IFERROR(1 + ((1-#REF!)/MAX(#REF!,0.000001))*(VLOOKUP("都市ガス",設定!$A$2:$C$101,3,FALSE)/VLOOKUP("電力（全国平均・暫定）",設定!$A$2:$C$101,3,FALSE)),"")</f>
        <v/>
      </c>
    </row>
    <row r="702" spans="12:21" x14ac:dyDescent="0.15">
      <c r="L702"/>
      <c r="M702"/>
      <c r="U702" t="str">
        <f>IFERROR(1 + ((1-#REF!)/MAX(#REF!,0.000001))*(VLOOKUP("都市ガス",設定!$A$2:$C$101,3,FALSE)/VLOOKUP("電力（全国平均・暫定）",設定!$A$2:$C$101,3,FALSE)),"")</f>
        <v/>
      </c>
    </row>
    <row r="703" spans="12:21" x14ac:dyDescent="0.15">
      <c r="L703"/>
      <c r="M703"/>
      <c r="U703" t="str">
        <f>IFERROR(1 + ((1-#REF!)/MAX(#REF!,0.000001))*(VLOOKUP("都市ガス",設定!$A$2:$C$101,3,FALSE)/VLOOKUP("電力（全国平均・暫定）",設定!$A$2:$C$101,3,FALSE)),"")</f>
        <v/>
      </c>
    </row>
    <row r="704" spans="12:21" x14ac:dyDescent="0.15">
      <c r="L704"/>
      <c r="M704"/>
      <c r="U704" t="str">
        <f>IFERROR(1 + ((1-#REF!)/MAX(#REF!,0.000001))*(VLOOKUP("都市ガス",設定!$A$2:$C$101,3,FALSE)/VLOOKUP("電力（全国平均・暫定）",設定!$A$2:$C$101,3,FALSE)),"")</f>
        <v/>
      </c>
    </row>
    <row r="705" spans="12:21" x14ac:dyDescent="0.15">
      <c r="L705"/>
      <c r="M705"/>
      <c r="U705" t="str">
        <f>IFERROR(1 + ((1-#REF!)/MAX(#REF!,0.000001))*(VLOOKUP("都市ガス",設定!$A$2:$C$101,3,FALSE)/VLOOKUP("電力（全国平均・暫定）",設定!$A$2:$C$101,3,FALSE)),"")</f>
        <v/>
      </c>
    </row>
    <row r="706" spans="12:21" x14ac:dyDescent="0.15">
      <c r="L706"/>
      <c r="M706"/>
      <c r="U706" t="str">
        <f>IFERROR(1 + ((1-#REF!)/MAX(#REF!,0.000001))*(VLOOKUP("都市ガス",設定!$A$2:$C$101,3,FALSE)/VLOOKUP("電力（全国平均・暫定）",設定!$A$2:$C$101,3,FALSE)),"")</f>
        <v/>
      </c>
    </row>
    <row r="707" spans="12:21" x14ac:dyDescent="0.15">
      <c r="L707"/>
      <c r="M707"/>
      <c r="U707" t="str">
        <f>IFERROR(1 + ((1-#REF!)/MAX(#REF!,0.000001))*(VLOOKUP("都市ガス",設定!$A$2:$C$101,3,FALSE)/VLOOKUP("電力（全国平均・暫定）",設定!$A$2:$C$101,3,FALSE)),"")</f>
        <v/>
      </c>
    </row>
    <row r="708" spans="12:21" x14ac:dyDescent="0.15">
      <c r="L708"/>
      <c r="M708"/>
      <c r="U708" t="str">
        <f>IFERROR(1 + ((1-#REF!)/MAX(#REF!,0.000001))*(VLOOKUP("都市ガス",設定!$A$2:$C$101,3,FALSE)/VLOOKUP("電力（全国平均・暫定）",設定!$A$2:$C$101,3,FALSE)),"")</f>
        <v/>
      </c>
    </row>
    <row r="709" spans="12:21" x14ac:dyDescent="0.15">
      <c r="L709"/>
      <c r="M709"/>
      <c r="U709" t="str">
        <f>IFERROR(1 + ((1-#REF!)/MAX(#REF!,0.000001))*(VLOOKUP("都市ガス",設定!$A$2:$C$101,3,FALSE)/VLOOKUP("電力（全国平均・暫定）",設定!$A$2:$C$101,3,FALSE)),"")</f>
        <v/>
      </c>
    </row>
    <row r="710" spans="12:21" x14ac:dyDescent="0.15">
      <c r="L710"/>
      <c r="M710"/>
      <c r="U710" t="str">
        <f>IFERROR(1 + ((1-#REF!)/MAX(#REF!,0.000001))*(VLOOKUP("都市ガス",設定!$A$2:$C$101,3,FALSE)/VLOOKUP("電力（全国平均・暫定）",設定!$A$2:$C$101,3,FALSE)),"")</f>
        <v/>
      </c>
    </row>
    <row r="711" spans="12:21" x14ac:dyDescent="0.15">
      <c r="L711"/>
      <c r="M711"/>
      <c r="U711" t="str">
        <f>IFERROR(1 + ((1-#REF!)/MAX(#REF!,0.000001))*(VLOOKUP("都市ガス",設定!$A$2:$C$101,3,FALSE)/VLOOKUP("電力（全国平均・暫定）",設定!$A$2:$C$101,3,FALSE)),"")</f>
        <v/>
      </c>
    </row>
    <row r="712" spans="12:21" x14ac:dyDescent="0.15">
      <c r="L712"/>
      <c r="M712"/>
      <c r="U712" t="str">
        <f>IFERROR(1 + ((1-#REF!)/MAX(#REF!,0.000001))*(VLOOKUP("都市ガス",設定!$A$2:$C$101,3,FALSE)/VLOOKUP("電力（全国平均・暫定）",設定!$A$2:$C$101,3,FALSE)),"")</f>
        <v/>
      </c>
    </row>
    <row r="713" spans="12:21" x14ac:dyDescent="0.15">
      <c r="L713"/>
      <c r="M713"/>
      <c r="U713" t="str">
        <f>IFERROR(1 + ((1-#REF!)/MAX(#REF!,0.000001))*(VLOOKUP("都市ガス",設定!$A$2:$C$101,3,FALSE)/VLOOKUP("電力（全国平均・暫定）",設定!$A$2:$C$101,3,FALSE)),"")</f>
        <v/>
      </c>
    </row>
    <row r="714" spans="12:21" x14ac:dyDescent="0.15">
      <c r="L714"/>
      <c r="M714"/>
      <c r="U714" t="str">
        <f>IFERROR(1 + ((1-#REF!)/MAX(#REF!,0.000001))*(VLOOKUP("都市ガス",設定!$A$2:$C$101,3,FALSE)/VLOOKUP("電力（全国平均・暫定）",設定!$A$2:$C$101,3,FALSE)),"")</f>
        <v/>
      </c>
    </row>
    <row r="715" spans="12:21" x14ac:dyDescent="0.15">
      <c r="L715"/>
      <c r="M715"/>
      <c r="U715" t="str">
        <f>IFERROR(1 + ((1-#REF!)/MAX(#REF!,0.000001))*(VLOOKUP("都市ガス",設定!$A$2:$C$101,3,FALSE)/VLOOKUP("電力（全国平均・暫定）",設定!$A$2:$C$101,3,FALSE)),"")</f>
        <v/>
      </c>
    </row>
    <row r="716" spans="12:21" x14ac:dyDescent="0.15">
      <c r="L716"/>
      <c r="M716"/>
      <c r="U716" t="str">
        <f>IFERROR(1 + ((1-#REF!)/MAX(#REF!,0.000001))*(VLOOKUP("都市ガス",設定!$A$2:$C$101,3,FALSE)/VLOOKUP("電力（全国平均・暫定）",設定!$A$2:$C$101,3,FALSE)),"")</f>
        <v/>
      </c>
    </row>
    <row r="717" spans="12:21" x14ac:dyDescent="0.15">
      <c r="L717"/>
      <c r="M717"/>
      <c r="U717" t="str">
        <f>IFERROR(1 + ((1-#REF!)/MAX(#REF!,0.000001))*(VLOOKUP("都市ガス",設定!$A$2:$C$101,3,FALSE)/VLOOKUP("電力（全国平均・暫定）",設定!$A$2:$C$101,3,FALSE)),"")</f>
        <v/>
      </c>
    </row>
    <row r="718" spans="12:21" x14ac:dyDescent="0.15">
      <c r="L718"/>
      <c r="M718"/>
      <c r="U718" t="str">
        <f>IFERROR(1 + ((1-#REF!)/MAX(#REF!,0.000001))*(VLOOKUP("都市ガス",設定!$A$2:$C$101,3,FALSE)/VLOOKUP("電力（全国平均・暫定）",設定!$A$2:$C$101,3,FALSE)),"")</f>
        <v/>
      </c>
    </row>
    <row r="719" spans="12:21" x14ac:dyDescent="0.15">
      <c r="L719"/>
      <c r="M719"/>
      <c r="U719" t="str">
        <f>IFERROR(1 + ((1-#REF!)/MAX(#REF!,0.000001))*(VLOOKUP("都市ガス",設定!$A$2:$C$101,3,FALSE)/VLOOKUP("電力（全国平均・暫定）",設定!$A$2:$C$101,3,FALSE)),"")</f>
        <v/>
      </c>
    </row>
    <row r="720" spans="12:21" x14ac:dyDescent="0.15">
      <c r="L720"/>
      <c r="M720"/>
      <c r="U720" t="str">
        <f>IFERROR(1 + ((1-#REF!)/MAX(#REF!,0.000001))*(VLOOKUP("都市ガス",設定!$A$2:$C$101,3,FALSE)/VLOOKUP("電力（全国平均・暫定）",設定!$A$2:$C$101,3,FALSE)),"")</f>
        <v/>
      </c>
    </row>
    <row r="721" spans="12:21" x14ac:dyDescent="0.15">
      <c r="L721"/>
      <c r="M721"/>
      <c r="U721" t="str">
        <f>IFERROR(1 + ((1-#REF!)/MAX(#REF!,0.000001))*(VLOOKUP("都市ガス",設定!$A$2:$C$101,3,FALSE)/VLOOKUP("電力（全国平均・暫定）",設定!$A$2:$C$101,3,FALSE)),"")</f>
        <v/>
      </c>
    </row>
    <row r="722" spans="12:21" x14ac:dyDescent="0.15">
      <c r="L722"/>
      <c r="M722"/>
      <c r="U722" t="str">
        <f>IFERROR(1 + ((1-#REF!)/MAX(#REF!,0.000001))*(VLOOKUP("都市ガス",設定!$A$2:$C$101,3,FALSE)/VLOOKUP("電力（全国平均・暫定）",設定!$A$2:$C$101,3,FALSE)),"")</f>
        <v/>
      </c>
    </row>
    <row r="723" spans="12:21" x14ac:dyDescent="0.15">
      <c r="L723"/>
      <c r="M723"/>
      <c r="U723" t="str">
        <f>IFERROR(1 + ((1-#REF!)/MAX(#REF!,0.000001))*(VLOOKUP("都市ガス",設定!$A$2:$C$101,3,FALSE)/VLOOKUP("電力（全国平均・暫定）",設定!$A$2:$C$101,3,FALSE)),"")</f>
        <v/>
      </c>
    </row>
    <row r="724" spans="12:21" x14ac:dyDescent="0.15">
      <c r="L724"/>
      <c r="M724"/>
      <c r="U724" t="str">
        <f>IFERROR(1 + ((1-#REF!)/MAX(#REF!,0.000001))*(VLOOKUP("都市ガス",設定!$A$2:$C$101,3,FALSE)/VLOOKUP("電力（全国平均・暫定）",設定!$A$2:$C$101,3,FALSE)),"")</f>
        <v/>
      </c>
    </row>
    <row r="725" spans="12:21" x14ac:dyDescent="0.15">
      <c r="L725"/>
      <c r="M725"/>
      <c r="U725" t="str">
        <f>IFERROR(1 + ((1-#REF!)/MAX(#REF!,0.000001))*(VLOOKUP("都市ガス",設定!$A$2:$C$101,3,FALSE)/VLOOKUP("電力（全国平均・暫定）",設定!$A$2:$C$101,3,FALSE)),"")</f>
        <v/>
      </c>
    </row>
    <row r="726" spans="12:21" x14ac:dyDescent="0.15">
      <c r="L726"/>
      <c r="M726"/>
      <c r="U726" t="str">
        <f>IFERROR(1 + ((1-#REF!)/MAX(#REF!,0.000001))*(VLOOKUP("都市ガス",設定!$A$2:$C$101,3,FALSE)/VLOOKUP("電力（全国平均・暫定）",設定!$A$2:$C$101,3,FALSE)),"")</f>
        <v/>
      </c>
    </row>
    <row r="727" spans="12:21" x14ac:dyDescent="0.15">
      <c r="L727"/>
      <c r="M727"/>
      <c r="U727" t="str">
        <f>IFERROR(1 + ((1-#REF!)/MAX(#REF!,0.000001))*(VLOOKUP("都市ガス",設定!$A$2:$C$101,3,FALSE)/VLOOKUP("電力（全国平均・暫定）",設定!$A$2:$C$101,3,FALSE)),"")</f>
        <v/>
      </c>
    </row>
    <row r="728" spans="12:21" x14ac:dyDescent="0.15">
      <c r="L728"/>
      <c r="M728"/>
      <c r="U728" t="str">
        <f>IFERROR(1 + ((1-#REF!)/MAX(#REF!,0.000001))*(VLOOKUP("都市ガス",設定!$A$2:$C$101,3,FALSE)/VLOOKUP("電力（全国平均・暫定）",設定!$A$2:$C$101,3,FALSE)),"")</f>
        <v/>
      </c>
    </row>
    <row r="729" spans="12:21" x14ac:dyDescent="0.15">
      <c r="L729"/>
      <c r="M729"/>
      <c r="U729" t="str">
        <f>IFERROR(1 + ((1-#REF!)/MAX(#REF!,0.000001))*(VLOOKUP("都市ガス",設定!$A$2:$C$101,3,FALSE)/VLOOKUP("電力（全国平均・暫定）",設定!$A$2:$C$101,3,FALSE)),"")</f>
        <v/>
      </c>
    </row>
    <row r="730" spans="12:21" x14ac:dyDescent="0.15">
      <c r="L730"/>
      <c r="M730"/>
      <c r="U730" t="str">
        <f>IFERROR(1 + ((1-#REF!)/MAX(#REF!,0.000001))*(VLOOKUP("都市ガス",設定!$A$2:$C$101,3,FALSE)/VLOOKUP("電力（全国平均・暫定）",設定!$A$2:$C$101,3,FALSE)),"")</f>
        <v/>
      </c>
    </row>
    <row r="731" spans="12:21" x14ac:dyDescent="0.15">
      <c r="L731"/>
      <c r="M731"/>
      <c r="U731" t="str">
        <f>IFERROR(1 + ((1-#REF!)/MAX(#REF!,0.000001))*(VLOOKUP("都市ガス",設定!$A$2:$C$101,3,FALSE)/VLOOKUP("電力（全国平均・暫定）",設定!$A$2:$C$101,3,FALSE)),"")</f>
        <v/>
      </c>
    </row>
    <row r="732" spans="12:21" x14ac:dyDescent="0.15">
      <c r="L732"/>
      <c r="M732"/>
      <c r="U732" t="str">
        <f>IFERROR(1 + ((1-#REF!)/MAX(#REF!,0.000001))*(VLOOKUP("都市ガス",設定!$A$2:$C$101,3,FALSE)/VLOOKUP("電力（全国平均・暫定）",設定!$A$2:$C$101,3,FALSE)),"")</f>
        <v/>
      </c>
    </row>
    <row r="733" spans="12:21" x14ac:dyDescent="0.15">
      <c r="L733"/>
      <c r="M733"/>
      <c r="U733" t="str">
        <f>IFERROR(1 + ((1-#REF!)/MAX(#REF!,0.000001))*(VLOOKUP("都市ガス",設定!$A$2:$C$101,3,FALSE)/VLOOKUP("電力（全国平均・暫定）",設定!$A$2:$C$101,3,FALSE)),"")</f>
        <v/>
      </c>
    </row>
    <row r="734" spans="12:21" x14ac:dyDescent="0.15">
      <c r="L734"/>
      <c r="M734"/>
      <c r="U734" t="str">
        <f>IFERROR(1 + ((1-#REF!)/MAX(#REF!,0.000001))*(VLOOKUP("都市ガス",設定!$A$2:$C$101,3,FALSE)/VLOOKUP("電力（全国平均・暫定）",設定!$A$2:$C$101,3,FALSE)),"")</f>
        <v/>
      </c>
    </row>
    <row r="735" spans="12:21" x14ac:dyDescent="0.15">
      <c r="L735"/>
      <c r="M735"/>
      <c r="U735" t="str">
        <f>IFERROR(1 + ((1-#REF!)/MAX(#REF!,0.000001))*(VLOOKUP("都市ガス",設定!$A$2:$C$101,3,FALSE)/VLOOKUP("電力（全国平均・暫定）",設定!$A$2:$C$101,3,FALSE)),"")</f>
        <v/>
      </c>
    </row>
    <row r="736" spans="12:21" x14ac:dyDescent="0.15">
      <c r="L736"/>
      <c r="M736"/>
      <c r="U736" t="str">
        <f>IFERROR(1 + ((1-#REF!)/MAX(#REF!,0.000001))*(VLOOKUP("都市ガス",設定!$A$2:$C$101,3,FALSE)/VLOOKUP("電力（全国平均・暫定）",設定!$A$2:$C$101,3,FALSE)),"")</f>
        <v/>
      </c>
    </row>
    <row r="737" spans="12:21" x14ac:dyDescent="0.15">
      <c r="L737"/>
      <c r="M737"/>
      <c r="U737" t="str">
        <f>IFERROR(1 + ((1-#REF!)/MAX(#REF!,0.000001))*(VLOOKUP("都市ガス",設定!$A$2:$C$101,3,FALSE)/VLOOKUP("電力（全国平均・暫定）",設定!$A$2:$C$101,3,FALSE)),"")</f>
        <v/>
      </c>
    </row>
    <row r="738" spans="12:21" x14ac:dyDescent="0.15">
      <c r="L738"/>
      <c r="M738"/>
      <c r="U738" t="str">
        <f>IFERROR(1 + ((1-#REF!)/MAX(#REF!,0.000001))*(VLOOKUP("都市ガス",設定!$A$2:$C$101,3,FALSE)/VLOOKUP("電力（全国平均・暫定）",設定!$A$2:$C$101,3,FALSE)),"")</f>
        <v/>
      </c>
    </row>
    <row r="739" spans="12:21" x14ac:dyDescent="0.15">
      <c r="L739"/>
      <c r="M739"/>
      <c r="U739" t="str">
        <f>IFERROR(1 + ((1-#REF!)/MAX(#REF!,0.000001))*(VLOOKUP("都市ガス",設定!$A$2:$C$101,3,FALSE)/VLOOKUP("電力（全国平均・暫定）",設定!$A$2:$C$101,3,FALSE)),"")</f>
        <v/>
      </c>
    </row>
    <row r="740" spans="12:21" x14ac:dyDescent="0.15">
      <c r="L740"/>
      <c r="M740"/>
      <c r="U740" t="str">
        <f>IFERROR(1 + ((1-#REF!)/MAX(#REF!,0.000001))*(VLOOKUP("都市ガス",設定!$A$2:$C$101,3,FALSE)/VLOOKUP("電力（全国平均・暫定）",設定!$A$2:$C$101,3,FALSE)),"")</f>
        <v/>
      </c>
    </row>
    <row r="741" spans="12:21" x14ac:dyDescent="0.15">
      <c r="L741"/>
      <c r="M741"/>
      <c r="U741" t="str">
        <f>IFERROR(1 + ((1-#REF!)/MAX(#REF!,0.000001))*(VLOOKUP("都市ガス",設定!$A$2:$C$101,3,FALSE)/VLOOKUP("電力（全国平均・暫定）",設定!$A$2:$C$101,3,FALSE)),"")</f>
        <v/>
      </c>
    </row>
    <row r="742" spans="12:21" x14ac:dyDescent="0.15">
      <c r="L742"/>
      <c r="M742"/>
      <c r="U742" t="str">
        <f>IFERROR(1 + ((1-#REF!)/MAX(#REF!,0.000001))*(VLOOKUP("都市ガス",設定!$A$2:$C$101,3,FALSE)/VLOOKUP("電力（全国平均・暫定）",設定!$A$2:$C$101,3,FALSE)),"")</f>
        <v/>
      </c>
    </row>
    <row r="743" spans="12:21" x14ac:dyDescent="0.15">
      <c r="L743"/>
      <c r="M743"/>
      <c r="U743" t="str">
        <f>IFERROR(1 + ((1-#REF!)/MAX(#REF!,0.000001))*(VLOOKUP("都市ガス",設定!$A$2:$C$101,3,FALSE)/VLOOKUP("電力（全国平均・暫定）",設定!$A$2:$C$101,3,FALSE)),"")</f>
        <v/>
      </c>
    </row>
    <row r="744" spans="12:21" x14ac:dyDescent="0.15">
      <c r="L744"/>
      <c r="M744"/>
      <c r="U744" t="str">
        <f>IFERROR(1 + ((1-#REF!)/MAX(#REF!,0.000001))*(VLOOKUP("都市ガス",設定!$A$2:$C$101,3,FALSE)/VLOOKUP("電力（全国平均・暫定）",設定!$A$2:$C$101,3,FALSE)),"")</f>
        <v/>
      </c>
    </row>
    <row r="745" spans="12:21" x14ac:dyDescent="0.15">
      <c r="L745"/>
      <c r="M745"/>
      <c r="U745" t="str">
        <f>IFERROR(1 + ((1-#REF!)/MAX(#REF!,0.000001))*(VLOOKUP("都市ガス",設定!$A$2:$C$101,3,FALSE)/VLOOKUP("電力（全国平均・暫定）",設定!$A$2:$C$101,3,FALSE)),"")</f>
        <v/>
      </c>
    </row>
    <row r="746" spans="12:21" x14ac:dyDescent="0.15">
      <c r="L746"/>
      <c r="M746"/>
      <c r="U746" t="str">
        <f>IFERROR(1 + ((1-#REF!)/MAX(#REF!,0.000001))*(VLOOKUP("都市ガス",設定!$A$2:$C$101,3,FALSE)/VLOOKUP("電力（全国平均・暫定）",設定!$A$2:$C$101,3,FALSE)),"")</f>
        <v/>
      </c>
    </row>
    <row r="747" spans="12:21" x14ac:dyDescent="0.15">
      <c r="L747"/>
      <c r="M747"/>
      <c r="U747" t="str">
        <f>IFERROR(1 + ((1-#REF!)/MAX(#REF!,0.000001))*(VLOOKUP("都市ガス",設定!$A$2:$C$101,3,FALSE)/VLOOKUP("電力（全国平均・暫定）",設定!$A$2:$C$101,3,FALSE)),"")</f>
        <v/>
      </c>
    </row>
    <row r="748" spans="12:21" x14ac:dyDescent="0.15">
      <c r="L748"/>
      <c r="M748"/>
      <c r="U748" t="str">
        <f>IFERROR(1 + ((1-#REF!)/MAX(#REF!,0.000001))*(VLOOKUP("都市ガス",設定!$A$2:$C$101,3,FALSE)/VLOOKUP("電力（全国平均・暫定）",設定!$A$2:$C$101,3,FALSE)),"")</f>
        <v/>
      </c>
    </row>
    <row r="749" spans="12:21" x14ac:dyDescent="0.15">
      <c r="L749"/>
      <c r="M749"/>
      <c r="U749" t="str">
        <f>IFERROR(1 + ((1-#REF!)/MAX(#REF!,0.000001))*(VLOOKUP("都市ガス",設定!$A$2:$C$101,3,FALSE)/VLOOKUP("電力（全国平均・暫定）",設定!$A$2:$C$101,3,FALSE)),"")</f>
        <v/>
      </c>
    </row>
    <row r="750" spans="12:21" x14ac:dyDescent="0.15">
      <c r="L750"/>
      <c r="M750"/>
      <c r="U750" t="str">
        <f>IFERROR(1 + ((1-#REF!)/MAX(#REF!,0.000001))*(VLOOKUP("都市ガス",設定!$A$2:$C$101,3,FALSE)/VLOOKUP("電力（全国平均・暫定）",設定!$A$2:$C$101,3,FALSE)),"")</f>
        <v/>
      </c>
    </row>
    <row r="751" spans="12:21" x14ac:dyDescent="0.15">
      <c r="L751"/>
      <c r="M751"/>
      <c r="U751" t="str">
        <f>IFERROR(1 + ((1-#REF!)/MAX(#REF!,0.000001))*(VLOOKUP("都市ガス",設定!$A$2:$C$101,3,FALSE)/VLOOKUP("電力（全国平均・暫定）",設定!$A$2:$C$101,3,FALSE)),"")</f>
        <v/>
      </c>
    </row>
    <row r="752" spans="12:21" x14ac:dyDescent="0.15">
      <c r="L752"/>
      <c r="M752"/>
      <c r="U752" t="str">
        <f>IFERROR(1 + ((1-#REF!)/MAX(#REF!,0.000001))*(VLOOKUP("都市ガス",設定!$A$2:$C$101,3,FALSE)/VLOOKUP("電力（全国平均・暫定）",設定!$A$2:$C$101,3,FALSE)),"")</f>
        <v/>
      </c>
    </row>
    <row r="753" spans="12:21" x14ac:dyDescent="0.15">
      <c r="L753"/>
      <c r="M753"/>
      <c r="U753" t="str">
        <f>IFERROR(1 + ((1-#REF!)/MAX(#REF!,0.000001))*(VLOOKUP("都市ガス",設定!$A$2:$C$101,3,FALSE)/VLOOKUP("電力（全国平均・暫定）",設定!$A$2:$C$101,3,FALSE)),"")</f>
        <v/>
      </c>
    </row>
    <row r="754" spans="12:21" x14ac:dyDescent="0.15">
      <c r="L754"/>
      <c r="M754"/>
      <c r="U754" t="str">
        <f>IFERROR(1 + ((1-#REF!)/MAX(#REF!,0.000001))*(VLOOKUP("都市ガス",設定!$A$2:$C$101,3,FALSE)/VLOOKUP("電力（全国平均・暫定）",設定!$A$2:$C$101,3,FALSE)),"")</f>
        <v/>
      </c>
    </row>
    <row r="755" spans="12:21" x14ac:dyDescent="0.15">
      <c r="L755"/>
      <c r="M755"/>
      <c r="U755" t="str">
        <f>IFERROR(1 + ((1-#REF!)/MAX(#REF!,0.000001))*(VLOOKUP("都市ガス",設定!$A$2:$C$101,3,FALSE)/VLOOKUP("電力（全国平均・暫定）",設定!$A$2:$C$101,3,FALSE)),"")</f>
        <v/>
      </c>
    </row>
    <row r="756" spans="12:21" x14ac:dyDescent="0.15">
      <c r="L756"/>
      <c r="M756"/>
      <c r="U756" t="str">
        <f>IFERROR(1 + ((1-#REF!)/MAX(#REF!,0.000001))*(VLOOKUP("都市ガス",設定!$A$2:$C$101,3,FALSE)/VLOOKUP("電力（全国平均・暫定）",設定!$A$2:$C$101,3,FALSE)),"")</f>
        <v/>
      </c>
    </row>
    <row r="757" spans="12:21" x14ac:dyDescent="0.15">
      <c r="L757"/>
      <c r="M757"/>
      <c r="U757" t="str">
        <f>IFERROR(1 + ((1-#REF!)/MAX(#REF!,0.000001))*(VLOOKUP("都市ガス",設定!$A$2:$C$101,3,FALSE)/VLOOKUP("電力（全国平均・暫定）",設定!$A$2:$C$101,3,FALSE)),"")</f>
        <v/>
      </c>
    </row>
    <row r="758" spans="12:21" x14ac:dyDescent="0.15">
      <c r="L758"/>
      <c r="M758"/>
      <c r="U758" t="str">
        <f>IFERROR(1 + ((1-#REF!)/MAX(#REF!,0.000001))*(VLOOKUP("都市ガス",設定!$A$2:$C$101,3,FALSE)/VLOOKUP("電力（全国平均・暫定）",設定!$A$2:$C$101,3,FALSE)),"")</f>
        <v/>
      </c>
    </row>
    <row r="759" spans="12:21" x14ac:dyDescent="0.15">
      <c r="L759"/>
      <c r="M759"/>
      <c r="U759" t="str">
        <f>IFERROR(1 + ((1-#REF!)/MAX(#REF!,0.000001))*(VLOOKUP("都市ガス",設定!$A$2:$C$101,3,FALSE)/VLOOKUP("電力（全国平均・暫定）",設定!$A$2:$C$101,3,FALSE)),"")</f>
        <v/>
      </c>
    </row>
    <row r="760" spans="12:21" x14ac:dyDescent="0.15">
      <c r="L760"/>
      <c r="M760"/>
      <c r="U760" t="str">
        <f>IFERROR(1 + ((1-#REF!)/MAX(#REF!,0.000001))*(VLOOKUP("都市ガス",設定!$A$2:$C$101,3,FALSE)/VLOOKUP("電力（全国平均・暫定）",設定!$A$2:$C$101,3,FALSE)),"")</f>
        <v/>
      </c>
    </row>
    <row r="761" spans="12:21" x14ac:dyDescent="0.15">
      <c r="L761"/>
      <c r="M761"/>
      <c r="U761" t="str">
        <f>IFERROR(1 + ((1-#REF!)/MAX(#REF!,0.000001))*(VLOOKUP("都市ガス",設定!$A$2:$C$101,3,FALSE)/VLOOKUP("電力（全国平均・暫定）",設定!$A$2:$C$101,3,FALSE)),"")</f>
        <v/>
      </c>
    </row>
    <row r="762" spans="12:21" x14ac:dyDescent="0.15">
      <c r="L762"/>
      <c r="M762"/>
      <c r="U762" t="str">
        <f>IFERROR(1 + ((1-#REF!)/MAX(#REF!,0.000001))*(VLOOKUP("都市ガス",設定!$A$2:$C$101,3,FALSE)/VLOOKUP("電力（全国平均・暫定）",設定!$A$2:$C$101,3,FALSE)),"")</f>
        <v/>
      </c>
    </row>
    <row r="763" spans="12:21" x14ac:dyDescent="0.15">
      <c r="L763"/>
      <c r="M763"/>
      <c r="U763" t="str">
        <f>IFERROR(1 + ((1-#REF!)/MAX(#REF!,0.000001))*(VLOOKUP("都市ガス",設定!$A$2:$C$101,3,FALSE)/VLOOKUP("電力（全国平均・暫定）",設定!$A$2:$C$101,3,FALSE)),"")</f>
        <v/>
      </c>
    </row>
    <row r="764" spans="12:21" x14ac:dyDescent="0.15">
      <c r="L764"/>
      <c r="M764"/>
      <c r="U764" t="str">
        <f>IFERROR(1 + ((1-#REF!)/MAX(#REF!,0.000001))*(VLOOKUP("都市ガス",設定!$A$2:$C$101,3,FALSE)/VLOOKUP("電力（全国平均・暫定）",設定!$A$2:$C$101,3,FALSE)),"")</f>
        <v/>
      </c>
    </row>
    <row r="765" spans="12:21" x14ac:dyDescent="0.15">
      <c r="L765"/>
      <c r="M765"/>
      <c r="U765" t="str">
        <f>IFERROR(1 + ((1-#REF!)/MAX(#REF!,0.000001))*(VLOOKUP("都市ガス",設定!$A$2:$C$101,3,FALSE)/VLOOKUP("電力（全国平均・暫定）",設定!$A$2:$C$101,3,FALSE)),"")</f>
        <v/>
      </c>
    </row>
    <row r="766" spans="12:21" x14ac:dyDescent="0.15">
      <c r="L766"/>
      <c r="M766"/>
      <c r="U766" t="str">
        <f>IFERROR(1 + ((1-#REF!)/MAX(#REF!,0.000001))*(VLOOKUP("都市ガス",設定!$A$2:$C$101,3,FALSE)/VLOOKUP("電力（全国平均・暫定）",設定!$A$2:$C$101,3,FALSE)),"")</f>
        <v/>
      </c>
    </row>
    <row r="767" spans="12:21" x14ac:dyDescent="0.15">
      <c r="L767"/>
      <c r="M767"/>
      <c r="U767" t="str">
        <f>IFERROR(1 + ((1-#REF!)/MAX(#REF!,0.000001))*(VLOOKUP("都市ガス",設定!$A$2:$C$101,3,FALSE)/VLOOKUP("電力（全国平均・暫定）",設定!$A$2:$C$101,3,FALSE)),"")</f>
        <v/>
      </c>
    </row>
    <row r="768" spans="12:21" x14ac:dyDescent="0.15">
      <c r="L768"/>
      <c r="M768"/>
      <c r="U768" t="str">
        <f>IFERROR(1 + ((1-#REF!)/MAX(#REF!,0.000001))*(VLOOKUP("都市ガス",設定!$A$2:$C$101,3,FALSE)/VLOOKUP("電力（全国平均・暫定）",設定!$A$2:$C$101,3,FALSE)),"")</f>
        <v/>
      </c>
    </row>
    <row r="769" spans="12:21" x14ac:dyDescent="0.15">
      <c r="L769"/>
      <c r="M769"/>
      <c r="U769" t="str">
        <f>IFERROR(1 + ((1-#REF!)/MAX(#REF!,0.000001))*(VLOOKUP("都市ガス",設定!$A$2:$C$101,3,FALSE)/VLOOKUP("電力（全国平均・暫定）",設定!$A$2:$C$101,3,FALSE)),"")</f>
        <v/>
      </c>
    </row>
    <row r="770" spans="12:21" x14ac:dyDescent="0.15">
      <c r="L770"/>
      <c r="M770"/>
      <c r="U770" t="str">
        <f>IFERROR(1 + ((1-#REF!)/MAX(#REF!,0.000001))*(VLOOKUP("都市ガス",設定!$A$2:$C$101,3,FALSE)/VLOOKUP("電力（全国平均・暫定）",設定!$A$2:$C$101,3,FALSE)),"")</f>
        <v/>
      </c>
    </row>
    <row r="771" spans="12:21" x14ac:dyDescent="0.15">
      <c r="L771"/>
      <c r="M771"/>
      <c r="U771" t="str">
        <f>IFERROR(1 + ((1-#REF!)/MAX(#REF!,0.000001))*(VLOOKUP("都市ガス",設定!$A$2:$C$101,3,FALSE)/VLOOKUP("電力（全国平均・暫定）",設定!$A$2:$C$101,3,FALSE)),"")</f>
        <v/>
      </c>
    </row>
    <row r="772" spans="12:21" x14ac:dyDescent="0.15">
      <c r="L772"/>
      <c r="M772"/>
      <c r="U772" t="str">
        <f>IFERROR(1 + ((1-#REF!)/MAX(#REF!,0.000001))*(VLOOKUP("都市ガス",設定!$A$2:$C$101,3,FALSE)/VLOOKUP("電力（全国平均・暫定）",設定!$A$2:$C$101,3,FALSE)),"")</f>
        <v/>
      </c>
    </row>
    <row r="773" spans="12:21" x14ac:dyDescent="0.15">
      <c r="L773"/>
      <c r="M773"/>
      <c r="U773" t="str">
        <f>IFERROR(1 + ((1-#REF!)/MAX(#REF!,0.000001))*(VLOOKUP("都市ガス",設定!$A$2:$C$101,3,FALSE)/VLOOKUP("電力（全国平均・暫定）",設定!$A$2:$C$101,3,FALSE)),"")</f>
        <v/>
      </c>
    </row>
    <row r="774" spans="12:21" x14ac:dyDescent="0.15">
      <c r="L774"/>
      <c r="M774"/>
      <c r="U774" t="str">
        <f>IFERROR(1 + ((1-#REF!)/MAX(#REF!,0.000001))*(VLOOKUP("都市ガス",設定!$A$2:$C$101,3,FALSE)/VLOOKUP("電力（全国平均・暫定）",設定!$A$2:$C$101,3,FALSE)),"")</f>
        <v/>
      </c>
    </row>
    <row r="775" spans="12:21" x14ac:dyDescent="0.15">
      <c r="L775"/>
      <c r="M775"/>
      <c r="U775" t="str">
        <f>IFERROR(1 + ((1-#REF!)/MAX(#REF!,0.000001))*(VLOOKUP("都市ガス",設定!$A$2:$C$101,3,FALSE)/VLOOKUP("電力（全国平均・暫定）",設定!$A$2:$C$101,3,FALSE)),"")</f>
        <v/>
      </c>
    </row>
    <row r="776" spans="12:21" x14ac:dyDescent="0.15">
      <c r="L776"/>
      <c r="M776"/>
      <c r="U776" t="str">
        <f>IFERROR(1 + ((1-#REF!)/MAX(#REF!,0.000001))*(VLOOKUP("都市ガス",設定!$A$2:$C$101,3,FALSE)/VLOOKUP("電力（全国平均・暫定）",設定!$A$2:$C$101,3,FALSE)),"")</f>
        <v/>
      </c>
    </row>
    <row r="777" spans="12:21" x14ac:dyDescent="0.15">
      <c r="L777"/>
      <c r="M777"/>
      <c r="U777" t="str">
        <f>IFERROR(1 + ((1-#REF!)/MAX(#REF!,0.000001))*(VLOOKUP("都市ガス",設定!$A$2:$C$101,3,FALSE)/VLOOKUP("電力（全国平均・暫定）",設定!$A$2:$C$101,3,FALSE)),"")</f>
        <v/>
      </c>
    </row>
    <row r="778" spans="12:21" x14ac:dyDescent="0.15">
      <c r="L778"/>
      <c r="M778"/>
      <c r="U778" t="str">
        <f>IFERROR(1 + ((1-#REF!)/MAX(#REF!,0.000001))*(VLOOKUP("都市ガス",設定!$A$2:$C$101,3,FALSE)/VLOOKUP("電力（全国平均・暫定）",設定!$A$2:$C$101,3,FALSE)),"")</f>
        <v/>
      </c>
    </row>
    <row r="779" spans="12:21" x14ac:dyDescent="0.15">
      <c r="L779"/>
      <c r="M779"/>
      <c r="U779" t="str">
        <f>IFERROR(1 + ((1-#REF!)/MAX(#REF!,0.000001))*(VLOOKUP("都市ガス",設定!$A$2:$C$101,3,FALSE)/VLOOKUP("電力（全国平均・暫定）",設定!$A$2:$C$101,3,FALSE)),"")</f>
        <v/>
      </c>
    </row>
    <row r="780" spans="12:21" x14ac:dyDescent="0.15">
      <c r="L780"/>
      <c r="M780"/>
      <c r="U780" t="str">
        <f>IFERROR(1 + ((1-#REF!)/MAX(#REF!,0.000001))*(VLOOKUP("都市ガス",設定!$A$2:$C$101,3,FALSE)/VLOOKUP("電力（全国平均・暫定）",設定!$A$2:$C$101,3,FALSE)),"")</f>
        <v/>
      </c>
    </row>
    <row r="781" spans="12:21" x14ac:dyDescent="0.15">
      <c r="L781"/>
      <c r="M781"/>
      <c r="U781" t="str">
        <f>IFERROR(1 + ((1-#REF!)/MAX(#REF!,0.000001))*(VLOOKUP("都市ガス",設定!$A$2:$C$101,3,FALSE)/VLOOKUP("電力（全国平均・暫定）",設定!$A$2:$C$101,3,FALSE)),"")</f>
        <v/>
      </c>
    </row>
    <row r="782" spans="12:21" x14ac:dyDescent="0.15">
      <c r="L782"/>
      <c r="M782"/>
      <c r="U782" t="str">
        <f>IFERROR(1 + ((1-#REF!)/MAX(#REF!,0.000001))*(VLOOKUP("都市ガス",設定!$A$2:$C$101,3,FALSE)/VLOOKUP("電力（全国平均・暫定）",設定!$A$2:$C$101,3,FALSE)),"")</f>
        <v/>
      </c>
    </row>
    <row r="783" spans="12:21" x14ac:dyDescent="0.15">
      <c r="L783"/>
      <c r="M783"/>
      <c r="U783" t="str">
        <f>IFERROR(1 + ((1-#REF!)/MAX(#REF!,0.000001))*(VLOOKUP("都市ガス",設定!$A$2:$C$101,3,FALSE)/VLOOKUP("電力（全国平均・暫定）",設定!$A$2:$C$101,3,FALSE)),"")</f>
        <v/>
      </c>
    </row>
    <row r="784" spans="12:21" x14ac:dyDescent="0.15">
      <c r="L784"/>
      <c r="M784"/>
      <c r="U784" t="str">
        <f>IFERROR(1 + ((1-#REF!)/MAX(#REF!,0.000001))*(VLOOKUP("都市ガス",設定!$A$2:$C$101,3,FALSE)/VLOOKUP("電力（全国平均・暫定）",設定!$A$2:$C$101,3,FALSE)),"")</f>
        <v/>
      </c>
    </row>
    <row r="785" spans="12:21" x14ac:dyDescent="0.15">
      <c r="L785"/>
      <c r="M785"/>
      <c r="U785" t="str">
        <f>IFERROR(1 + ((1-#REF!)/MAX(#REF!,0.000001))*(VLOOKUP("都市ガス",設定!$A$2:$C$101,3,FALSE)/VLOOKUP("電力（全国平均・暫定）",設定!$A$2:$C$101,3,FALSE)),"")</f>
        <v/>
      </c>
    </row>
    <row r="786" spans="12:21" x14ac:dyDescent="0.15">
      <c r="L786"/>
      <c r="M786"/>
      <c r="U786" t="str">
        <f>IFERROR(1 + ((1-#REF!)/MAX(#REF!,0.000001))*(VLOOKUP("都市ガス",設定!$A$2:$C$101,3,FALSE)/VLOOKUP("電力（全国平均・暫定）",設定!$A$2:$C$101,3,FALSE)),"")</f>
        <v/>
      </c>
    </row>
    <row r="787" spans="12:21" x14ac:dyDescent="0.15">
      <c r="L787"/>
      <c r="M787"/>
      <c r="U787" t="str">
        <f>IFERROR(1 + ((1-#REF!)/MAX(#REF!,0.000001))*(VLOOKUP("都市ガス",設定!$A$2:$C$101,3,FALSE)/VLOOKUP("電力（全国平均・暫定）",設定!$A$2:$C$101,3,FALSE)),"")</f>
        <v/>
      </c>
    </row>
    <row r="788" spans="12:21" x14ac:dyDescent="0.15">
      <c r="L788"/>
      <c r="M788"/>
      <c r="U788" t="str">
        <f>IFERROR(1 + ((1-#REF!)/MAX(#REF!,0.000001))*(VLOOKUP("都市ガス",設定!$A$2:$C$101,3,FALSE)/VLOOKUP("電力（全国平均・暫定）",設定!$A$2:$C$101,3,FALSE)),"")</f>
        <v/>
      </c>
    </row>
    <row r="789" spans="12:21" x14ac:dyDescent="0.15">
      <c r="L789"/>
      <c r="M789"/>
      <c r="U789" t="str">
        <f>IFERROR(1 + ((1-#REF!)/MAX(#REF!,0.000001))*(VLOOKUP("都市ガス",設定!$A$2:$C$101,3,FALSE)/VLOOKUP("電力（全国平均・暫定）",設定!$A$2:$C$101,3,FALSE)),"")</f>
        <v/>
      </c>
    </row>
    <row r="790" spans="12:21" x14ac:dyDescent="0.15">
      <c r="L790"/>
      <c r="M790"/>
      <c r="U790" t="str">
        <f>IFERROR(1 + ((1-#REF!)/MAX(#REF!,0.000001))*(VLOOKUP("都市ガス",設定!$A$2:$C$101,3,FALSE)/VLOOKUP("電力（全国平均・暫定）",設定!$A$2:$C$101,3,FALSE)),"")</f>
        <v/>
      </c>
    </row>
    <row r="791" spans="12:21" x14ac:dyDescent="0.15">
      <c r="L791"/>
      <c r="M791"/>
      <c r="U791" t="str">
        <f>IFERROR(1 + ((1-#REF!)/MAX(#REF!,0.000001))*(VLOOKUP("都市ガス",設定!$A$2:$C$101,3,FALSE)/VLOOKUP("電力（全国平均・暫定）",設定!$A$2:$C$101,3,FALSE)),"")</f>
        <v/>
      </c>
    </row>
    <row r="792" spans="12:21" x14ac:dyDescent="0.15">
      <c r="L792"/>
      <c r="M792"/>
      <c r="U792" t="str">
        <f>IFERROR(1 + ((1-#REF!)/MAX(#REF!,0.000001))*(VLOOKUP("都市ガス",設定!$A$2:$C$101,3,FALSE)/VLOOKUP("電力（全国平均・暫定）",設定!$A$2:$C$101,3,FALSE)),"")</f>
        <v/>
      </c>
    </row>
    <row r="793" spans="12:21" x14ac:dyDescent="0.15">
      <c r="L793"/>
      <c r="M793"/>
      <c r="U793" t="str">
        <f>IFERROR(1 + ((1-#REF!)/MAX(#REF!,0.000001))*(VLOOKUP("都市ガス",設定!$A$2:$C$101,3,FALSE)/VLOOKUP("電力（全国平均・暫定）",設定!$A$2:$C$101,3,FALSE)),"")</f>
        <v/>
      </c>
    </row>
    <row r="794" spans="12:21" x14ac:dyDescent="0.15">
      <c r="L794"/>
      <c r="M794"/>
      <c r="U794" t="str">
        <f>IFERROR(1 + ((1-#REF!)/MAX(#REF!,0.000001))*(VLOOKUP("都市ガス",設定!$A$2:$C$101,3,FALSE)/VLOOKUP("電力（全国平均・暫定）",設定!$A$2:$C$101,3,FALSE)),"")</f>
        <v/>
      </c>
    </row>
    <row r="795" spans="12:21" x14ac:dyDescent="0.15">
      <c r="L795"/>
      <c r="M795"/>
      <c r="U795" t="str">
        <f>IFERROR(1 + ((1-#REF!)/MAX(#REF!,0.000001))*(VLOOKUP("都市ガス",設定!$A$2:$C$101,3,FALSE)/VLOOKUP("電力（全国平均・暫定）",設定!$A$2:$C$101,3,FALSE)),"")</f>
        <v/>
      </c>
    </row>
    <row r="796" spans="12:21" x14ac:dyDescent="0.15">
      <c r="L796"/>
      <c r="M796"/>
      <c r="U796" t="str">
        <f>IFERROR(1 + ((1-#REF!)/MAX(#REF!,0.000001))*(VLOOKUP("都市ガス",設定!$A$2:$C$101,3,FALSE)/VLOOKUP("電力（全国平均・暫定）",設定!$A$2:$C$101,3,FALSE)),"")</f>
        <v/>
      </c>
    </row>
    <row r="797" spans="12:21" x14ac:dyDescent="0.15">
      <c r="L797"/>
      <c r="M797"/>
      <c r="U797" t="str">
        <f>IFERROR(1 + ((1-#REF!)/MAX(#REF!,0.000001))*(VLOOKUP("都市ガス",設定!$A$2:$C$101,3,FALSE)/VLOOKUP("電力（全国平均・暫定）",設定!$A$2:$C$101,3,FALSE)),"")</f>
        <v/>
      </c>
    </row>
    <row r="798" spans="12:21" x14ac:dyDescent="0.15">
      <c r="L798"/>
      <c r="M798"/>
      <c r="U798" t="str">
        <f>IFERROR(1 + ((1-#REF!)/MAX(#REF!,0.000001))*(VLOOKUP("都市ガス",設定!$A$2:$C$101,3,FALSE)/VLOOKUP("電力（全国平均・暫定）",設定!$A$2:$C$101,3,FALSE)),"")</f>
        <v/>
      </c>
    </row>
    <row r="799" spans="12:21" x14ac:dyDescent="0.15">
      <c r="L799"/>
      <c r="M799"/>
      <c r="U799" t="str">
        <f>IFERROR(1 + ((1-#REF!)/MAX(#REF!,0.000001))*(VLOOKUP("都市ガス",設定!$A$2:$C$101,3,FALSE)/VLOOKUP("電力（全国平均・暫定）",設定!$A$2:$C$101,3,FALSE)),"")</f>
        <v/>
      </c>
    </row>
    <row r="800" spans="12:21" x14ac:dyDescent="0.15">
      <c r="L800"/>
      <c r="M800"/>
      <c r="U800" t="str">
        <f>IFERROR(1 + ((1-#REF!)/MAX(#REF!,0.000001))*(VLOOKUP("都市ガス",設定!$A$2:$C$101,3,FALSE)/VLOOKUP("電力（全国平均・暫定）",設定!$A$2:$C$101,3,FALSE)),"")</f>
        <v/>
      </c>
    </row>
    <row r="801" spans="12:21" x14ac:dyDescent="0.15">
      <c r="L801"/>
      <c r="M801"/>
      <c r="U801" t="str">
        <f>IFERROR(1 + ((1-#REF!)/MAX(#REF!,0.000001))*(VLOOKUP("都市ガス",設定!$A$2:$C$101,3,FALSE)/VLOOKUP("電力（全国平均・暫定）",設定!$A$2:$C$101,3,FALSE)),"")</f>
        <v/>
      </c>
    </row>
    <row r="802" spans="12:21" x14ac:dyDescent="0.15">
      <c r="L802"/>
      <c r="M802"/>
      <c r="U802" t="str">
        <f>IFERROR(1 + ((1-#REF!)/MAX(#REF!,0.000001))*(VLOOKUP("都市ガス",設定!$A$2:$C$101,3,FALSE)/VLOOKUP("電力（全国平均・暫定）",設定!$A$2:$C$101,3,FALSE)),"")</f>
        <v/>
      </c>
    </row>
    <row r="803" spans="12:21" x14ac:dyDescent="0.15">
      <c r="L803"/>
      <c r="M803"/>
      <c r="U803" t="str">
        <f>IFERROR(1 + ((1-#REF!)/MAX(#REF!,0.000001))*(VLOOKUP("都市ガス",設定!$A$2:$C$101,3,FALSE)/VLOOKUP("電力（全国平均・暫定）",設定!$A$2:$C$101,3,FALSE)),"")</f>
        <v/>
      </c>
    </row>
    <row r="804" spans="12:21" x14ac:dyDescent="0.15">
      <c r="L804"/>
      <c r="M804"/>
      <c r="U804" t="str">
        <f>IFERROR(1 + ((1-#REF!)/MAX(#REF!,0.000001))*(VLOOKUP("都市ガス",設定!$A$2:$C$101,3,FALSE)/VLOOKUP("電力（全国平均・暫定）",設定!$A$2:$C$101,3,FALSE)),"")</f>
        <v/>
      </c>
    </row>
    <row r="805" spans="12:21" x14ac:dyDescent="0.15">
      <c r="L805"/>
      <c r="M805"/>
      <c r="U805" t="str">
        <f>IFERROR(1 + ((1-#REF!)/MAX(#REF!,0.000001))*(VLOOKUP("都市ガス",設定!$A$2:$C$101,3,FALSE)/VLOOKUP("電力（全国平均・暫定）",設定!$A$2:$C$101,3,FALSE)),"")</f>
        <v/>
      </c>
    </row>
    <row r="806" spans="12:21" x14ac:dyDescent="0.15">
      <c r="L806"/>
      <c r="M806"/>
      <c r="U806" t="str">
        <f>IFERROR(1 + ((1-#REF!)/MAX(#REF!,0.000001))*(VLOOKUP("都市ガス",設定!$A$2:$C$101,3,FALSE)/VLOOKUP("電力（全国平均・暫定）",設定!$A$2:$C$101,3,FALSE)),"")</f>
        <v/>
      </c>
    </row>
    <row r="807" spans="12:21" x14ac:dyDescent="0.15">
      <c r="L807"/>
      <c r="M807"/>
      <c r="U807" t="str">
        <f>IFERROR(1 + ((1-#REF!)/MAX(#REF!,0.000001))*(VLOOKUP("都市ガス",設定!$A$2:$C$101,3,FALSE)/VLOOKUP("電力（全国平均・暫定）",設定!$A$2:$C$101,3,FALSE)),"")</f>
        <v/>
      </c>
    </row>
    <row r="808" spans="12:21" x14ac:dyDescent="0.15">
      <c r="L808"/>
      <c r="M808"/>
      <c r="U808" t="str">
        <f>IFERROR(1 + ((1-#REF!)/MAX(#REF!,0.000001))*(VLOOKUP("都市ガス",設定!$A$2:$C$101,3,FALSE)/VLOOKUP("電力（全国平均・暫定）",設定!$A$2:$C$101,3,FALSE)),"")</f>
        <v/>
      </c>
    </row>
    <row r="809" spans="12:21" x14ac:dyDescent="0.15">
      <c r="L809"/>
      <c r="M809"/>
      <c r="U809" t="str">
        <f>IFERROR(1 + ((1-#REF!)/MAX(#REF!,0.000001))*(VLOOKUP("都市ガス",設定!$A$2:$C$101,3,FALSE)/VLOOKUP("電力（全国平均・暫定）",設定!$A$2:$C$101,3,FALSE)),"")</f>
        <v/>
      </c>
    </row>
    <row r="810" spans="12:21" x14ac:dyDescent="0.15">
      <c r="L810"/>
      <c r="M810"/>
      <c r="U810" t="str">
        <f>IFERROR(1 + ((1-#REF!)/MAX(#REF!,0.000001))*(VLOOKUP("都市ガス",設定!$A$2:$C$101,3,FALSE)/VLOOKUP("電力（全国平均・暫定）",設定!$A$2:$C$101,3,FALSE)),"")</f>
        <v/>
      </c>
    </row>
    <row r="811" spans="12:21" x14ac:dyDescent="0.15">
      <c r="L811"/>
      <c r="M811"/>
      <c r="U811" t="str">
        <f>IFERROR(1 + ((1-#REF!)/MAX(#REF!,0.000001))*(VLOOKUP("都市ガス",設定!$A$2:$C$101,3,FALSE)/VLOOKUP("電力（全国平均・暫定）",設定!$A$2:$C$101,3,FALSE)),"")</f>
        <v/>
      </c>
    </row>
    <row r="812" spans="12:21" x14ac:dyDescent="0.15">
      <c r="L812"/>
      <c r="M812"/>
      <c r="U812" t="str">
        <f>IFERROR(1 + ((1-#REF!)/MAX(#REF!,0.000001))*(VLOOKUP("都市ガス",設定!$A$2:$C$101,3,FALSE)/VLOOKUP("電力（全国平均・暫定）",設定!$A$2:$C$101,3,FALSE)),"")</f>
        <v/>
      </c>
    </row>
    <row r="813" spans="12:21" x14ac:dyDescent="0.15">
      <c r="L813"/>
      <c r="M813"/>
      <c r="U813" t="str">
        <f>IFERROR(1 + ((1-#REF!)/MAX(#REF!,0.000001))*(VLOOKUP("都市ガス",設定!$A$2:$C$101,3,FALSE)/VLOOKUP("電力（全国平均・暫定）",設定!$A$2:$C$101,3,FALSE)),"")</f>
        <v/>
      </c>
    </row>
    <row r="814" spans="12:21" x14ac:dyDescent="0.15">
      <c r="L814"/>
      <c r="M814"/>
      <c r="U814" t="str">
        <f>IFERROR(1 + ((1-#REF!)/MAX(#REF!,0.000001))*(VLOOKUP("都市ガス",設定!$A$2:$C$101,3,FALSE)/VLOOKUP("電力（全国平均・暫定）",設定!$A$2:$C$101,3,FALSE)),"")</f>
        <v/>
      </c>
    </row>
    <row r="815" spans="12:21" x14ac:dyDescent="0.15">
      <c r="L815"/>
      <c r="M815"/>
      <c r="U815" t="str">
        <f>IFERROR(1 + ((1-#REF!)/MAX(#REF!,0.000001))*(VLOOKUP("都市ガス",設定!$A$2:$C$101,3,FALSE)/VLOOKUP("電力（全国平均・暫定）",設定!$A$2:$C$101,3,FALSE)),"")</f>
        <v/>
      </c>
    </row>
    <row r="816" spans="12:21" x14ac:dyDescent="0.15">
      <c r="L816"/>
      <c r="M816"/>
      <c r="U816" t="str">
        <f>IFERROR(1 + ((1-#REF!)/MAX(#REF!,0.000001))*(VLOOKUP("都市ガス",設定!$A$2:$C$101,3,FALSE)/VLOOKUP("電力（全国平均・暫定）",設定!$A$2:$C$101,3,FALSE)),"")</f>
        <v/>
      </c>
    </row>
    <row r="817" spans="12:21" x14ac:dyDescent="0.15">
      <c r="L817"/>
      <c r="M817"/>
      <c r="U817" t="str">
        <f>IFERROR(1 + ((1-#REF!)/MAX(#REF!,0.000001))*(VLOOKUP("都市ガス",設定!$A$2:$C$101,3,FALSE)/VLOOKUP("電力（全国平均・暫定）",設定!$A$2:$C$101,3,FALSE)),"")</f>
        <v/>
      </c>
    </row>
    <row r="818" spans="12:21" x14ac:dyDescent="0.15">
      <c r="L818"/>
      <c r="M818"/>
      <c r="U818" t="str">
        <f>IFERROR(1 + ((1-#REF!)/MAX(#REF!,0.000001))*(VLOOKUP("都市ガス",設定!$A$2:$C$101,3,FALSE)/VLOOKUP("電力（全国平均・暫定）",設定!$A$2:$C$101,3,FALSE)),"")</f>
        <v/>
      </c>
    </row>
    <row r="819" spans="12:21" x14ac:dyDescent="0.15">
      <c r="L819"/>
      <c r="M819"/>
      <c r="U819" t="str">
        <f>IFERROR(1 + ((1-#REF!)/MAX(#REF!,0.000001))*(VLOOKUP("都市ガス",設定!$A$2:$C$101,3,FALSE)/VLOOKUP("電力（全国平均・暫定）",設定!$A$2:$C$101,3,FALSE)),"")</f>
        <v/>
      </c>
    </row>
    <row r="820" spans="12:21" x14ac:dyDescent="0.15">
      <c r="L820"/>
      <c r="M820"/>
      <c r="U820" t="str">
        <f>IFERROR(1 + ((1-#REF!)/MAX(#REF!,0.000001))*(VLOOKUP("都市ガス",設定!$A$2:$C$101,3,FALSE)/VLOOKUP("電力（全国平均・暫定）",設定!$A$2:$C$101,3,FALSE)),"")</f>
        <v/>
      </c>
    </row>
    <row r="821" spans="12:21" x14ac:dyDescent="0.15">
      <c r="L821"/>
      <c r="M821"/>
      <c r="U821" t="str">
        <f>IFERROR(1 + ((1-#REF!)/MAX(#REF!,0.000001))*(VLOOKUP("都市ガス",設定!$A$2:$C$101,3,FALSE)/VLOOKUP("電力（全国平均・暫定）",設定!$A$2:$C$101,3,FALSE)),"")</f>
        <v/>
      </c>
    </row>
    <row r="822" spans="12:21" x14ac:dyDescent="0.15">
      <c r="L822"/>
      <c r="M822"/>
      <c r="U822" t="str">
        <f>IFERROR(1 + ((1-#REF!)/MAX(#REF!,0.000001))*(VLOOKUP("都市ガス",設定!$A$2:$C$101,3,FALSE)/VLOOKUP("電力（全国平均・暫定）",設定!$A$2:$C$101,3,FALSE)),"")</f>
        <v/>
      </c>
    </row>
    <row r="823" spans="12:21" x14ac:dyDescent="0.15">
      <c r="L823"/>
      <c r="M823"/>
      <c r="U823" t="str">
        <f>IFERROR(1 + ((1-#REF!)/MAX(#REF!,0.000001))*(VLOOKUP("都市ガス",設定!$A$2:$C$101,3,FALSE)/VLOOKUP("電力（全国平均・暫定）",設定!$A$2:$C$101,3,FALSE)),"")</f>
        <v/>
      </c>
    </row>
    <row r="824" spans="12:21" x14ac:dyDescent="0.15">
      <c r="L824"/>
      <c r="M824"/>
      <c r="U824" t="str">
        <f>IFERROR(1 + ((1-#REF!)/MAX(#REF!,0.000001))*(VLOOKUP("都市ガス",設定!$A$2:$C$101,3,FALSE)/VLOOKUP("電力（全国平均・暫定）",設定!$A$2:$C$101,3,FALSE)),"")</f>
        <v/>
      </c>
    </row>
    <row r="825" spans="12:21" x14ac:dyDescent="0.15">
      <c r="L825"/>
      <c r="M825"/>
      <c r="U825" t="str">
        <f>IFERROR(1 + ((1-#REF!)/MAX(#REF!,0.000001))*(VLOOKUP("都市ガス",設定!$A$2:$C$101,3,FALSE)/VLOOKUP("電力（全国平均・暫定）",設定!$A$2:$C$101,3,FALSE)),"")</f>
        <v/>
      </c>
    </row>
    <row r="826" spans="12:21" x14ac:dyDescent="0.15">
      <c r="L826"/>
      <c r="M826"/>
      <c r="U826" t="str">
        <f>IFERROR(1 + ((1-#REF!)/MAX(#REF!,0.000001))*(VLOOKUP("都市ガス",設定!$A$2:$C$101,3,FALSE)/VLOOKUP("電力（全国平均・暫定）",設定!$A$2:$C$101,3,FALSE)),"")</f>
        <v/>
      </c>
    </row>
    <row r="827" spans="12:21" x14ac:dyDescent="0.15">
      <c r="L827"/>
      <c r="M827"/>
      <c r="U827" t="str">
        <f>IFERROR(1 + ((1-#REF!)/MAX(#REF!,0.000001))*(VLOOKUP("都市ガス",設定!$A$2:$C$101,3,FALSE)/VLOOKUP("電力（全国平均・暫定）",設定!$A$2:$C$101,3,FALSE)),"")</f>
        <v/>
      </c>
    </row>
    <row r="828" spans="12:21" x14ac:dyDescent="0.15">
      <c r="L828"/>
      <c r="M828"/>
      <c r="U828" t="str">
        <f>IFERROR(1 + ((1-#REF!)/MAX(#REF!,0.000001))*(VLOOKUP("都市ガス",設定!$A$2:$C$101,3,FALSE)/VLOOKUP("電力（全国平均・暫定）",設定!$A$2:$C$101,3,FALSE)),"")</f>
        <v/>
      </c>
    </row>
    <row r="829" spans="12:21" x14ac:dyDescent="0.15">
      <c r="L829"/>
      <c r="M829"/>
      <c r="U829" t="str">
        <f>IFERROR(1 + ((1-#REF!)/MAX(#REF!,0.000001))*(VLOOKUP("都市ガス",設定!$A$2:$C$101,3,FALSE)/VLOOKUP("電力（全国平均・暫定）",設定!$A$2:$C$101,3,FALSE)),"")</f>
        <v/>
      </c>
    </row>
    <row r="830" spans="12:21" x14ac:dyDescent="0.15">
      <c r="L830"/>
      <c r="M830"/>
      <c r="U830" t="str">
        <f>IFERROR(1 + ((1-#REF!)/MAX(#REF!,0.000001))*(VLOOKUP("都市ガス",設定!$A$2:$C$101,3,FALSE)/VLOOKUP("電力（全国平均・暫定）",設定!$A$2:$C$101,3,FALSE)),"")</f>
        <v/>
      </c>
    </row>
    <row r="831" spans="12:21" x14ac:dyDescent="0.15">
      <c r="L831"/>
      <c r="M831"/>
      <c r="U831" t="str">
        <f>IFERROR(1 + ((1-#REF!)/MAX(#REF!,0.000001))*(VLOOKUP("都市ガス",設定!$A$2:$C$101,3,FALSE)/VLOOKUP("電力（全国平均・暫定）",設定!$A$2:$C$101,3,FALSE)),"")</f>
        <v/>
      </c>
    </row>
    <row r="832" spans="12:21" x14ac:dyDescent="0.15">
      <c r="L832"/>
      <c r="M832"/>
      <c r="U832" t="str">
        <f>IFERROR(1 + ((1-#REF!)/MAX(#REF!,0.000001))*(VLOOKUP("都市ガス",設定!$A$2:$C$101,3,FALSE)/VLOOKUP("電力（全国平均・暫定）",設定!$A$2:$C$101,3,FALSE)),"")</f>
        <v/>
      </c>
    </row>
    <row r="833" spans="12:21" x14ac:dyDescent="0.15">
      <c r="L833"/>
      <c r="M833"/>
      <c r="U833" t="str">
        <f>IFERROR(1 + ((1-#REF!)/MAX(#REF!,0.000001))*(VLOOKUP("都市ガス",設定!$A$2:$C$101,3,FALSE)/VLOOKUP("電力（全国平均・暫定）",設定!$A$2:$C$101,3,FALSE)),"")</f>
        <v/>
      </c>
    </row>
    <row r="834" spans="12:21" x14ac:dyDescent="0.15">
      <c r="L834"/>
      <c r="M834"/>
      <c r="U834" t="str">
        <f>IFERROR(1 + ((1-#REF!)/MAX(#REF!,0.000001))*(VLOOKUP("都市ガス",設定!$A$2:$C$101,3,FALSE)/VLOOKUP("電力（全国平均・暫定）",設定!$A$2:$C$101,3,FALSE)),"")</f>
        <v/>
      </c>
    </row>
    <row r="835" spans="12:21" x14ac:dyDescent="0.15">
      <c r="L835"/>
      <c r="M835"/>
      <c r="U835" t="str">
        <f>IFERROR(1 + ((1-#REF!)/MAX(#REF!,0.000001))*(VLOOKUP("都市ガス",設定!$A$2:$C$101,3,FALSE)/VLOOKUP("電力（全国平均・暫定）",設定!$A$2:$C$101,3,FALSE)),"")</f>
        <v/>
      </c>
    </row>
    <row r="836" spans="12:21" x14ac:dyDescent="0.15">
      <c r="L836"/>
      <c r="M836"/>
      <c r="U836" t="str">
        <f>IFERROR(1 + ((1-#REF!)/MAX(#REF!,0.000001))*(VLOOKUP("都市ガス",設定!$A$2:$C$101,3,FALSE)/VLOOKUP("電力（全国平均・暫定）",設定!$A$2:$C$101,3,FALSE)),"")</f>
        <v/>
      </c>
    </row>
    <row r="837" spans="12:21" x14ac:dyDescent="0.15">
      <c r="L837"/>
      <c r="M837"/>
      <c r="U837" t="str">
        <f>IFERROR(1 + ((1-#REF!)/MAX(#REF!,0.000001))*(VLOOKUP("都市ガス",設定!$A$2:$C$101,3,FALSE)/VLOOKUP("電力（全国平均・暫定）",設定!$A$2:$C$101,3,FALSE)),"")</f>
        <v/>
      </c>
    </row>
    <row r="838" spans="12:21" x14ac:dyDescent="0.15">
      <c r="L838"/>
      <c r="M838"/>
      <c r="U838" t="str">
        <f>IFERROR(1 + ((1-#REF!)/MAX(#REF!,0.000001))*(VLOOKUP("都市ガス",設定!$A$2:$C$101,3,FALSE)/VLOOKUP("電力（全国平均・暫定）",設定!$A$2:$C$101,3,FALSE)),"")</f>
        <v/>
      </c>
    </row>
    <row r="839" spans="12:21" x14ac:dyDescent="0.15">
      <c r="L839"/>
      <c r="M839"/>
      <c r="U839" t="str">
        <f>IFERROR(1 + ((1-#REF!)/MAX(#REF!,0.000001))*(VLOOKUP("都市ガス",設定!$A$2:$C$101,3,FALSE)/VLOOKUP("電力（全国平均・暫定）",設定!$A$2:$C$101,3,FALSE)),"")</f>
        <v/>
      </c>
    </row>
    <row r="840" spans="12:21" x14ac:dyDescent="0.15">
      <c r="L840"/>
      <c r="M840"/>
      <c r="U840" t="str">
        <f>IFERROR(1 + ((1-#REF!)/MAX(#REF!,0.000001))*(VLOOKUP("都市ガス",設定!$A$2:$C$101,3,FALSE)/VLOOKUP("電力（全国平均・暫定）",設定!$A$2:$C$101,3,FALSE)),"")</f>
        <v/>
      </c>
    </row>
    <row r="841" spans="12:21" x14ac:dyDescent="0.15">
      <c r="L841"/>
      <c r="M841"/>
      <c r="U841" t="str">
        <f>IFERROR(1 + ((1-#REF!)/MAX(#REF!,0.000001))*(VLOOKUP("都市ガス",設定!$A$2:$C$101,3,FALSE)/VLOOKUP("電力（全国平均・暫定）",設定!$A$2:$C$101,3,FALSE)),"")</f>
        <v/>
      </c>
    </row>
    <row r="842" spans="12:21" x14ac:dyDescent="0.15">
      <c r="L842"/>
      <c r="M842"/>
      <c r="U842" t="str">
        <f>IFERROR(1 + ((1-#REF!)/MAX(#REF!,0.000001))*(VLOOKUP("都市ガス",設定!$A$2:$C$101,3,FALSE)/VLOOKUP("電力（全国平均・暫定）",設定!$A$2:$C$101,3,FALSE)),"")</f>
        <v/>
      </c>
    </row>
    <row r="843" spans="12:21" x14ac:dyDescent="0.15">
      <c r="L843"/>
      <c r="M843"/>
      <c r="U843" t="str">
        <f>IFERROR(1 + ((1-#REF!)/MAX(#REF!,0.000001))*(VLOOKUP("都市ガス",設定!$A$2:$C$101,3,FALSE)/VLOOKUP("電力（全国平均・暫定）",設定!$A$2:$C$101,3,FALSE)),"")</f>
        <v/>
      </c>
    </row>
    <row r="844" spans="12:21" x14ac:dyDescent="0.15">
      <c r="L844"/>
      <c r="M844"/>
      <c r="U844" t="str">
        <f>IFERROR(1 + ((1-#REF!)/MAX(#REF!,0.000001))*(VLOOKUP("都市ガス",設定!$A$2:$C$101,3,FALSE)/VLOOKUP("電力（全国平均・暫定）",設定!$A$2:$C$101,3,FALSE)),"")</f>
        <v/>
      </c>
    </row>
    <row r="845" spans="12:21" x14ac:dyDescent="0.15">
      <c r="L845"/>
      <c r="M845"/>
      <c r="U845" t="str">
        <f>IFERROR(1 + ((1-#REF!)/MAX(#REF!,0.000001))*(VLOOKUP("都市ガス",設定!$A$2:$C$101,3,FALSE)/VLOOKUP("電力（全国平均・暫定）",設定!$A$2:$C$101,3,FALSE)),"")</f>
        <v/>
      </c>
    </row>
    <row r="846" spans="12:21" x14ac:dyDescent="0.15">
      <c r="L846"/>
      <c r="M846"/>
      <c r="U846" t="str">
        <f>IFERROR(1 + ((1-#REF!)/MAX(#REF!,0.000001))*(VLOOKUP("都市ガス",設定!$A$2:$C$101,3,FALSE)/VLOOKUP("電力（全国平均・暫定）",設定!$A$2:$C$101,3,FALSE)),"")</f>
        <v/>
      </c>
    </row>
    <row r="847" spans="12:21" x14ac:dyDescent="0.15">
      <c r="L847"/>
      <c r="M847"/>
      <c r="U847" t="str">
        <f>IFERROR(1 + ((1-#REF!)/MAX(#REF!,0.000001))*(VLOOKUP("都市ガス",設定!$A$2:$C$101,3,FALSE)/VLOOKUP("電力（全国平均・暫定）",設定!$A$2:$C$101,3,FALSE)),"")</f>
        <v/>
      </c>
    </row>
    <row r="848" spans="12:21" x14ac:dyDescent="0.15">
      <c r="L848"/>
      <c r="M848"/>
      <c r="U848" t="str">
        <f>IFERROR(1 + ((1-#REF!)/MAX(#REF!,0.000001))*(VLOOKUP("都市ガス",設定!$A$2:$C$101,3,FALSE)/VLOOKUP("電力（全国平均・暫定）",設定!$A$2:$C$101,3,FALSE)),"")</f>
        <v/>
      </c>
    </row>
    <row r="849" spans="12:21" x14ac:dyDescent="0.15">
      <c r="L849"/>
      <c r="M849"/>
      <c r="U849" t="str">
        <f>IFERROR(1 + ((1-#REF!)/MAX(#REF!,0.000001))*(VLOOKUP("都市ガス",設定!$A$2:$C$101,3,FALSE)/VLOOKUP("電力（全国平均・暫定）",設定!$A$2:$C$101,3,FALSE)),"")</f>
        <v/>
      </c>
    </row>
    <row r="850" spans="12:21" x14ac:dyDescent="0.15">
      <c r="L850"/>
      <c r="M850"/>
      <c r="U850" t="str">
        <f>IFERROR(1 + ((1-#REF!)/MAX(#REF!,0.000001))*(VLOOKUP("都市ガス",設定!$A$2:$C$101,3,FALSE)/VLOOKUP("電力（全国平均・暫定）",設定!$A$2:$C$101,3,FALSE)),"")</f>
        <v/>
      </c>
    </row>
    <row r="851" spans="12:21" x14ac:dyDescent="0.15">
      <c r="L851"/>
      <c r="M851"/>
      <c r="U851" t="str">
        <f>IFERROR(1 + ((1-#REF!)/MAX(#REF!,0.000001))*(VLOOKUP("都市ガス",設定!$A$2:$C$101,3,FALSE)/VLOOKUP("電力（全国平均・暫定）",設定!$A$2:$C$101,3,FALSE)),"")</f>
        <v/>
      </c>
    </row>
    <row r="852" spans="12:21" x14ac:dyDescent="0.15">
      <c r="L852"/>
      <c r="M852"/>
      <c r="U852" t="str">
        <f>IFERROR(1 + ((1-#REF!)/MAX(#REF!,0.000001))*(VLOOKUP("都市ガス",設定!$A$2:$C$101,3,FALSE)/VLOOKUP("電力（全国平均・暫定）",設定!$A$2:$C$101,3,FALSE)),"")</f>
        <v/>
      </c>
    </row>
    <row r="853" spans="12:21" x14ac:dyDescent="0.15">
      <c r="L853"/>
      <c r="M853"/>
      <c r="U853" t="str">
        <f>IFERROR(1 + ((1-#REF!)/MAX(#REF!,0.000001))*(VLOOKUP("都市ガス",設定!$A$2:$C$101,3,FALSE)/VLOOKUP("電力（全国平均・暫定）",設定!$A$2:$C$101,3,FALSE)),"")</f>
        <v/>
      </c>
    </row>
    <row r="854" spans="12:21" x14ac:dyDescent="0.15">
      <c r="L854"/>
      <c r="M854"/>
      <c r="U854" t="str">
        <f>IFERROR(1 + ((1-#REF!)/MAX(#REF!,0.000001))*(VLOOKUP("都市ガス",設定!$A$2:$C$101,3,FALSE)/VLOOKUP("電力（全国平均・暫定）",設定!$A$2:$C$101,3,FALSE)),"")</f>
        <v/>
      </c>
    </row>
    <row r="855" spans="12:21" x14ac:dyDescent="0.15">
      <c r="L855"/>
      <c r="M855"/>
      <c r="U855" t="str">
        <f>IFERROR(1 + ((1-#REF!)/MAX(#REF!,0.000001))*(VLOOKUP("都市ガス",設定!$A$2:$C$101,3,FALSE)/VLOOKUP("電力（全国平均・暫定）",設定!$A$2:$C$101,3,FALSE)),"")</f>
        <v/>
      </c>
    </row>
    <row r="856" spans="12:21" x14ac:dyDescent="0.15">
      <c r="L856"/>
      <c r="M856"/>
      <c r="U856" t="str">
        <f>IFERROR(1 + ((1-#REF!)/MAX(#REF!,0.000001))*(VLOOKUP("都市ガス",設定!$A$2:$C$101,3,FALSE)/VLOOKUP("電力（全国平均・暫定）",設定!$A$2:$C$101,3,FALSE)),"")</f>
        <v/>
      </c>
    </row>
    <row r="857" spans="12:21" x14ac:dyDescent="0.15">
      <c r="L857"/>
      <c r="M857"/>
      <c r="U857" t="str">
        <f>IFERROR(1 + ((1-#REF!)/MAX(#REF!,0.000001))*(VLOOKUP("都市ガス",設定!$A$2:$C$101,3,FALSE)/VLOOKUP("電力（全国平均・暫定）",設定!$A$2:$C$101,3,FALSE)),"")</f>
        <v/>
      </c>
    </row>
    <row r="858" spans="12:21" x14ac:dyDescent="0.15">
      <c r="L858"/>
      <c r="M858"/>
      <c r="U858" t="str">
        <f>IFERROR(1 + ((1-#REF!)/MAX(#REF!,0.000001))*(VLOOKUP("都市ガス",設定!$A$2:$C$101,3,FALSE)/VLOOKUP("電力（全国平均・暫定）",設定!$A$2:$C$101,3,FALSE)),"")</f>
        <v/>
      </c>
    </row>
    <row r="859" spans="12:21" x14ac:dyDescent="0.15">
      <c r="L859"/>
      <c r="M859"/>
      <c r="U859" t="str">
        <f>IFERROR(1 + ((1-#REF!)/MAX(#REF!,0.000001))*(VLOOKUP("都市ガス",設定!$A$2:$C$101,3,FALSE)/VLOOKUP("電力（全国平均・暫定）",設定!$A$2:$C$101,3,FALSE)),"")</f>
        <v/>
      </c>
    </row>
    <row r="860" spans="12:21" x14ac:dyDescent="0.15">
      <c r="L860"/>
      <c r="M860"/>
      <c r="U860" t="str">
        <f>IFERROR(1 + ((1-#REF!)/MAX(#REF!,0.000001))*(VLOOKUP("都市ガス",設定!$A$2:$C$101,3,FALSE)/VLOOKUP("電力（全国平均・暫定）",設定!$A$2:$C$101,3,FALSE)),"")</f>
        <v/>
      </c>
    </row>
    <row r="861" spans="12:21" x14ac:dyDescent="0.15">
      <c r="L861"/>
      <c r="M861"/>
      <c r="U861" t="str">
        <f>IFERROR(1 + ((1-#REF!)/MAX(#REF!,0.000001))*(VLOOKUP("都市ガス",設定!$A$2:$C$101,3,FALSE)/VLOOKUP("電力（全国平均・暫定）",設定!$A$2:$C$101,3,FALSE)),"")</f>
        <v/>
      </c>
    </row>
    <row r="862" spans="12:21" x14ac:dyDescent="0.15">
      <c r="L862"/>
      <c r="M862"/>
      <c r="U862" t="str">
        <f>IFERROR(1 + ((1-#REF!)/MAX(#REF!,0.000001))*(VLOOKUP("都市ガス",設定!$A$2:$C$101,3,FALSE)/VLOOKUP("電力（全国平均・暫定）",設定!$A$2:$C$101,3,FALSE)),"")</f>
        <v/>
      </c>
    </row>
    <row r="863" spans="12:21" x14ac:dyDescent="0.15">
      <c r="L863"/>
      <c r="M863"/>
      <c r="U863" t="str">
        <f>IFERROR(1 + ((1-#REF!)/MAX(#REF!,0.000001))*(VLOOKUP("都市ガス",設定!$A$2:$C$101,3,FALSE)/VLOOKUP("電力（全国平均・暫定）",設定!$A$2:$C$101,3,FALSE)),"")</f>
        <v/>
      </c>
    </row>
    <row r="864" spans="12:21" x14ac:dyDescent="0.15">
      <c r="L864"/>
      <c r="M864"/>
      <c r="U864" t="str">
        <f>IFERROR(1 + ((1-#REF!)/MAX(#REF!,0.000001))*(VLOOKUP("都市ガス",設定!$A$2:$C$101,3,FALSE)/VLOOKUP("電力（全国平均・暫定）",設定!$A$2:$C$101,3,FALSE)),"")</f>
        <v/>
      </c>
    </row>
    <row r="865" spans="12:21" x14ac:dyDescent="0.15">
      <c r="L865"/>
      <c r="M865"/>
      <c r="U865" t="str">
        <f>IFERROR(1 + ((1-#REF!)/MAX(#REF!,0.000001))*(VLOOKUP("都市ガス",設定!$A$2:$C$101,3,FALSE)/VLOOKUP("電力（全国平均・暫定）",設定!$A$2:$C$101,3,FALSE)),"")</f>
        <v/>
      </c>
    </row>
    <row r="866" spans="12:21" x14ac:dyDescent="0.15">
      <c r="L866"/>
      <c r="M866"/>
      <c r="U866" t="str">
        <f>IFERROR(1 + ((1-#REF!)/MAX(#REF!,0.000001))*(VLOOKUP("都市ガス",設定!$A$2:$C$101,3,FALSE)/VLOOKUP("電力（全国平均・暫定）",設定!$A$2:$C$101,3,FALSE)),"")</f>
        <v/>
      </c>
    </row>
    <row r="867" spans="12:21" x14ac:dyDescent="0.15">
      <c r="L867"/>
      <c r="M867"/>
      <c r="U867" t="str">
        <f>IFERROR(1 + ((1-#REF!)/MAX(#REF!,0.000001))*(VLOOKUP("都市ガス",設定!$A$2:$C$101,3,FALSE)/VLOOKUP("電力（全国平均・暫定）",設定!$A$2:$C$101,3,FALSE)),"")</f>
        <v/>
      </c>
    </row>
    <row r="868" spans="12:21" x14ac:dyDescent="0.15">
      <c r="L868"/>
      <c r="M868"/>
      <c r="U868" t="str">
        <f>IFERROR(1 + ((1-#REF!)/MAX(#REF!,0.000001))*(VLOOKUP("都市ガス",設定!$A$2:$C$101,3,FALSE)/VLOOKUP("電力（全国平均・暫定）",設定!$A$2:$C$101,3,FALSE)),"")</f>
        <v/>
      </c>
    </row>
    <row r="869" spans="12:21" x14ac:dyDescent="0.15">
      <c r="L869"/>
      <c r="M869"/>
      <c r="U869" t="str">
        <f>IFERROR(1 + ((1-#REF!)/MAX(#REF!,0.000001))*(VLOOKUP("都市ガス",設定!$A$2:$C$101,3,FALSE)/VLOOKUP("電力（全国平均・暫定）",設定!$A$2:$C$101,3,FALSE)),"")</f>
        <v/>
      </c>
    </row>
    <row r="870" spans="12:21" x14ac:dyDescent="0.15">
      <c r="L870"/>
      <c r="M870"/>
      <c r="U870" t="str">
        <f>IFERROR(1 + ((1-#REF!)/MAX(#REF!,0.000001))*(VLOOKUP("都市ガス",設定!$A$2:$C$101,3,FALSE)/VLOOKUP("電力（全国平均・暫定）",設定!$A$2:$C$101,3,FALSE)),"")</f>
        <v/>
      </c>
    </row>
    <row r="871" spans="12:21" x14ac:dyDescent="0.15">
      <c r="L871"/>
      <c r="M871"/>
      <c r="U871" t="str">
        <f>IFERROR(1 + ((1-#REF!)/MAX(#REF!,0.000001))*(VLOOKUP("都市ガス",設定!$A$2:$C$101,3,FALSE)/VLOOKUP("電力（全国平均・暫定）",設定!$A$2:$C$101,3,FALSE)),"")</f>
        <v/>
      </c>
    </row>
    <row r="872" spans="12:21" x14ac:dyDescent="0.15">
      <c r="L872"/>
      <c r="M872"/>
      <c r="U872" t="str">
        <f>IFERROR(1 + ((1-#REF!)/MAX(#REF!,0.000001))*(VLOOKUP("都市ガス",設定!$A$2:$C$101,3,FALSE)/VLOOKUP("電力（全国平均・暫定）",設定!$A$2:$C$101,3,FALSE)),"")</f>
        <v/>
      </c>
    </row>
    <row r="873" spans="12:21" x14ac:dyDescent="0.15">
      <c r="L873"/>
      <c r="M873"/>
      <c r="U873" t="str">
        <f>IFERROR(1 + ((1-#REF!)/MAX(#REF!,0.000001))*(VLOOKUP("都市ガス",設定!$A$2:$C$101,3,FALSE)/VLOOKUP("電力（全国平均・暫定）",設定!$A$2:$C$101,3,FALSE)),"")</f>
        <v/>
      </c>
    </row>
    <row r="874" spans="12:21" x14ac:dyDescent="0.15">
      <c r="L874"/>
      <c r="M874"/>
      <c r="U874" t="str">
        <f>IFERROR(1 + ((1-#REF!)/MAX(#REF!,0.000001))*(VLOOKUP("都市ガス",設定!$A$2:$C$101,3,FALSE)/VLOOKUP("電力（全国平均・暫定）",設定!$A$2:$C$101,3,FALSE)),"")</f>
        <v/>
      </c>
    </row>
    <row r="875" spans="12:21" x14ac:dyDescent="0.15">
      <c r="L875"/>
      <c r="M875"/>
      <c r="U875" t="str">
        <f>IFERROR(1 + ((1-#REF!)/MAX(#REF!,0.000001))*(VLOOKUP("都市ガス",設定!$A$2:$C$101,3,FALSE)/VLOOKUP("電力（全国平均・暫定）",設定!$A$2:$C$101,3,FALSE)),"")</f>
        <v/>
      </c>
    </row>
    <row r="876" spans="12:21" x14ac:dyDescent="0.15">
      <c r="L876"/>
      <c r="M876"/>
      <c r="U876" t="str">
        <f>IFERROR(1 + ((1-#REF!)/MAX(#REF!,0.000001))*(VLOOKUP("都市ガス",設定!$A$2:$C$101,3,FALSE)/VLOOKUP("電力（全国平均・暫定）",設定!$A$2:$C$101,3,FALSE)),"")</f>
        <v/>
      </c>
    </row>
    <row r="877" spans="12:21" x14ac:dyDescent="0.15">
      <c r="L877"/>
      <c r="M877"/>
      <c r="U877" t="str">
        <f>IFERROR(1 + ((1-#REF!)/MAX(#REF!,0.000001))*(VLOOKUP("都市ガス",設定!$A$2:$C$101,3,FALSE)/VLOOKUP("電力（全国平均・暫定）",設定!$A$2:$C$101,3,FALSE)),"")</f>
        <v/>
      </c>
    </row>
    <row r="878" spans="12:21" x14ac:dyDescent="0.15">
      <c r="L878"/>
      <c r="M878"/>
      <c r="U878" t="str">
        <f>IFERROR(1 + ((1-#REF!)/MAX(#REF!,0.000001))*(VLOOKUP("都市ガス",設定!$A$2:$C$101,3,FALSE)/VLOOKUP("電力（全国平均・暫定）",設定!$A$2:$C$101,3,FALSE)),"")</f>
        <v/>
      </c>
    </row>
    <row r="879" spans="12:21" x14ac:dyDescent="0.15">
      <c r="L879"/>
      <c r="M879"/>
      <c r="U879" t="str">
        <f>IFERROR(1 + ((1-#REF!)/MAX(#REF!,0.000001))*(VLOOKUP("都市ガス",設定!$A$2:$C$101,3,FALSE)/VLOOKUP("電力（全国平均・暫定）",設定!$A$2:$C$101,3,FALSE)),"")</f>
        <v/>
      </c>
    </row>
    <row r="880" spans="12:21" x14ac:dyDescent="0.15">
      <c r="L880"/>
      <c r="M880"/>
      <c r="U880" t="str">
        <f>IFERROR(1 + ((1-#REF!)/MAX(#REF!,0.000001))*(VLOOKUP("都市ガス",設定!$A$2:$C$101,3,FALSE)/VLOOKUP("電力（全国平均・暫定）",設定!$A$2:$C$101,3,FALSE)),"")</f>
        <v/>
      </c>
    </row>
    <row r="881" spans="12:21" x14ac:dyDescent="0.15">
      <c r="L881"/>
      <c r="M881"/>
      <c r="U881" t="str">
        <f>IFERROR(1 + ((1-#REF!)/MAX(#REF!,0.000001))*(VLOOKUP("都市ガス",設定!$A$2:$C$101,3,FALSE)/VLOOKUP("電力（全国平均・暫定）",設定!$A$2:$C$101,3,FALSE)),"")</f>
        <v/>
      </c>
    </row>
    <row r="882" spans="12:21" x14ac:dyDescent="0.15">
      <c r="L882"/>
      <c r="M882"/>
      <c r="U882" t="str">
        <f>IFERROR(1 + ((1-#REF!)/MAX(#REF!,0.000001))*(VLOOKUP("都市ガス",設定!$A$2:$C$101,3,FALSE)/VLOOKUP("電力（全国平均・暫定）",設定!$A$2:$C$101,3,FALSE)),"")</f>
        <v/>
      </c>
    </row>
    <row r="883" spans="12:21" x14ac:dyDescent="0.15">
      <c r="L883"/>
      <c r="M883"/>
      <c r="U883" t="str">
        <f>IFERROR(1 + ((1-#REF!)/MAX(#REF!,0.000001))*(VLOOKUP("都市ガス",設定!$A$2:$C$101,3,FALSE)/VLOOKUP("電力（全国平均・暫定）",設定!$A$2:$C$101,3,FALSE)),"")</f>
        <v/>
      </c>
    </row>
    <row r="884" spans="12:21" x14ac:dyDescent="0.15">
      <c r="L884"/>
      <c r="M884"/>
      <c r="U884" t="str">
        <f>IFERROR(1 + ((1-#REF!)/MAX(#REF!,0.000001))*(VLOOKUP("都市ガス",設定!$A$2:$C$101,3,FALSE)/VLOOKUP("電力（全国平均・暫定）",設定!$A$2:$C$101,3,FALSE)),"")</f>
        <v/>
      </c>
    </row>
    <row r="885" spans="12:21" x14ac:dyDescent="0.15">
      <c r="L885"/>
      <c r="M885"/>
      <c r="U885" t="str">
        <f>IFERROR(1 + ((1-#REF!)/MAX(#REF!,0.000001))*(VLOOKUP("都市ガス",設定!$A$2:$C$101,3,FALSE)/VLOOKUP("電力（全国平均・暫定）",設定!$A$2:$C$101,3,FALSE)),"")</f>
        <v/>
      </c>
    </row>
    <row r="886" spans="12:21" x14ac:dyDescent="0.15">
      <c r="L886"/>
      <c r="M886"/>
      <c r="U886" t="str">
        <f>IFERROR(1 + ((1-#REF!)/MAX(#REF!,0.000001))*(VLOOKUP("都市ガス",設定!$A$2:$C$101,3,FALSE)/VLOOKUP("電力（全国平均・暫定）",設定!$A$2:$C$101,3,FALSE)),"")</f>
        <v/>
      </c>
    </row>
    <row r="887" spans="12:21" x14ac:dyDescent="0.15">
      <c r="L887"/>
      <c r="M887"/>
      <c r="U887" t="str">
        <f>IFERROR(1 + ((1-#REF!)/MAX(#REF!,0.000001))*(VLOOKUP("都市ガス",設定!$A$2:$C$101,3,FALSE)/VLOOKUP("電力（全国平均・暫定）",設定!$A$2:$C$101,3,FALSE)),"")</f>
        <v/>
      </c>
    </row>
    <row r="888" spans="12:21" x14ac:dyDescent="0.15">
      <c r="L888"/>
      <c r="M888"/>
      <c r="U888" t="str">
        <f>IFERROR(1 + ((1-#REF!)/MAX(#REF!,0.000001))*(VLOOKUP("都市ガス",設定!$A$2:$C$101,3,FALSE)/VLOOKUP("電力（全国平均・暫定）",設定!$A$2:$C$101,3,FALSE)),"")</f>
        <v/>
      </c>
    </row>
    <row r="889" spans="12:21" x14ac:dyDescent="0.15">
      <c r="L889"/>
      <c r="M889"/>
      <c r="U889" t="str">
        <f>IFERROR(1 + ((1-#REF!)/MAX(#REF!,0.000001))*(VLOOKUP("都市ガス",設定!$A$2:$C$101,3,FALSE)/VLOOKUP("電力（全国平均・暫定）",設定!$A$2:$C$101,3,FALSE)),"")</f>
        <v/>
      </c>
    </row>
    <row r="890" spans="12:21" x14ac:dyDescent="0.15">
      <c r="L890"/>
      <c r="M890"/>
      <c r="U890" t="str">
        <f>IFERROR(1 + ((1-#REF!)/MAX(#REF!,0.000001))*(VLOOKUP("都市ガス",設定!$A$2:$C$101,3,FALSE)/VLOOKUP("電力（全国平均・暫定）",設定!$A$2:$C$101,3,FALSE)),"")</f>
        <v/>
      </c>
    </row>
    <row r="891" spans="12:21" x14ac:dyDescent="0.15">
      <c r="L891"/>
      <c r="M891"/>
      <c r="U891" t="str">
        <f>IFERROR(1 + ((1-#REF!)/MAX(#REF!,0.000001))*(VLOOKUP("都市ガス",設定!$A$2:$C$101,3,FALSE)/VLOOKUP("電力（全国平均・暫定）",設定!$A$2:$C$101,3,FALSE)),"")</f>
        <v/>
      </c>
    </row>
    <row r="892" spans="12:21" x14ac:dyDescent="0.15">
      <c r="L892"/>
      <c r="M892"/>
      <c r="U892" t="str">
        <f>IFERROR(1 + ((1-#REF!)/MAX(#REF!,0.000001))*(VLOOKUP("都市ガス",設定!$A$2:$C$101,3,FALSE)/VLOOKUP("電力（全国平均・暫定）",設定!$A$2:$C$101,3,FALSE)),"")</f>
        <v/>
      </c>
    </row>
    <row r="893" spans="12:21" x14ac:dyDescent="0.15">
      <c r="L893"/>
      <c r="M893"/>
      <c r="U893" t="str">
        <f>IFERROR(1 + ((1-#REF!)/MAX(#REF!,0.000001))*(VLOOKUP("都市ガス",設定!$A$2:$C$101,3,FALSE)/VLOOKUP("電力（全国平均・暫定）",設定!$A$2:$C$101,3,FALSE)),"")</f>
        <v/>
      </c>
    </row>
    <row r="894" spans="12:21" x14ac:dyDescent="0.15">
      <c r="L894"/>
      <c r="M894"/>
      <c r="U894" t="str">
        <f>IFERROR(1 + ((1-#REF!)/MAX(#REF!,0.000001))*(VLOOKUP("都市ガス",設定!$A$2:$C$101,3,FALSE)/VLOOKUP("電力（全国平均・暫定）",設定!$A$2:$C$101,3,FALSE)),"")</f>
        <v/>
      </c>
    </row>
    <row r="895" spans="12:21" x14ac:dyDescent="0.15">
      <c r="L895"/>
      <c r="M895"/>
      <c r="U895" t="str">
        <f>IFERROR(1 + ((1-#REF!)/MAX(#REF!,0.000001))*(VLOOKUP("都市ガス",設定!$A$2:$C$101,3,FALSE)/VLOOKUP("電力（全国平均・暫定）",設定!$A$2:$C$101,3,FALSE)),"")</f>
        <v/>
      </c>
    </row>
    <row r="896" spans="12:21" x14ac:dyDescent="0.15">
      <c r="L896"/>
      <c r="M896"/>
      <c r="U896" t="str">
        <f>IFERROR(1 + ((1-#REF!)/MAX(#REF!,0.000001))*(VLOOKUP("都市ガス",設定!$A$2:$C$101,3,FALSE)/VLOOKUP("電力（全国平均・暫定）",設定!$A$2:$C$101,3,FALSE)),"")</f>
        <v/>
      </c>
    </row>
    <row r="897" spans="12:21" x14ac:dyDescent="0.15">
      <c r="L897"/>
      <c r="M897"/>
      <c r="U897" t="str">
        <f>IFERROR(1 + ((1-#REF!)/MAX(#REF!,0.000001))*(VLOOKUP("都市ガス",設定!$A$2:$C$101,3,FALSE)/VLOOKUP("電力（全国平均・暫定）",設定!$A$2:$C$101,3,FALSE)),"")</f>
        <v/>
      </c>
    </row>
    <row r="898" spans="12:21" x14ac:dyDescent="0.15">
      <c r="L898"/>
      <c r="M898"/>
      <c r="U898" t="str">
        <f>IFERROR(1 + ((1-#REF!)/MAX(#REF!,0.000001))*(VLOOKUP("都市ガス",設定!$A$2:$C$101,3,FALSE)/VLOOKUP("電力（全国平均・暫定）",設定!$A$2:$C$101,3,FALSE)),"")</f>
        <v/>
      </c>
    </row>
    <row r="899" spans="12:21" x14ac:dyDescent="0.15">
      <c r="L899"/>
      <c r="M899"/>
      <c r="U899" t="str">
        <f>IFERROR(1 + ((1-#REF!)/MAX(#REF!,0.000001))*(VLOOKUP("都市ガス",設定!$A$2:$C$101,3,FALSE)/VLOOKUP("電力（全国平均・暫定）",設定!$A$2:$C$101,3,FALSE)),"")</f>
        <v/>
      </c>
    </row>
    <row r="900" spans="12:21" x14ac:dyDescent="0.15">
      <c r="L900"/>
      <c r="M900"/>
      <c r="U900" t="str">
        <f>IFERROR(1 + ((1-#REF!)/MAX(#REF!,0.000001))*(VLOOKUP("都市ガス",設定!$A$2:$C$101,3,FALSE)/VLOOKUP("電力（全国平均・暫定）",設定!$A$2:$C$101,3,FALSE)),"")</f>
        <v/>
      </c>
    </row>
    <row r="901" spans="12:21" x14ac:dyDescent="0.15">
      <c r="L901"/>
      <c r="M901"/>
      <c r="U901" t="str">
        <f>IFERROR(1 + ((1-#REF!)/MAX(#REF!,0.000001))*(VLOOKUP("都市ガス",設定!$A$2:$C$101,3,FALSE)/VLOOKUP("電力（全国平均・暫定）",設定!$A$2:$C$101,3,FALSE)),"")</f>
        <v/>
      </c>
    </row>
    <row r="902" spans="12:21" x14ac:dyDescent="0.15">
      <c r="L902"/>
      <c r="M902"/>
      <c r="U902" t="str">
        <f>IFERROR(1 + ((1-#REF!)/MAX(#REF!,0.000001))*(VLOOKUP("都市ガス",設定!$A$2:$C$101,3,FALSE)/VLOOKUP("電力（全国平均・暫定）",設定!$A$2:$C$101,3,FALSE)),"")</f>
        <v/>
      </c>
    </row>
    <row r="903" spans="12:21" x14ac:dyDescent="0.15">
      <c r="L903"/>
      <c r="M903"/>
      <c r="U903" t="str">
        <f>IFERROR(1 + ((1-#REF!)/MAX(#REF!,0.000001))*(VLOOKUP("都市ガス",設定!$A$2:$C$101,3,FALSE)/VLOOKUP("電力（全国平均・暫定）",設定!$A$2:$C$101,3,FALSE)),"")</f>
        <v/>
      </c>
    </row>
    <row r="904" spans="12:21" x14ac:dyDescent="0.15">
      <c r="L904"/>
      <c r="M904"/>
      <c r="U904" t="str">
        <f>IFERROR(1 + ((1-#REF!)/MAX(#REF!,0.000001))*(VLOOKUP("都市ガス",設定!$A$2:$C$101,3,FALSE)/VLOOKUP("電力（全国平均・暫定）",設定!$A$2:$C$101,3,FALSE)),"")</f>
        <v/>
      </c>
    </row>
    <row r="905" spans="12:21" x14ac:dyDescent="0.15">
      <c r="L905"/>
      <c r="M905"/>
      <c r="U905" t="str">
        <f>IFERROR(1 + ((1-#REF!)/MAX(#REF!,0.000001))*(VLOOKUP("都市ガス",設定!$A$2:$C$101,3,FALSE)/VLOOKUP("電力（全国平均・暫定）",設定!$A$2:$C$101,3,FALSE)),"")</f>
        <v/>
      </c>
    </row>
    <row r="906" spans="12:21" x14ac:dyDescent="0.15">
      <c r="L906"/>
      <c r="M906"/>
      <c r="U906" t="str">
        <f>IFERROR(1 + ((1-#REF!)/MAX(#REF!,0.000001))*(VLOOKUP("都市ガス",設定!$A$2:$C$101,3,FALSE)/VLOOKUP("電力（全国平均・暫定）",設定!$A$2:$C$101,3,FALSE)),"")</f>
        <v/>
      </c>
    </row>
    <row r="907" spans="12:21" x14ac:dyDescent="0.15">
      <c r="L907"/>
      <c r="M907"/>
      <c r="U907" t="str">
        <f>IFERROR(1 + ((1-#REF!)/MAX(#REF!,0.000001))*(VLOOKUP("都市ガス",設定!$A$2:$C$101,3,FALSE)/VLOOKUP("電力（全国平均・暫定）",設定!$A$2:$C$101,3,FALSE)),"")</f>
        <v/>
      </c>
    </row>
    <row r="908" spans="12:21" x14ac:dyDescent="0.15">
      <c r="L908"/>
      <c r="M908"/>
      <c r="U908" t="str">
        <f>IFERROR(1 + ((1-#REF!)/MAX(#REF!,0.000001))*(VLOOKUP("都市ガス",設定!$A$2:$C$101,3,FALSE)/VLOOKUP("電力（全国平均・暫定）",設定!$A$2:$C$101,3,FALSE)),"")</f>
        <v/>
      </c>
    </row>
    <row r="909" spans="12:21" x14ac:dyDescent="0.15">
      <c r="L909"/>
      <c r="M909"/>
      <c r="U909" t="str">
        <f>IFERROR(1 + ((1-#REF!)/MAX(#REF!,0.000001))*(VLOOKUP("都市ガス",設定!$A$2:$C$101,3,FALSE)/VLOOKUP("電力（全国平均・暫定）",設定!$A$2:$C$101,3,FALSE)),"")</f>
        <v/>
      </c>
    </row>
    <row r="910" spans="12:21" x14ac:dyDescent="0.15">
      <c r="L910"/>
      <c r="M910"/>
      <c r="U910" t="str">
        <f>IFERROR(1 + ((1-#REF!)/MAX(#REF!,0.000001))*(VLOOKUP("都市ガス",設定!$A$2:$C$101,3,FALSE)/VLOOKUP("電力（全国平均・暫定）",設定!$A$2:$C$101,3,FALSE)),"")</f>
        <v/>
      </c>
    </row>
    <row r="911" spans="12:21" x14ac:dyDescent="0.15">
      <c r="L911"/>
      <c r="M911"/>
      <c r="U911" t="str">
        <f>IFERROR(1 + ((1-#REF!)/MAX(#REF!,0.000001))*(VLOOKUP("都市ガス",設定!$A$2:$C$101,3,FALSE)/VLOOKUP("電力（全国平均・暫定）",設定!$A$2:$C$101,3,FALSE)),"")</f>
        <v/>
      </c>
    </row>
    <row r="912" spans="12:21" x14ac:dyDescent="0.15">
      <c r="L912"/>
      <c r="M912"/>
      <c r="U912" t="str">
        <f>IFERROR(1 + ((1-#REF!)/MAX(#REF!,0.000001))*(VLOOKUP("都市ガス",設定!$A$2:$C$101,3,FALSE)/VLOOKUP("電力（全国平均・暫定）",設定!$A$2:$C$101,3,FALSE)),"")</f>
        <v/>
      </c>
    </row>
    <row r="913" spans="12:21" x14ac:dyDescent="0.15">
      <c r="L913"/>
      <c r="M913"/>
      <c r="U913" t="str">
        <f>IFERROR(1 + ((1-#REF!)/MAX(#REF!,0.000001))*(VLOOKUP("都市ガス",設定!$A$2:$C$101,3,FALSE)/VLOOKUP("電力（全国平均・暫定）",設定!$A$2:$C$101,3,FALSE)),"")</f>
        <v/>
      </c>
    </row>
    <row r="914" spans="12:21" x14ac:dyDescent="0.15">
      <c r="L914"/>
      <c r="M914"/>
      <c r="U914" t="str">
        <f>IFERROR(1 + ((1-#REF!)/MAX(#REF!,0.000001))*(VLOOKUP("都市ガス",設定!$A$2:$C$101,3,FALSE)/VLOOKUP("電力（全国平均・暫定）",設定!$A$2:$C$101,3,FALSE)),"")</f>
        <v/>
      </c>
    </row>
    <row r="915" spans="12:21" x14ac:dyDescent="0.15">
      <c r="L915"/>
      <c r="M915"/>
      <c r="U915" t="str">
        <f>IFERROR(1 + ((1-#REF!)/MAX(#REF!,0.000001))*(VLOOKUP("都市ガス",設定!$A$2:$C$101,3,FALSE)/VLOOKUP("電力（全国平均・暫定）",設定!$A$2:$C$101,3,FALSE)),"")</f>
        <v/>
      </c>
    </row>
    <row r="916" spans="12:21" x14ac:dyDescent="0.15">
      <c r="L916"/>
      <c r="M916"/>
      <c r="U916" t="str">
        <f>IFERROR(1 + ((1-#REF!)/MAX(#REF!,0.000001))*(VLOOKUP("都市ガス",設定!$A$2:$C$101,3,FALSE)/VLOOKUP("電力（全国平均・暫定）",設定!$A$2:$C$101,3,FALSE)),"")</f>
        <v/>
      </c>
    </row>
    <row r="917" spans="12:21" x14ac:dyDescent="0.15">
      <c r="L917"/>
      <c r="M917"/>
      <c r="U917" t="str">
        <f>IFERROR(1 + ((1-#REF!)/MAX(#REF!,0.000001))*(VLOOKUP("都市ガス",設定!$A$2:$C$101,3,FALSE)/VLOOKUP("電力（全国平均・暫定）",設定!$A$2:$C$101,3,FALSE)),"")</f>
        <v/>
      </c>
    </row>
    <row r="918" spans="12:21" x14ac:dyDescent="0.15">
      <c r="L918"/>
      <c r="M918"/>
      <c r="U918" t="str">
        <f>IFERROR(1 + ((1-#REF!)/MAX(#REF!,0.000001))*(VLOOKUP("都市ガス",設定!$A$2:$C$101,3,FALSE)/VLOOKUP("電力（全国平均・暫定）",設定!$A$2:$C$101,3,FALSE)),"")</f>
        <v/>
      </c>
    </row>
    <row r="919" spans="12:21" x14ac:dyDescent="0.15">
      <c r="L919"/>
      <c r="M919"/>
      <c r="U919" t="str">
        <f>IFERROR(1 + ((1-#REF!)/MAX(#REF!,0.000001))*(VLOOKUP("都市ガス",設定!$A$2:$C$101,3,FALSE)/VLOOKUP("電力（全国平均・暫定）",設定!$A$2:$C$101,3,FALSE)),"")</f>
        <v/>
      </c>
    </row>
    <row r="920" spans="12:21" x14ac:dyDescent="0.15">
      <c r="L920"/>
      <c r="M920"/>
      <c r="U920" t="str">
        <f>IFERROR(1 + ((1-#REF!)/MAX(#REF!,0.000001))*(VLOOKUP("都市ガス",設定!$A$2:$C$101,3,FALSE)/VLOOKUP("電力（全国平均・暫定）",設定!$A$2:$C$101,3,FALSE)),"")</f>
        <v/>
      </c>
    </row>
    <row r="921" spans="12:21" x14ac:dyDescent="0.15">
      <c r="L921"/>
      <c r="M921"/>
      <c r="U921" t="str">
        <f>IFERROR(1 + ((1-#REF!)/MAX(#REF!,0.000001))*(VLOOKUP("都市ガス",設定!$A$2:$C$101,3,FALSE)/VLOOKUP("電力（全国平均・暫定）",設定!$A$2:$C$101,3,FALSE)),"")</f>
        <v/>
      </c>
    </row>
    <row r="922" spans="12:21" x14ac:dyDescent="0.15">
      <c r="L922"/>
      <c r="M922"/>
      <c r="U922" t="str">
        <f>IFERROR(1 + ((1-#REF!)/MAX(#REF!,0.000001))*(VLOOKUP("都市ガス",設定!$A$2:$C$101,3,FALSE)/VLOOKUP("電力（全国平均・暫定）",設定!$A$2:$C$101,3,FALSE)),"")</f>
        <v/>
      </c>
    </row>
    <row r="923" spans="12:21" x14ac:dyDescent="0.15">
      <c r="L923"/>
      <c r="M923"/>
      <c r="U923" t="str">
        <f>IFERROR(1 + ((1-#REF!)/MAX(#REF!,0.000001))*(VLOOKUP("都市ガス",設定!$A$2:$C$101,3,FALSE)/VLOOKUP("電力（全国平均・暫定）",設定!$A$2:$C$101,3,FALSE)),"")</f>
        <v/>
      </c>
    </row>
    <row r="924" spans="12:21" x14ac:dyDescent="0.15">
      <c r="L924"/>
      <c r="M924"/>
      <c r="U924" t="str">
        <f>IFERROR(1 + ((1-#REF!)/MAX(#REF!,0.000001))*(VLOOKUP("都市ガス",設定!$A$2:$C$101,3,FALSE)/VLOOKUP("電力（全国平均・暫定）",設定!$A$2:$C$101,3,FALSE)),"")</f>
        <v/>
      </c>
    </row>
    <row r="925" spans="12:21" x14ac:dyDescent="0.15">
      <c r="L925"/>
      <c r="M925"/>
      <c r="U925" t="str">
        <f>IFERROR(1 + ((1-#REF!)/MAX(#REF!,0.000001))*(VLOOKUP("都市ガス",設定!$A$2:$C$101,3,FALSE)/VLOOKUP("電力（全国平均・暫定）",設定!$A$2:$C$101,3,FALSE)),"")</f>
        <v/>
      </c>
    </row>
    <row r="926" spans="12:21" x14ac:dyDescent="0.15">
      <c r="L926"/>
      <c r="M926"/>
      <c r="U926" t="str">
        <f>IFERROR(1 + ((1-#REF!)/MAX(#REF!,0.000001))*(VLOOKUP("都市ガス",設定!$A$2:$C$101,3,FALSE)/VLOOKUP("電力（全国平均・暫定）",設定!$A$2:$C$101,3,FALSE)),"")</f>
        <v/>
      </c>
    </row>
    <row r="927" spans="12:21" x14ac:dyDescent="0.15">
      <c r="L927"/>
      <c r="M927"/>
      <c r="U927" t="str">
        <f>IFERROR(1 + ((1-#REF!)/MAX(#REF!,0.000001))*(VLOOKUP("都市ガス",設定!$A$2:$C$101,3,FALSE)/VLOOKUP("電力（全国平均・暫定）",設定!$A$2:$C$101,3,FALSE)),"")</f>
        <v/>
      </c>
    </row>
    <row r="928" spans="12:21" x14ac:dyDescent="0.15">
      <c r="L928"/>
      <c r="M928"/>
      <c r="U928" t="str">
        <f>IFERROR(1 + ((1-#REF!)/MAX(#REF!,0.000001))*(VLOOKUP("都市ガス",設定!$A$2:$C$101,3,FALSE)/VLOOKUP("電力（全国平均・暫定）",設定!$A$2:$C$101,3,FALSE)),"")</f>
        <v/>
      </c>
    </row>
    <row r="929" spans="12:21" x14ac:dyDescent="0.15">
      <c r="L929"/>
      <c r="M929"/>
      <c r="U929" t="str">
        <f>IFERROR(1 + ((1-#REF!)/MAX(#REF!,0.000001))*(VLOOKUP("都市ガス",設定!$A$2:$C$101,3,FALSE)/VLOOKUP("電力（全国平均・暫定）",設定!$A$2:$C$101,3,FALSE)),"")</f>
        <v/>
      </c>
    </row>
    <row r="930" spans="12:21" x14ac:dyDescent="0.15">
      <c r="L930"/>
      <c r="M930"/>
      <c r="U930" t="str">
        <f>IFERROR(1 + ((1-#REF!)/MAX(#REF!,0.000001))*(VLOOKUP("都市ガス",設定!$A$2:$C$101,3,FALSE)/VLOOKUP("電力（全国平均・暫定）",設定!$A$2:$C$101,3,FALSE)),"")</f>
        <v/>
      </c>
    </row>
    <row r="931" spans="12:21" x14ac:dyDescent="0.15">
      <c r="L931"/>
      <c r="M931"/>
      <c r="U931" t="str">
        <f>IFERROR(1 + ((1-#REF!)/MAX(#REF!,0.000001))*(VLOOKUP("都市ガス",設定!$A$2:$C$101,3,FALSE)/VLOOKUP("電力（全国平均・暫定）",設定!$A$2:$C$101,3,FALSE)),"")</f>
        <v/>
      </c>
    </row>
    <row r="932" spans="12:21" x14ac:dyDescent="0.15">
      <c r="L932"/>
      <c r="M932"/>
      <c r="U932" t="str">
        <f>IFERROR(1 + ((1-#REF!)/MAX(#REF!,0.000001))*(VLOOKUP("都市ガス",設定!$A$2:$C$101,3,FALSE)/VLOOKUP("電力（全国平均・暫定）",設定!$A$2:$C$101,3,FALSE)),"")</f>
        <v/>
      </c>
    </row>
    <row r="933" spans="12:21" x14ac:dyDescent="0.15">
      <c r="L933"/>
      <c r="M933"/>
      <c r="U933" t="str">
        <f>IFERROR(1 + ((1-#REF!)/MAX(#REF!,0.000001))*(VLOOKUP("都市ガス",設定!$A$2:$C$101,3,FALSE)/VLOOKUP("電力（全国平均・暫定）",設定!$A$2:$C$101,3,FALSE)),"")</f>
        <v/>
      </c>
    </row>
    <row r="934" spans="12:21" x14ac:dyDescent="0.15">
      <c r="L934"/>
      <c r="M934"/>
      <c r="U934" t="str">
        <f>IFERROR(1 + ((1-#REF!)/MAX(#REF!,0.000001))*(VLOOKUP("都市ガス",設定!$A$2:$C$101,3,FALSE)/VLOOKUP("電力（全国平均・暫定）",設定!$A$2:$C$101,3,FALSE)),"")</f>
        <v/>
      </c>
    </row>
    <row r="935" spans="12:21" x14ac:dyDescent="0.15">
      <c r="L935"/>
      <c r="M935"/>
      <c r="U935" t="str">
        <f>IFERROR(1 + ((1-#REF!)/MAX(#REF!,0.000001))*(VLOOKUP("都市ガス",設定!$A$2:$C$101,3,FALSE)/VLOOKUP("電力（全国平均・暫定）",設定!$A$2:$C$101,3,FALSE)),"")</f>
        <v/>
      </c>
    </row>
    <row r="936" spans="12:21" x14ac:dyDescent="0.15">
      <c r="L936"/>
      <c r="M936"/>
      <c r="U936" t="str">
        <f>IFERROR(1 + ((1-#REF!)/MAX(#REF!,0.000001))*(VLOOKUP("都市ガス",設定!$A$2:$C$101,3,FALSE)/VLOOKUP("電力（全国平均・暫定）",設定!$A$2:$C$101,3,FALSE)),"")</f>
        <v/>
      </c>
    </row>
    <row r="937" spans="12:21" x14ac:dyDescent="0.15">
      <c r="L937"/>
      <c r="M937"/>
      <c r="U937" t="str">
        <f>IFERROR(1 + ((1-#REF!)/MAX(#REF!,0.000001))*(VLOOKUP("都市ガス",設定!$A$2:$C$101,3,FALSE)/VLOOKUP("電力（全国平均・暫定）",設定!$A$2:$C$101,3,FALSE)),"")</f>
        <v/>
      </c>
    </row>
    <row r="938" spans="12:21" x14ac:dyDescent="0.15">
      <c r="L938"/>
      <c r="M938"/>
      <c r="U938" t="str">
        <f>IFERROR(1 + ((1-#REF!)/MAX(#REF!,0.000001))*(VLOOKUP("都市ガス",設定!$A$2:$C$101,3,FALSE)/VLOOKUP("電力（全国平均・暫定）",設定!$A$2:$C$101,3,FALSE)),"")</f>
        <v/>
      </c>
    </row>
    <row r="939" spans="12:21" x14ac:dyDescent="0.15">
      <c r="L939"/>
      <c r="M939"/>
      <c r="U939" t="str">
        <f>IFERROR(1 + ((1-#REF!)/MAX(#REF!,0.000001))*(VLOOKUP("都市ガス",設定!$A$2:$C$101,3,FALSE)/VLOOKUP("電力（全国平均・暫定）",設定!$A$2:$C$101,3,FALSE)),"")</f>
        <v/>
      </c>
    </row>
    <row r="940" spans="12:21" x14ac:dyDescent="0.15">
      <c r="L940"/>
      <c r="M940"/>
      <c r="U940" t="str">
        <f>IFERROR(1 + ((1-#REF!)/MAX(#REF!,0.000001))*(VLOOKUP("都市ガス",設定!$A$2:$C$101,3,FALSE)/VLOOKUP("電力（全国平均・暫定）",設定!$A$2:$C$101,3,FALSE)),"")</f>
        <v/>
      </c>
    </row>
    <row r="941" spans="12:21" x14ac:dyDescent="0.15">
      <c r="L941"/>
      <c r="M941"/>
      <c r="U941" t="str">
        <f>IFERROR(1 + ((1-#REF!)/MAX(#REF!,0.000001))*(VLOOKUP("都市ガス",設定!$A$2:$C$101,3,FALSE)/VLOOKUP("電力（全国平均・暫定）",設定!$A$2:$C$101,3,FALSE)),"")</f>
        <v/>
      </c>
    </row>
    <row r="942" spans="12:21" x14ac:dyDescent="0.15">
      <c r="L942"/>
      <c r="M942"/>
      <c r="U942" t="str">
        <f>IFERROR(1 + ((1-#REF!)/MAX(#REF!,0.000001))*(VLOOKUP("都市ガス",設定!$A$2:$C$101,3,FALSE)/VLOOKUP("電力（全国平均・暫定）",設定!$A$2:$C$101,3,FALSE)),"")</f>
        <v/>
      </c>
    </row>
    <row r="943" spans="12:21" x14ac:dyDescent="0.15">
      <c r="L943"/>
      <c r="M943"/>
      <c r="U943" t="str">
        <f>IFERROR(1 + ((1-#REF!)/MAX(#REF!,0.000001))*(VLOOKUP("都市ガス",設定!$A$2:$C$101,3,FALSE)/VLOOKUP("電力（全国平均・暫定）",設定!$A$2:$C$101,3,FALSE)),"")</f>
        <v/>
      </c>
    </row>
    <row r="944" spans="12:21" x14ac:dyDescent="0.15">
      <c r="L944"/>
      <c r="M944"/>
      <c r="U944" t="str">
        <f>IFERROR(1 + ((1-#REF!)/MAX(#REF!,0.000001))*(VLOOKUP("都市ガス",設定!$A$2:$C$101,3,FALSE)/VLOOKUP("電力（全国平均・暫定）",設定!$A$2:$C$101,3,FALSE)),"")</f>
        <v/>
      </c>
    </row>
    <row r="945" spans="12:21" x14ac:dyDescent="0.15">
      <c r="L945"/>
      <c r="M945"/>
      <c r="U945" t="str">
        <f>IFERROR(1 + ((1-#REF!)/MAX(#REF!,0.000001))*(VLOOKUP("都市ガス",設定!$A$2:$C$101,3,FALSE)/VLOOKUP("電力（全国平均・暫定）",設定!$A$2:$C$101,3,FALSE)),"")</f>
        <v/>
      </c>
    </row>
    <row r="946" spans="12:21" x14ac:dyDescent="0.15">
      <c r="L946"/>
      <c r="M946"/>
      <c r="U946" t="str">
        <f>IFERROR(1 + ((1-#REF!)/MAX(#REF!,0.000001))*(VLOOKUP("都市ガス",設定!$A$2:$C$101,3,FALSE)/VLOOKUP("電力（全国平均・暫定）",設定!$A$2:$C$101,3,FALSE)),"")</f>
        <v/>
      </c>
    </row>
    <row r="947" spans="12:21" x14ac:dyDescent="0.15">
      <c r="L947"/>
      <c r="M947"/>
      <c r="U947" t="str">
        <f>IFERROR(1 + ((1-#REF!)/MAX(#REF!,0.000001))*(VLOOKUP("都市ガス",設定!$A$2:$C$101,3,FALSE)/VLOOKUP("電力（全国平均・暫定）",設定!$A$2:$C$101,3,FALSE)),"")</f>
        <v/>
      </c>
    </row>
    <row r="948" spans="12:21" x14ac:dyDescent="0.15">
      <c r="L948"/>
      <c r="M948"/>
      <c r="U948" t="str">
        <f>IFERROR(1 + ((1-#REF!)/MAX(#REF!,0.000001))*(VLOOKUP("都市ガス",設定!$A$2:$C$101,3,FALSE)/VLOOKUP("電力（全国平均・暫定）",設定!$A$2:$C$101,3,FALSE)),"")</f>
        <v/>
      </c>
    </row>
    <row r="949" spans="12:21" x14ac:dyDescent="0.15">
      <c r="L949"/>
      <c r="M949"/>
      <c r="U949" t="str">
        <f>IFERROR(1 + ((1-#REF!)/MAX(#REF!,0.000001))*(VLOOKUP("都市ガス",設定!$A$2:$C$101,3,FALSE)/VLOOKUP("電力（全国平均・暫定）",設定!$A$2:$C$101,3,FALSE)),"")</f>
        <v/>
      </c>
    </row>
    <row r="950" spans="12:21" x14ac:dyDescent="0.15">
      <c r="L950"/>
      <c r="M950"/>
      <c r="U950" t="str">
        <f>IFERROR(1 + ((1-#REF!)/MAX(#REF!,0.000001))*(VLOOKUP("都市ガス",設定!$A$2:$C$101,3,FALSE)/VLOOKUP("電力（全国平均・暫定）",設定!$A$2:$C$101,3,FALSE)),"")</f>
        <v/>
      </c>
    </row>
    <row r="951" spans="12:21" x14ac:dyDescent="0.15">
      <c r="L951"/>
      <c r="M951"/>
      <c r="U951" t="str">
        <f>IFERROR(1 + ((1-#REF!)/MAX(#REF!,0.000001))*(VLOOKUP("都市ガス",設定!$A$2:$C$101,3,FALSE)/VLOOKUP("電力（全国平均・暫定）",設定!$A$2:$C$101,3,FALSE)),"")</f>
        <v/>
      </c>
    </row>
    <row r="952" spans="12:21" x14ac:dyDescent="0.15">
      <c r="L952"/>
      <c r="M952"/>
      <c r="U952" t="str">
        <f>IFERROR(1 + ((1-#REF!)/MAX(#REF!,0.000001))*(VLOOKUP("都市ガス",設定!$A$2:$C$101,3,FALSE)/VLOOKUP("電力（全国平均・暫定）",設定!$A$2:$C$101,3,FALSE)),"")</f>
        <v/>
      </c>
    </row>
    <row r="953" spans="12:21" x14ac:dyDescent="0.15">
      <c r="L953"/>
      <c r="M953"/>
      <c r="U953" t="str">
        <f>IFERROR(1 + ((1-#REF!)/MAX(#REF!,0.000001))*(VLOOKUP("都市ガス",設定!$A$2:$C$101,3,FALSE)/VLOOKUP("電力（全国平均・暫定）",設定!$A$2:$C$101,3,FALSE)),"")</f>
        <v/>
      </c>
    </row>
    <row r="954" spans="12:21" x14ac:dyDescent="0.15">
      <c r="L954"/>
      <c r="M954"/>
      <c r="U954" t="str">
        <f>IFERROR(1 + ((1-#REF!)/MAX(#REF!,0.000001))*(VLOOKUP("都市ガス",設定!$A$2:$C$101,3,FALSE)/VLOOKUP("電力（全国平均・暫定）",設定!$A$2:$C$101,3,FALSE)),"")</f>
        <v/>
      </c>
    </row>
    <row r="955" spans="12:21" x14ac:dyDescent="0.15">
      <c r="L955"/>
      <c r="M955"/>
      <c r="U955" t="str">
        <f>IFERROR(1 + ((1-#REF!)/MAX(#REF!,0.000001))*(VLOOKUP("都市ガス",設定!$A$2:$C$101,3,FALSE)/VLOOKUP("電力（全国平均・暫定）",設定!$A$2:$C$101,3,FALSE)),"")</f>
        <v/>
      </c>
    </row>
    <row r="956" spans="12:21" x14ac:dyDescent="0.15">
      <c r="L956"/>
      <c r="M956"/>
      <c r="U956" t="str">
        <f>IFERROR(1 + ((1-#REF!)/MAX(#REF!,0.000001))*(VLOOKUP("都市ガス",設定!$A$2:$C$101,3,FALSE)/VLOOKUP("電力（全国平均・暫定）",設定!$A$2:$C$101,3,FALSE)),"")</f>
        <v/>
      </c>
    </row>
    <row r="957" spans="12:21" x14ac:dyDescent="0.15">
      <c r="L957"/>
      <c r="M957"/>
      <c r="U957" t="str">
        <f>IFERROR(1 + ((1-#REF!)/MAX(#REF!,0.000001))*(VLOOKUP("都市ガス",設定!$A$2:$C$101,3,FALSE)/VLOOKUP("電力（全国平均・暫定）",設定!$A$2:$C$101,3,FALSE)),"")</f>
        <v/>
      </c>
    </row>
    <row r="958" spans="12:21" x14ac:dyDescent="0.15">
      <c r="L958"/>
      <c r="M958"/>
      <c r="U958" t="str">
        <f>IFERROR(1 + ((1-#REF!)/MAX(#REF!,0.000001))*(VLOOKUP("都市ガス",設定!$A$2:$C$101,3,FALSE)/VLOOKUP("電力（全国平均・暫定）",設定!$A$2:$C$101,3,FALSE)),"")</f>
        <v/>
      </c>
    </row>
    <row r="959" spans="12:21" x14ac:dyDescent="0.15">
      <c r="L959"/>
      <c r="M959"/>
      <c r="U959" t="str">
        <f>IFERROR(1 + ((1-#REF!)/MAX(#REF!,0.000001))*(VLOOKUP("都市ガス",設定!$A$2:$C$101,3,FALSE)/VLOOKUP("電力（全国平均・暫定）",設定!$A$2:$C$101,3,FALSE)),"")</f>
        <v/>
      </c>
    </row>
    <row r="960" spans="12:21" x14ac:dyDescent="0.15">
      <c r="L960"/>
      <c r="M960"/>
      <c r="U960" t="str">
        <f>IFERROR(1 + ((1-#REF!)/MAX(#REF!,0.000001))*(VLOOKUP("都市ガス",設定!$A$2:$C$101,3,FALSE)/VLOOKUP("電力（全国平均・暫定）",設定!$A$2:$C$101,3,FALSE)),"")</f>
        <v/>
      </c>
    </row>
    <row r="961" spans="12:21" x14ac:dyDescent="0.15">
      <c r="L961"/>
      <c r="M961"/>
      <c r="U961" t="str">
        <f>IFERROR(1 + ((1-#REF!)/MAX(#REF!,0.000001))*(VLOOKUP("都市ガス",設定!$A$2:$C$101,3,FALSE)/VLOOKUP("電力（全国平均・暫定）",設定!$A$2:$C$101,3,FALSE)),"")</f>
        <v/>
      </c>
    </row>
    <row r="962" spans="12:21" x14ac:dyDescent="0.15">
      <c r="L962"/>
      <c r="M962"/>
      <c r="U962" t="str">
        <f>IFERROR(1 + ((1-#REF!)/MAX(#REF!,0.000001))*(VLOOKUP("都市ガス",設定!$A$2:$C$101,3,FALSE)/VLOOKUP("電力（全国平均・暫定）",設定!$A$2:$C$101,3,FALSE)),"")</f>
        <v/>
      </c>
    </row>
    <row r="963" spans="12:21" x14ac:dyDescent="0.15">
      <c r="L963"/>
      <c r="M963"/>
      <c r="U963" t="str">
        <f>IFERROR(1 + ((1-#REF!)/MAX(#REF!,0.000001))*(VLOOKUP("都市ガス",設定!$A$2:$C$101,3,FALSE)/VLOOKUP("電力（全国平均・暫定）",設定!$A$2:$C$101,3,FALSE)),"")</f>
        <v/>
      </c>
    </row>
    <row r="964" spans="12:21" x14ac:dyDescent="0.15">
      <c r="L964"/>
      <c r="M964"/>
      <c r="U964" t="str">
        <f>IFERROR(1 + ((1-#REF!)/MAX(#REF!,0.000001))*(VLOOKUP("都市ガス",設定!$A$2:$C$101,3,FALSE)/VLOOKUP("電力（全国平均・暫定）",設定!$A$2:$C$101,3,FALSE)),"")</f>
        <v/>
      </c>
    </row>
    <row r="965" spans="12:21" x14ac:dyDescent="0.15">
      <c r="L965"/>
      <c r="M965"/>
      <c r="U965" t="str">
        <f>IFERROR(1 + ((1-#REF!)/MAX(#REF!,0.000001))*(VLOOKUP("都市ガス",設定!$A$2:$C$101,3,FALSE)/VLOOKUP("電力（全国平均・暫定）",設定!$A$2:$C$101,3,FALSE)),"")</f>
        <v/>
      </c>
    </row>
    <row r="966" spans="12:21" x14ac:dyDescent="0.15">
      <c r="L966"/>
      <c r="M966"/>
      <c r="U966" t="str">
        <f>IFERROR(1 + ((1-#REF!)/MAX(#REF!,0.000001))*(VLOOKUP("都市ガス",設定!$A$2:$C$101,3,FALSE)/VLOOKUP("電力（全国平均・暫定）",設定!$A$2:$C$101,3,FALSE)),"")</f>
        <v/>
      </c>
    </row>
    <row r="967" spans="12:21" x14ac:dyDescent="0.15">
      <c r="L967"/>
      <c r="M967"/>
      <c r="U967" t="str">
        <f>IFERROR(1 + ((1-#REF!)/MAX(#REF!,0.000001))*(VLOOKUP("都市ガス",設定!$A$2:$C$101,3,FALSE)/VLOOKUP("電力（全国平均・暫定）",設定!$A$2:$C$101,3,FALSE)),"")</f>
        <v/>
      </c>
    </row>
    <row r="968" spans="12:21" x14ac:dyDescent="0.15">
      <c r="L968"/>
      <c r="M968"/>
      <c r="U968" t="str">
        <f>IFERROR(1 + ((1-#REF!)/MAX(#REF!,0.000001))*(VLOOKUP("都市ガス",設定!$A$2:$C$101,3,FALSE)/VLOOKUP("電力（全国平均・暫定）",設定!$A$2:$C$101,3,FALSE)),"")</f>
        <v/>
      </c>
    </row>
    <row r="969" spans="12:21" x14ac:dyDescent="0.15">
      <c r="L969"/>
      <c r="M969"/>
      <c r="U969" t="str">
        <f>IFERROR(1 + ((1-#REF!)/MAX(#REF!,0.000001))*(VLOOKUP("都市ガス",設定!$A$2:$C$101,3,FALSE)/VLOOKUP("電力（全国平均・暫定）",設定!$A$2:$C$101,3,FALSE)),"")</f>
        <v/>
      </c>
    </row>
    <row r="970" spans="12:21" x14ac:dyDescent="0.15">
      <c r="L970"/>
      <c r="M970"/>
      <c r="U970" t="str">
        <f>IFERROR(1 + ((1-#REF!)/MAX(#REF!,0.000001))*(VLOOKUP("都市ガス",設定!$A$2:$C$101,3,FALSE)/VLOOKUP("電力（全国平均・暫定）",設定!$A$2:$C$101,3,FALSE)),"")</f>
        <v/>
      </c>
    </row>
    <row r="971" spans="12:21" x14ac:dyDescent="0.15">
      <c r="L971"/>
      <c r="M971"/>
      <c r="U971" t="str">
        <f>IFERROR(1 + ((1-#REF!)/MAX(#REF!,0.000001))*(VLOOKUP("都市ガス",設定!$A$2:$C$101,3,FALSE)/VLOOKUP("電力（全国平均・暫定）",設定!$A$2:$C$101,3,FALSE)),"")</f>
        <v/>
      </c>
    </row>
    <row r="972" spans="12:21" x14ac:dyDescent="0.15">
      <c r="L972"/>
      <c r="M972"/>
      <c r="U972" t="str">
        <f>IFERROR(1 + ((1-#REF!)/MAX(#REF!,0.000001))*(VLOOKUP("都市ガス",設定!$A$2:$C$101,3,FALSE)/VLOOKUP("電力（全国平均・暫定）",設定!$A$2:$C$101,3,FALSE)),"")</f>
        <v/>
      </c>
    </row>
    <row r="973" spans="12:21" x14ac:dyDescent="0.15">
      <c r="L973"/>
      <c r="M973"/>
      <c r="U973" t="str">
        <f>IFERROR(1 + ((1-#REF!)/MAX(#REF!,0.000001))*(VLOOKUP("都市ガス",設定!$A$2:$C$101,3,FALSE)/VLOOKUP("電力（全国平均・暫定）",設定!$A$2:$C$101,3,FALSE)),"")</f>
        <v/>
      </c>
    </row>
    <row r="974" spans="12:21" x14ac:dyDescent="0.15">
      <c r="L974"/>
      <c r="M974"/>
      <c r="U974" t="str">
        <f>IFERROR(1 + ((1-#REF!)/MAX(#REF!,0.000001))*(VLOOKUP("都市ガス",設定!$A$2:$C$101,3,FALSE)/VLOOKUP("電力（全国平均・暫定）",設定!$A$2:$C$101,3,FALSE)),"")</f>
        <v/>
      </c>
    </row>
    <row r="975" spans="12:21" x14ac:dyDescent="0.15">
      <c r="L975"/>
      <c r="M975"/>
      <c r="U975" t="str">
        <f>IFERROR(1 + ((1-#REF!)/MAX(#REF!,0.000001))*(VLOOKUP("都市ガス",設定!$A$2:$C$101,3,FALSE)/VLOOKUP("電力（全国平均・暫定）",設定!$A$2:$C$101,3,FALSE)),"")</f>
        <v/>
      </c>
    </row>
    <row r="976" spans="12:21" x14ac:dyDescent="0.15">
      <c r="L976"/>
      <c r="M976"/>
      <c r="U976" t="str">
        <f>IFERROR(1 + ((1-#REF!)/MAX(#REF!,0.000001))*(VLOOKUP("都市ガス",設定!$A$2:$C$101,3,FALSE)/VLOOKUP("電力（全国平均・暫定）",設定!$A$2:$C$101,3,FALSE)),"")</f>
        <v/>
      </c>
    </row>
    <row r="977" spans="12:21" x14ac:dyDescent="0.15">
      <c r="L977"/>
      <c r="M977"/>
      <c r="U977" t="str">
        <f>IFERROR(1 + ((1-#REF!)/MAX(#REF!,0.000001))*(VLOOKUP("都市ガス",設定!$A$2:$C$101,3,FALSE)/VLOOKUP("電力（全国平均・暫定）",設定!$A$2:$C$101,3,FALSE)),"")</f>
        <v/>
      </c>
    </row>
    <row r="978" spans="12:21" x14ac:dyDescent="0.15">
      <c r="L978"/>
      <c r="M978"/>
      <c r="U978" t="str">
        <f>IFERROR(1 + ((1-#REF!)/MAX(#REF!,0.000001))*(VLOOKUP("都市ガス",設定!$A$2:$C$101,3,FALSE)/VLOOKUP("電力（全国平均・暫定）",設定!$A$2:$C$101,3,FALSE)),"")</f>
        <v/>
      </c>
    </row>
    <row r="979" spans="12:21" x14ac:dyDescent="0.15">
      <c r="L979"/>
      <c r="M979"/>
      <c r="U979" t="str">
        <f>IFERROR(1 + ((1-#REF!)/MAX(#REF!,0.000001))*(VLOOKUP("都市ガス",設定!$A$2:$C$101,3,FALSE)/VLOOKUP("電力（全国平均・暫定）",設定!$A$2:$C$101,3,FALSE)),"")</f>
        <v/>
      </c>
    </row>
    <row r="980" spans="12:21" x14ac:dyDescent="0.15">
      <c r="L980"/>
      <c r="M980"/>
      <c r="U980" t="str">
        <f>IFERROR(1 + ((1-#REF!)/MAX(#REF!,0.000001))*(VLOOKUP("都市ガス",設定!$A$2:$C$101,3,FALSE)/VLOOKUP("電力（全国平均・暫定）",設定!$A$2:$C$101,3,FALSE)),"")</f>
        <v/>
      </c>
    </row>
    <row r="981" spans="12:21" x14ac:dyDescent="0.15">
      <c r="L981"/>
      <c r="M981"/>
      <c r="U981" t="str">
        <f>IFERROR(1 + ((1-#REF!)/MAX(#REF!,0.000001))*(VLOOKUP("都市ガス",設定!$A$2:$C$101,3,FALSE)/VLOOKUP("電力（全国平均・暫定）",設定!$A$2:$C$101,3,FALSE)),"")</f>
        <v/>
      </c>
    </row>
    <row r="982" spans="12:21" x14ac:dyDescent="0.15">
      <c r="L982"/>
      <c r="M982"/>
      <c r="U982" t="str">
        <f>IFERROR(1 + ((1-#REF!)/MAX(#REF!,0.000001))*(VLOOKUP("都市ガス",設定!$A$2:$C$101,3,FALSE)/VLOOKUP("電力（全国平均・暫定）",設定!$A$2:$C$101,3,FALSE)),"")</f>
        <v/>
      </c>
    </row>
    <row r="983" spans="12:21" x14ac:dyDescent="0.15">
      <c r="L983"/>
      <c r="M983"/>
      <c r="U983" t="str">
        <f>IFERROR(1 + ((1-#REF!)/MAX(#REF!,0.000001))*(VLOOKUP("都市ガス",設定!$A$2:$C$101,3,FALSE)/VLOOKUP("電力（全国平均・暫定）",設定!$A$2:$C$101,3,FALSE)),"")</f>
        <v/>
      </c>
    </row>
    <row r="984" spans="12:21" x14ac:dyDescent="0.15">
      <c r="L984"/>
      <c r="M984"/>
      <c r="U984" t="str">
        <f>IFERROR(1 + ((1-#REF!)/MAX(#REF!,0.000001))*(VLOOKUP("都市ガス",設定!$A$2:$C$101,3,FALSE)/VLOOKUP("電力（全国平均・暫定）",設定!$A$2:$C$101,3,FALSE)),"")</f>
        <v/>
      </c>
    </row>
    <row r="985" spans="12:21" x14ac:dyDescent="0.15">
      <c r="L985"/>
      <c r="M985"/>
      <c r="U985" t="str">
        <f>IFERROR(1 + ((1-#REF!)/MAX(#REF!,0.000001))*(VLOOKUP("都市ガス",設定!$A$2:$C$101,3,FALSE)/VLOOKUP("電力（全国平均・暫定）",設定!$A$2:$C$101,3,FALSE)),"")</f>
        <v/>
      </c>
    </row>
    <row r="986" spans="12:21" x14ac:dyDescent="0.15">
      <c r="L986"/>
      <c r="M986"/>
      <c r="U986" t="str">
        <f>IFERROR(1 + ((1-#REF!)/MAX(#REF!,0.000001))*(VLOOKUP("都市ガス",設定!$A$2:$C$101,3,FALSE)/VLOOKUP("電力（全国平均・暫定）",設定!$A$2:$C$101,3,FALSE)),"")</f>
        <v/>
      </c>
    </row>
    <row r="987" spans="12:21" x14ac:dyDescent="0.15">
      <c r="L987"/>
      <c r="M987"/>
      <c r="U987" t="str">
        <f>IFERROR(1 + ((1-#REF!)/MAX(#REF!,0.000001))*(VLOOKUP("都市ガス",設定!$A$2:$C$101,3,FALSE)/VLOOKUP("電力（全国平均・暫定）",設定!$A$2:$C$101,3,FALSE)),"")</f>
        <v/>
      </c>
    </row>
    <row r="988" spans="12:21" x14ac:dyDescent="0.15">
      <c r="L988"/>
      <c r="M988"/>
      <c r="U988" t="str">
        <f>IFERROR(1 + ((1-#REF!)/MAX(#REF!,0.000001))*(VLOOKUP("都市ガス",設定!$A$2:$C$101,3,FALSE)/VLOOKUP("電力（全国平均・暫定）",設定!$A$2:$C$101,3,FALSE)),"")</f>
        <v/>
      </c>
    </row>
    <row r="989" spans="12:21" x14ac:dyDescent="0.15">
      <c r="L989"/>
      <c r="M989"/>
      <c r="U989" t="str">
        <f>IFERROR(1 + ((1-#REF!)/MAX(#REF!,0.000001))*(VLOOKUP("都市ガス",設定!$A$2:$C$101,3,FALSE)/VLOOKUP("電力（全国平均・暫定）",設定!$A$2:$C$101,3,FALSE)),"")</f>
        <v/>
      </c>
    </row>
    <row r="990" spans="12:21" x14ac:dyDescent="0.15">
      <c r="L990"/>
      <c r="M990"/>
      <c r="U990" t="str">
        <f>IFERROR(1 + ((1-#REF!)/MAX(#REF!,0.000001))*(VLOOKUP("都市ガス",設定!$A$2:$C$101,3,FALSE)/VLOOKUP("電力（全国平均・暫定）",設定!$A$2:$C$101,3,FALSE)),"")</f>
        <v/>
      </c>
    </row>
    <row r="991" spans="12:21" x14ac:dyDescent="0.15">
      <c r="L991"/>
      <c r="M991"/>
      <c r="U991" t="str">
        <f>IFERROR(1 + ((1-#REF!)/MAX(#REF!,0.000001))*(VLOOKUP("都市ガス",設定!$A$2:$C$101,3,FALSE)/VLOOKUP("電力（全国平均・暫定）",設定!$A$2:$C$101,3,FALSE)),"")</f>
        <v/>
      </c>
    </row>
    <row r="992" spans="12:21" x14ac:dyDescent="0.15">
      <c r="L992"/>
      <c r="M992"/>
      <c r="U992" t="str">
        <f>IFERROR(1 + ((1-#REF!)/MAX(#REF!,0.000001))*(VLOOKUP("都市ガス",設定!$A$2:$C$101,3,FALSE)/VLOOKUP("電力（全国平均・暫定）",設定!$A$2:$C$101,3,FALSE)),"")</f>
        <v/>
      </c>
    </row>
    <row r="993" spans="12:21" x14ac:dyDescent="0.15">
      <c r="L993"/>
      <c r="M993"/>
      <c r="U993" t="str">
        <f>IFERROR(1 + ((1-#REF!)/MAX(#REF!,0.000001))*(VLOOKUP("都市ガス",設定!$A$2:$C$101,3,FALSE)/VLOOKUP("電力（全国平均・暫定）",設定!$A$2:$C$101,3,FALSE)),"")</f>
        <v/>
      </c>
    </row>
    <row r="994" spans="12:21" x14ac:dyDescent="0.15">
      <c r="L994"/>
      <c r="M994"/>
      <c r="U994" t="str">
        <f>IFERROR(1 + ((1-#REF!)/MAX(#REF!,0.000001))*(VLOOKUP("都市ガス",設定!$A$2:$C$101,3,FALSE)/VLOOKUP("電力（全国平均・暫定）",設定!$A$2:$C$101,3,FALSE)),"")</f>
        <v/>
      </c>
    </row>
    <row r="995" spans="12:21" x14ac:dyDescent="0.15">
      <c r="L995"/>
      <c r="M995"/>
      <c r="U995" t="str">
        <f>IFERROR(1 + ((1-#REF!)/MAX(#REF!,0.000001))*(VLOOKUP("都市ガス",設定!$A$2:$C$101,3,FALSE)/VLOOKUP("電力（全国平均・暫定）",設定!$A$2:$C$101,3,FALSE)),"")</f>
        <v/>
      </c>
    </row>
    <row r="996" spans="12:21" x14ac:dyDescent="0.15">
      <c r="L996"/>
      <c r="M996"/>
      <c r="U996" t="str">
        <f>IFERROR(1 + ((1-#REF!)/MAX(#REF!,0.000001))*(VLOOKUP("都市ガス",設定!$A$2:$C$101,3,FALSE)/VLOOKUP("電力（全国平均・暫定）",設定!$A$2:$C$101,3,FALSE)),"")</f>
        <v/>
      </c>
    </row>
    <row r="997" spans="12:21" x14ac:dyDescent="0.15">
      <c r="L997"/>
      <c r="M997"/>
      <c r="U997" t="str">
        <f>IFERROR(1 + ((1-#REF!)/MAX(#REF!,0.000001))*(VLOOKUP("都市ガス",設定!$A$2:$C$101,3,FALSE)/VLOOKUP("電力（全国平均・暫定）",設定!$A$2:$C$101,3,FALSE)),"")</f>
        <v/>
      </c>
    </row>
    <row r="998" spans="12:21" x14ac:dyDescent="0.15">
      <c r="L998"/>
      <c r="M998"/>
      <c r="U998" t="str">
        <f>IFERROR(1 + ((1-#REF!)/MAX(#REF!,0.000001))*(VLOOKUP("都市ガス",設定!$A$2:$C$101,3,FALSE)/VLOOKUP("電力（全国平均・暫定）",設定!$A$2:$C$101,3,FALSE)),"")</f>
        <v/>
      </c>
    </row>
    <row r="999" spans="12:21" x14ac:dyDescent="0.15">
      <c r="L999"/>
      <c r="M999"/>
      <c r="U999" t="str">
        <f>IFERROR(1 + ((1-#REF!)/MAX(#REF!,0.000001))*(VLOOKUP("都市ガス",設定!$A$2:$C$101,3,FALSE)/VLOOKUP("電力（全国平均・暫定）",設定!$A$2:$C$101,3,FALSE)),"")</f>
        <v/>
      </c>
    </row>
    <row r="1000" spans="12:21" x14ac:dyDescent="0.15">
      <c r="L1000"/>
      <c r="M1000"/>
      <c r="U1000" t="str">
        <f>IFERROR(1 + ((1-#REF!)/MAX(#REF!,0.000001))*(VLOOKUP("都市ガス",設定!$A$2:$C$101,3,FALSE)/VLOOKUP("電力（全国平均・暫定）",設定!$A$2:$C$101,3,FALSE)),"")</f>
        <v/>
      </c>
    </row>
    <row r="1001" spans="12:21" x14ac:dyDescent="0.15">
      <c r="L1001"/>
      <c r="M1001"/>
      <c r="U1001" t="str">
        <f>IFERROR(1 + ((1-#REF!)/MAX(#REF!,0.000001))*(VLOOKUP("都市ガス",設定!$A$2:$C$101,3,FALSE)/VLOOKUP("電力（全国平均・暫定）",設定!$A$2:$C$101,3,FALSE)),"")</f>
        <v/>
      </c>
    </row>
    <row r="1002" spans="12:21" x14ac:dyDescent="0.15">
      <c r="L1002"/>
      <c r="M1002"/>
      <c r="U1002" t="str">
        <f>IFERROR(1 + ((1-#REF!)/MAX(#REF!,0.000001))*(VLOOKUP("都市ガス",設定!$A$2:$C$101,3,FALSE)/VLOOKUP("電力（全国平均・暫定）",設定!$A$2:$C$101,3,FALSE)),"")</f>
        <v/>
      </c>
    </row>
    <row r="1003" spans="12:21" x14ac:dyDescent="0.15">
      <c r="L1003"/>
      <c r="M1003"/>
      <c r="U1003" t="str">
        <f>IFERROR(1 + ((1-#REF!)/MAX(#REF!,0.000001))*(VLOOKUP("都市ガス",設定!$A$2:$C$101,3,FALSE)/VLOOKUP("電力（全国平均・暫定）",設定!$A$2:$C$101,3,FALSE)),"")</f>
        <v/>
      </c>
    </row>
    <row r="1004" spans="12:21" x14ac:dyDescent="0.15">
      <c r="L1004"/>
      <c r="M1004"/>
      <c r="U1004" t="str">
        <f>IFERROR(1 + ((1-#REF!)/MAX(#REF!,0.000001))*(VLOOKUP("都市ガス",設定!$A$2:$C$101,3,FALSE)/VLOOKUP("電力（全国平均・暫定）",設定!$A$2:$C$101,3,FALSE)),"")</f>
        <v/>
      </c>
    </row>
    <row r="1005" spans="12:21" x14ac:dyDescent="0.15">
      <c r="L1005"/>
      <c r="M1005"/>
      <c r="U1005" t="str">
        <f>IFERROR(1 + ((1-#REF!)/MAX(#REF!,0.000001))*(VLOOKUP("都市ガス",設定!$A$2:$C$101,3,FALSE)/VLOOKUP("電力（全国平均・暫定）",設定!$A$2:$C$101,3,FALSE)),"")</f>
        <v/>
      </c>
    </row>
    <row r="1006" spans="12:21" x14ac:dyDescent="0.15">
      <c r="L1006"/>
      <c r="M1006"/>
      <c r="U1006" t="str">
        <f>IFERROR(1 + ((1-#REF!)/MAX(#REF!,0.000001))*(VLOOKUP("都市ガス",設定!$A$2:$C$101,3,FALSE)/VLOOKUP("電力（全国平均・暫定）",設定!$A$2:$C$101,3,FALSE)),"")</f>
        <v/>
      </c>
    </row>
    <row r="1007" spans="12:21" x14ac:dyDescent="0.15">
      <c r="L1007"/>
      <c r="M1007"/>
      <c r="U1007" t="str">
        <f>IFERROR(1 + ((1-#REF!)/MAX(#REF!,0.000001))*(VLOOKUP("都市ガス",設定!$A$2:$C$101,3,FALSE)/VLOOKUP("電力（全国平均・暫定）",設定!$A$2:$C$101,3,FALSE)),"")</f>
        <v/>
      </c>
    </row>
    <row r="1008" spans="12:21" x14ac:dyDescent="0.15">
      <c r="L1008"/>
      <c r="M1008"/>
      <c r="U1008" t="str">
        <f>IFERROR(1 + ((1-#REF!)/MAX(#REF!,0.000001))*(VLOOKUP("都市ガス",設定!$A$2:$C$101,3,FALSE)/VLOOKUP("電力（全国平均・暫定）",設定!$A$2:$C$101,3,FALSE)),"")</f>
        <v/>
      </c>
    </row>
    <row r="1009" spans="12:21" x14ac:dyDescent="0.15">
      <c r="L1009"/>
      <c r="M1009"/>
      <c r="U1009" t="str">
        <f>IFERROR(1 + ((1-#REF!)/MAX(#REF!,0.000001))*(VLOOKUP("都市ガス",設定!$A$2:$C$101,3,FALSE)/VLOOKUP("電力（全国平均・暫定）",設定!$A$2:$C$101,3,FALSE)),"")</f>
        <v/>
      </c>
    </row>
    <row r="1010" spans="12:21" x14ac:dyDescent="0.15">
      <c r="L1010"/>
      <c r="M1010"/>
      <c r="U1010" t="str">
        <f>IFERROR(1 + ((1-#REF!)/MAX(#REF!,0.000001))*(VLOOKUP("都市ガス",設定!$A$2:$C$101,3,FALSE)/VLOOKUP("電力（全国平均・暫定）",設定!$A$2:$C$101,3,FALSE)),"")</f>
        <v/>
      </c>
    </row>
    <row r="1011" spans="12:21" x14ac:dyDescent="0.15">
      <c r="L1011"/>
      <c r="M1011"/>
      <c r="U1011" t="str">
        <f>IFERROR(1 + ((1-#REF!)/MAX(#REF!,0.000001))*(VLOOKUP("都市ガス",設定!$A$2:$C$101,3,FALSE)/VLOOKUP("電力（全国平均・暫定）",設定!$A$2:$C$101,3,FALSE)),"")</f>
        <v/>
      </c>
    </row>
    <row r="1012" spans="12:21" x14ac:dyDescent="0.15">
      <c r="L1012"/>
      <c r="M1012"/>
      <c r="U1012" t="str">
        <f>IFERROR(1 + ((1-#REF!)/MAX(#REF!,0.000001))*(VLOOKUP("都市ガス",設定!$A$2:$C$101,3,FALSE)/VLOOKUP("電力（全国平均・暫定）",設定!$A$2:$C$101,3,FALSE)),"")</f>
        <v/>
      </c>
    </row>
    <row r="1013" spans="12:21" x14ac:dyDescent="0.15">
      <c r="L1013"/>
      <c r="M1013"/>
      <c r="U1013" t="str">
        <f>IFERROR(1 + ((1-#REF!)/MAX(#REF!,0.000001))*(VLOOKUP("都市ガス",設定!$A$2:$C$101,3,FALSE)/VLOOKUP("電力（全国平均・暫定）",設定!$A$2:$C$101,3,FALSE)),"")</f>
        <v/>
      </c>
    </row>
    <row r="1014" spans="12:21" x14ac:dyDescent="0.15">
      <c r="L1014"/>
      <c r="M1014"/>
      <c r="U1014" t="str">
        <f>IFERROR(1 + ((1-#REF!)/MAX(#REF!,0.000001))*(VLOOKUP("都市ガス",設定!$A$2:$C$101,3,FALSE)/VLOOKUP("電力（全国平均・暫定）",設定!$A$2:$C$101,3,FALSE)),"")</f>
        <v/>
      </c>
    </row>
    <row r="1015" spans="12:21" x14ac:dyDescent="0.15">
      <c r="L1015"/>
      <c r="M1015"/>
      <c r="U1015" t="str">
        <f>IFERROR(1 + ((1-#REF!)/MAX(#REF!,0.000001))*(VLOOKUP("都市ガス",設定!$A$2:$C$101,3,FALSE)/VLOOKUP("電力（全国平均・暫定）",設定!$A$2:$C$101,3,FALSE)),"")</f>
        <v/>
      </c>
    </row>
    <row r="1016" spans="12:21" x14ac:dyDescent="0.15">
      <c r="L1016"/>
      <c r="M1016"/>
      <c r="U1016" t="str">
        <f>IFERROR(1 + ((1-#REF!)/MAX(#REF!,0.000001))*(VLOOKUP("都市ガス",設定!$A$2:$C$101,3,FALSE)/VLOOKUP("電力（全国平均・暫定）",設定!$A$2:$C$101,3,FALSE)),"")</f>
        <v/>
      </c>
    </row>
    <row r="1017" spans="12:21" x14ac:dyDescent="0.15">
      <c r="L1017"/>
      <c r="M1017"/>
      <c r="U1017" t="str">
        <f>IFERROR(1 + ((1-#REF!)/MAX(#REF!,0.000001))*(VLOOKUP("都市ガス",設定!$A$2:$C$101,3,FALSE)/VLOOKUP("電力（全国平均・暫定）",設定!$A$2:$C$101,3,FALSE)),"")</f>
        <v/>
      </c>
    </row>
    <row r="1018" spans="12:21" x14ac:dyDescent="0.15">
      <c r="L1018"/>
      <c r="M1018"/>
      <c r="U1018" t="str">
        <f>IFERROR(1 + ((1-#REF!)/MAX(#REF!,0.000001))*(VLOOKUP("都市ガス",設定!$A$2:$C$101,3,FALSE)/VLOOKUP("電力（全国平均・暫定）",設定!$A$2:$C$101,3,FALSE)),"")</f>
        <v/>
      </c>
    </row>
    <row r="1019" spans="12:21" x14ac:dyDescent="0.15">
      <c r="L1019"/>
      <c r="M1019"/>
      <c r="U1019" t="str">
        <f>IFERROR(1 + ((1-#REF!)/MAX(#REF!,0.000001))*(VLOOKUP("都市ガス",設定!$A$2:$C$101,3,FALSE)/VLOOKUP("電力（全国平均・暫定）",設定!$A$2:$C$101,3,FALSE)),"")</f>
        <v/>
      </c>
    </row>
    <row r="1020" spans="12:21" x14ac:dyDescent="0.15">
      <c r="L1020"/>
      <c r="M1020"/>
      <c r="U1020" t="str">
        <f>IFERROR(1 + ((1-#REF!)/MAX(#REF!,0.000001))*(VLOOKUP("都市ガス",設定!$A$2:$C$101,3,FALSE)/VLOOKUP("電力（全国平均・暫定）",設定!$A$2:$C$101,3,FALSE)),"")</f>
        <v/>
      </c>
    </row>
    <row r="1021" spans="12:21" x14ac:dyDescent="0.15">
      <c r="L1021"/>
      <c r="M1021"/>
      <c r="U1021" t="str">
        <f>IFERROR(1 + ((1-#REF!)/MAX(#REF!,0.000001))*(VLOOKUP("都市ガス",設定!$A$2:$C$101,3,FALSE)/VLOOKUP("電力（全国平均・暫定）",設定!$A$2:$C$101,3,FALSE)),"")</f>
        <v/>
      </c>
    </row>
    <row r="1022" spans="12:21" x14ac:dyDescent="0.15">
      <c r="L1022"/>
      <c r="M1022"/>
      <c r="U1022" t="str">
        <f>IFERROR(1 + ((1-#REF!)/MAX(#REF!,0.000001))*(VLOOKUP("都市ガス",設定!$A$2:$C$101,3,FALSE)/VLOOKUP("電力（全国平均・暫定）",設定!$A$2:$C$101,3,FALSE)),"")</f>
        <v/>
      </c>
    </row>
    <row r="1023" spans="12:21" x14ac:dyDescent="0.15">
      <c r="L1023"/>
      <c r="M1023"/>
      <c r="U1023" t="str">
        <f>IFERROR(1 + ((1-#REF!)/MAX(#REF!,0.000001))*(VLOOKUP("都市ガス",設定!$A$2:$C$101,3,FALSE)/VLOOKUP("電力（全国平均・暫定）",設定!$A$2:$C$101,3,FALSE)),"")</f>
        <v/>
      </c>
    </row>
    <row r="1024" spans="12:21" x14ac:dyDescent="0.15">
      <c r="L1024"/>
      <c r="M1024"/>
      <c r="U1024" t="str">
        <f>IFERROR(1 + ((1-#REF!)/MAX(#REF!,0.000001))*(VLOOKUP("都市ガス",設定!$A$2:$C$101,3,FALSE)/VLOOKUP("電力（全国平均・暫定）",設定!$A$2:$C$101,3,FALSE)),"")</f>
        <v/>
      </c>
    </row>
    <row r="1025" spans="12:21" x14ac:dyDescent="0.15">
      <c r="L1025"/>
      <c r="M1025"/>
      <c r="U1025" t="str">
        <f>IFERROR(1 + ((1-#REF!)/MAX(#REF!,0.000001))*(VLOOKUP("都市ガス",設定!$A$2:$C$101,3,FALSE)/VLOOKUP("電力（全国平均・暫定）",設定!$A$2:$C$101,3,FALSE)),"")</f>
        <v/>
      </c>
    </row>
    <row r="1026" spans="12:21" x14ac:dyDescent="0.15">
      <c r="L1026"/>
      <c r="M1026"/>
      <c r="U1026" t="str">
        <f>IFERROR(1 + ((1-#REF!)/MAX(#REF!,0.000001))*(VLOOKUP("都市ガス",設定!$A$2:$C$101,3,FALSE)/VLOOKUP("電力（全国平均・暫定）",設定!$A$2:$C$101,3,FALSE)),"")</f>
        <v/>
      </c>
    </row>
    <row r="1027" spans="12:21" x14ac:dyDescent="0.15">
      <c r="L1027"/>
      <c r="M1027"/>
      <c r="U1027" t="str">
        <f>IFERROR(1 + ((1-#REF!)/MAX(#REF!,0.000001))*(VLOOKUP("都市ガス",設定!$A$2:$C$101,3,FALSE)/VLOOKUP("電力（全国平均・暫定）",設定!$A$2:$C$101,3,FALSE)),"")</f>
        <v/>
      </c>
    </row>
    <row r="1028" spans="12:21" x14ac:dyDescent="0.15">
      <c r="L1028"/>
      <c r="M1028"/>
      <c r="U1028" t="str">
        <f>IFERROR(1 + ((1-#REF!)/MAX(#REF!,0.000001))*(VLOOKUP("都市ガス",設定!$A$2:$C$101,3,FALSE)/VLOOKUP("電力（全国平均・暫定）",設定!$A$2:$C$101,3,FALSE)),"")</f>
        <v/>
      </c>
    </row>
    <row r="1029" spans="12:21" x14ac:dyDescent="0.15">
      <c r="L1029"/>
      <c r="M1029"/>
      <c r="U1029" t="str">
        <f>IFERROR(1 + ((1-#REF!)/MAX(#REF!,0.000001))*(VLOOKUP("都市ガス",設定!$A$2:$C$101,3,FALSE)/VLOOKUP("電力（全国平均・暫定）",設定!$A$2:$C$101,3,FALSE)),"")</f>
        <v/>
      </c>
    </row>
    <row r="1030" spans="12:21" x14ac:dyDescent="0.15">
      <c r="L1030"/>
      <c r="M1030"/>
      <c r="U1030" t="str">
        <f>IFERROR(1 + ((1-#REF!)/MAX(#REF!,0.000001))*(VLOOKUP("都市ガス",設定!$A$2:$C$101,3,FALSE)/VLOOKUP("電力（全国平均・暫定）",設定!$A$2:$C$101,3,FALSE)),"")</f>
        <v/>
      </c>
    </row>
    <row r="1031" spans="12:21" x14ac:dyDescent="0.15">
      <c r="L1031"/>
      <c r="M1031"/>
      <c r="U1031" t="str">
        <f>IFERROR(1 + ((1-#REF!)/MAX(#REF!,0.000001))*(VLOOKUP("都市ガス",設定!$A$2:$C$101,3,FALSE)/VLOOKUP("電力（全国平均・暫定）",設定!$A$2:$C$101,3,FALSE)),"")</f>
        <v/>
      </c>
    </row>
    <row r="1032" spans="12:21" x14ac:dyDescent="0.15">
      <c r="L1032"/>
      <c r="M1032"/>
      <c r="U1032" t="str">
        <f>IFERROR(1 + ((1-#REF!)/MAX(#REF!,0.000001))*(VLOOKUP("都市ガス",設定!$A$2:$C$101,3,FALSE)/VLOOKUP("電力（全国平均・暫定）",設定!$A$2:$C$101,3,FALSE)),"")</f>
        <v/>
      </c>
    </row>
    <row r="1033" spans="12:21" x14ac:dyDescent="0.15">
      <c r="L1033"/>
      <c r="M1033"/>
      <c r="U1033" t="str">
        <f>IFERROR(1 + ((1-#REF!)/MAX(#REF!,0.000001))*(VLOOKUP("都市ガス",設定!$A$2:$C$101,3,FALSE)/VLOOKUP("電力（全国平均・暫定）",設定!$A$2:$C$101,3,FALSE)),"")</f>
        <v/>
      </c>
    </row>
    <row r="1034" spans="12:21" x14ac:dyDescent="0.15">
      <c r="L1034"/>
      <c r="M1034"/>
      <c r="U1034" t="str">
        <f>IFERROR(1 + ((1-#REF!)/MAX(#REF!,0.000001))*(VLOOKUP("都市ガス",設定!$A$2:$C$101,3,FALSE)/VLOOKUP("電力（全国平均・暫定）",設定!$A$2:$C$101,3,FALSE)),"")</f>
        <v/>
      </c>
    </row>
    <row r="1035" spans="12:21" x14ac:dyDescent="0.15">
      <c r="L1035"/>
      <c r="M1035"/>
      <c r="U1035" t="str">
        <f>IFERROR(1 + ((1-#REF!)/MAX(#REF!,0.000001))*(VLOOKUP("都市ガス",設定!$A$2:$C$101,3,FALSE)/VLOOKUP("電力（全国平均・暫定）",設定!$A$2:$C$101,3,FALSE)),"")</f>
        <v/>
      </c>
    </row>
    <row r="1036" spans="12:21" x14ac:dyDescent="0.15">
      <c r="L1036"/>
      <c r="M1036"/>
      <c r="U1036" t="str">
        <f>IFERROR(1 + ((1-#REF!)/MAX(#REF!,0.000001))*(VLOOKUP("都市ガス",設定!$A$2:$C$101,3,FALSE)/VLOOKUP("電力（全国平均・暫定）",設定!$A$2:$C$101,3,FALSE)),"")</f>
        <v/>
      </c>
    </row>
    <row r="1037" spans="12:21" x14ac:dyDescent="0.15">
      <c r="L1037"/>
      <c r="M1037"/>
      <c r="U1037" t="str">
        <f>IFERROR(1 + ((1-#REF!)/MAX(#REF!,0.000001))*(VLOOKUP("都市ガス",設定!$A$2:$C$101,3,FALSE)/VLOOKUP("電力（全国平均・暫定）",設定!$A$2:$C$101,3,FALSE)),"")</f>
        <v/>
      </c>
    </row>
    <row r="1038" spans="12:21" x14ac:dyDescent="0.15">
      <c r="L1038"/>
      <c r="M1038"/>
      <c r="U1038" t="str">
        <f>IFERROR(1 + ((1-#REF!)/MAX(#REF!,0.000001))*(VLOOKUP("都市ガス",設定!$A$2:$C$101,3,FALSE)/VLOOKUP("電力（全国平均・暫定）",設定!$A$2:$C$101,3,FALSE)),"")</f>
        <v/>
      </c>
    </row>
    <row r="1039" spans="12:21" x14ac:dyDescent="0.15">
      <c r="L1039"/>
      <c r="M1039"/>
      <c r="U1039" t="str">
        <f>IFERROR(1 + ((1-#REF!)/MAX(#REF!,0.000001))*(VLOOKUP("都市ガス",設定!$A$2:$C$101,3,FALSE)/VLOOKUP("電力（全国平均・暫定）",設定!$A$2:$C$101,3,FALSE)),"")</f>
        <v/>
      </c>
    </row>
    <row r="1040" spans="12:21" x14ac:dyDescent="0.15">
      <c r="L1040"/>
      <c r="M1040"/>
      <c r="U1040" t="str">
        <f>IFERROR(1 + ((1-#REF!)/MAX(#REF!,0.000001))*(VLOOKUP("都市ガス",設定!$A$2:$C$101,3,FALSE)/VLOOKUP("電力（全国平均・暫定）",設定!$A$2:$C$101,3,FALSE)),"")</f>
        <v/>
      </c>
    </row>
    <row r="1041" spans="12:21" x14ac:dyDescent="0.15">
      <c r="L1041"/>
      <c r="M1041"/>
      <c r="U1041" t="str">
        <f>IFERROR(1 + ((1-#REF!)/MAX(#REF!,0.000001))*(VLOOKUP("都市ガス",設定!$A$2:$C$101,3,FALSE)/VLOOKUP("電力（全国平均・暫定）",設定!$A$2:$C$101,3,FALSE)),"")</f>
        <v/>
      </c>
    </row>
    <row r="1042" spans="12:21" x14ac:dyDescent="0.15">
      <c r="L1042"/>
      <c r="M1042"/>
      <c r="U1042" t="str">
        <f>IFERROR(1 + ((1-#REF!)/MAX(#REF!,0.000001))*(VLOOKUP("都市ガス",設定!$A$2:$C$101,3,FALSE)/VLOOKUP("電力（全国平均・暫定）",設定!$A$2:$C$101,3,FALSE)),"")</f>
        <v/>
      </c>
    </row>
    <row r="1043" spans="12:21" x14ac:dyDescent="0.15">
      <c r="L1043"/>
      <c r="M1043"/>
      <c r="U1043" t="str">
        <f>IFERROR(1 + ((1-#REF!)/MAX(#REF!,0.000001))*(VLOOKUP("都市ガス",設定!$A$2:$C$101,3,FALSE)/VLOOKUP("電力（全国平均・暫定）",設定!$A$2:$C$101,3,FALSE)),"")</f>
        <v/>
      </c>
    </row>
    <row r="1044" spans="12:21" x14ac:dyDescent="0.15">
      <c r="L1044"/>
      <c r="M1044"/>
      <c r="U1044" t="str">
        <f>IFERROR(1 + ((1-#REF!)/MAX(#REF!,0.000001))*(VLOOKUP("都市ガス",設定!$A$2:$C$101,3,FALSE)/VLOOKUP("電力（全国平均・暫定）",設定!$A$2:$C$101,3,FALSE)),"")</f>
        <v/>
      </c>
    </row>
    <row r="1045" spans="12:21" x14ac:dyDescent="0.15">
      <c r="L1045"/>
      <c r="M1045"/>
      <c r="U1045" t="str">
        <f>IFERROR(1 + ((1-#REF!)/MAX(#REF!,0.000001))*(VLOOKUP("都市ガス",設定!$A$2:$C$101,3,FALSE)/VLOOKUP("電力（全国平均・暫定）",設定!$A$2:$C$101,3,FALSE)),"")</f>
        <v/>
      </c>
    </row>
    <row r="1046" spans="12:21" x14ac:dyDescent="0.15">
      <c r="L1046"/>
      <c r="M1046"/>
      <c r="U1046" t="str">
        <f>IFERROR(1 + ((1-#REF!)/MAX(#REF!,0.000001))*(VLOOKUP("都市ガス",設定!$A$2:$C$101,3,FALSE)/VLOOKUP("電力（全国平均・暫定）",設定!$A$2:$C$101,3,FALSE)),"")</f>
        <v/>
      </c>
    </row>
    <row r="1047" spans="12:21" x14ac:dyDescent="0.15">
      <c r="L1047"/>
      <c r="M1047"/>
      <c r="U1047" t="str">
        <f>IFERROR(1 + ((1-#REF!)/MAX(#REF!,0.000001))*(VLOOKUP("都市ガス",設定!$A$2:$C$101,3,FALSE)/VLOOKUP("電力（全国平均・暫定）",設定!$A$2:$C$101,3,FALSE)),"")</f>
        <v/>
      </c>
    </row>
    <row r="1048" spans="12:21" x14ac:dyDescent="0.15">
      <c r="L1048"/>
      <c r="M1048"/>
      <c r="U1048" t="str">
        <f>IFERROR(1 + ((1-#REF!)/MAX(#REF!,0.000001))*(VLOOKUP("都市ガス",設定!$A$2:$C$101,3,FALSE)/VLOOKUP("電力（全国平均・暫定）",設定!$A$2:$C$101,3,FALSE)),"")</f>
        <v/>
      </c>
    </row>
    <row r="1049" spans="12:21" x14ac:dyDescent="0.15">
      <c r="L1049"/>
      <c r="M1049"/>
      <c r="U1049" t="str">
        <f>IFERROR(1 + ((1-#REF!)/MAX(#REF!,0.000001))*(VLOOKUP("都市ガス",設定!$A$2:$C$101,3,FALSE)/VLOOKUP("電力（全国平均・暫定）",設定!$A$2:$C$101,3,FALSE)),"")</f>
        <v/>
      </c>
    </row>
    <row r="1050" spans="12:21" x14ac:dyDescent="0.15">
      <c r="L1050"/>
      <c r="M1050"/>
      <c r="U1050" t="str">
        <f>IFERROR(1 + ((1-#REF!)/MAX(#REF!,0.000001))*(VLOOKUP("都市ガス",設定!$A$2:$C$101,3,FALSE)/VLOOKUP("電力（全国平均・暫定）",設定!$A$2:$C$101,3,FALSE)),"")</f>
        <v/>
      </c>
    </row>
    <row r="1051" spans="12:21" x14ac:dyDescent="0.15">
      <c r="L1051"/>
      <c r="M1051"/>
      <c r="U1051" t="str">
        <f>IFERROR(1 + ((1-#REF!)/MAX(#REF!,0.000001))*(VLOOKUP("都市ガス",設定!$A$2:$C$101,3,FALSE)/VLOOKUP("電力（全国平均・暫定）",設定!$A$2:$C$101,3,FALSE)),"")</f>
        <v/>
      </c>
    </row>
    <row r="1052" spans="12:21" x14ac:dyDescent="0.15">
      <c r="L1052"/>
      <c r="M1052"/>
      <c r="U1052" t="str">
        <f>IFERROR(1 + ((1-#REF!)/MAX(#REF!,0.000001))*(VLOOKUP("都市ガス",設定!$A$2:$C$101,3,FALSE)/VLOOKUP("電力（全国平均・暫定）",設定!$A$2:$C$101,3,FALSE)),"")</f>
        <v/>
      </c>
    </row>
    <row r="1053" spans="12:21" x14ac:dyDescent="0.15">
      <c r="L1053"/>
      <c r="M1053"/>
      <c r="U1053" t="str">
        <f>IFERROR(1 + ((1-#REF!)/MAX(#REF!,0.000001))*(VLOOKUP("都市ガス",設定!$A$2:$C$101,3,FALSE)/VLOOKUP("電力（全国平均・暫定）",設定!$A$2:$C$101,3,FALSE)),"")</f>
        <v/>
      </c>
    </row>
    <row r="1054" spans="12:21" x14ac:dyDescent="0.15">
      <c r="L1054"/>
      <c r="M1054"/>
      <c r="U1054" t="str">
        <f>IFERROR(1 + ((1-#REF!)/MAX(#REF!,0.000001))*(VLOOKUP("都市ガス",設定!$A$2:$C$101,3,FALSE)/VLOOKUP("電力（全国平均・暫定）",設定!$A$2:$C$101,3,FALSE)),"")</f>
        <v/>
      </c>
    </row>
    <row r="1055" spans="12:21" x14ac:dyDescent="0.15">
      <c r="L1055"/>
      <c r="M1055"/>
      <c r="U1055" t="str">
        <f>IFERROR(1 + ((1-#REF!)/MAX(#REF!,0.000001))*(VLOOKUP("都市ガス",設定!$A$2:$C$101,3,FALSE)/VLOOKUP("電力（全国平均・暫定）",設定!$A$2:$C$101,3,FALSE)),"")</f>
        <v/>
      </c>
    </row>
    <row r="1056" spans="12:21" x14ac:dyDescent="0.15">
      <c r="L1056"/>
      <c r="M1056"/>
      <c r="U1056" t="str">
        <f>IFERROR(1 + ((1-#REF!)/MAX(#REF!,0.000001))*(VLOOKUP("都市ガス",設定!$A$2:$C$101,3,FALSE)/VLOOKUP("電力（全国平均・暫定）",設定!$A$2:$C$101,3,FALSE)),"")</f>
        <v/>
      </c>
    </row>
    <row r="1057" spans="12:21" x14ac:dyDescent="0.15">
      <c r="L1057"/>
      <c r="M1057"/>
      <c r="U1057" t="str">
        <f>IFERROR(1 + ((1-#REF!)/MAX(#REF!,0.000001))*(VLOOKUP("都市ガス",設定!$A$2:$C$101,3,FALSE)/VLOOKUP("電力（全国平均・暫定）",設定!$A$2:$C$101,3,FALSE)),"")</f>
        <v/>
      </c>
    </row>
    <row r="1058" spans="12:21" x14ac:dyDescent="0.15">
      <c r="L1058"/>
      <c r="M1058"/>
      <c r="U1058" t="str">
        <f>IFERROR(1 + ((1-#REF!)/MAX(#REF!,0.000001))*(VLOOKUP("都市ガス",設定!$A$2:$C$101,3,FALSE)/VLOOKUP("電力（全国平均・暫定）",設定!$A$2:$C$101,3,FALSE)),"")</f>
        <v/>
      </c>
    </row>
    <row r="1059" spans="12:21" x14ac:dyDescent="0.15">
      <c r="L1059"/>
      <c r="M1059"/>
      <c r="U1059" t="str">
        <f>IFERROR(1 + ((1-#REF!)/MAX(#REF!,0.000001))*(VLOOKUP("都市ガス",設定!$A$2:$C$101,3,FALSE)/VLOOKUP("電力（全国平均・暫定）",設定!$A$2:$C$101,3,FALSE)),"")</f>
        <v/>
      </c>
    </row>
    <row r="1060" spans="12:21" x14ac:dyDescent="0.15">
      <c r="L1060"/>
      <c r="M1060"/>
      <c r="U1060" t="str">
        <f>IFERROR(1 + ((1-#REF!)/MAX(#REF!,0.000001))*(VLOOKUP("都市ガス",設定!$A$2:$C$101,3,FALSE)/VLOOKUP("電力（全国平均・暫定）",設定!$A$2:$C$101,3,FALSE)),"")</f>
        <v/>
      </c>
    </row>
    <row r="1061" spans="12:21" x14ac:dyDescent="0.15">
      <c r="L1061"/>
      <c r="M1061"/>
      <c r="U1061" t="str">
        <f>IFERROR(1 + ((1-#REF!)/MAX(#REF!,0.000001))*(VLOOKUP("都市ガス",設定!$A$2:$C$101,3,FALSE)/VLOOKUP("電力（全国平均・暫定）",設定!$A$2:$C$101,3,FALSE)),"")</f>
        <v/>
      </c>
    </row>
    <row r="1062" spans="12:21" x14ac:dyDescent="0.15">
      <c r="L1062"/>
      <c r="M1062"/>
      <c r="U1062" t="str">
        <f>IFERROR(1 + ((1-#REF!)/MAX(#REF!,0.000001))*(VLOOKUP("都市ガス",設定!$A$2:$C$101,3,FALSE)/VLOOKUP("電力（全国平均・暫定）",設定!$A$2:$C$101,3,FALSE)),"")</f>
        <v/>
      </c>
    </row>
    <row r="1063" spans="12:21" x14ac:dyDescent="0.15">
      <c r="L1063"/>
      <c r="M1063"/>
      <c r="U1063" t="str">
        <f>IFERROR(1 + ((1-#REF!)/MAX(#REF!,0.000001))*(VLOOKUP("都市ガス",設定!$A$2:$C$101,3,FALSE)/VLOOKUP("電力（全国平均・暫定）",設定!$A$2:$C$101,3,FALSE)),"")</f>
        <v/>
      </c>
    </row>
    <row r="1064" spans="12:21" x14ac:dyDescent="0.15">
      <c r="L1064"/>
      <c r="M1064"/>
      <c r="U1064" t="str">
        <f>IFERROR(1 + ((1-#REF!)/MAX(#REF!,0.000001))*(VLOOKUP("都市ガス",設定!$A$2:$C$101,3,FALSE)/VLOOKUP("電力（全国平均・暫定）",設定!$A$2:$C$101,3,FALSE)),"")</f>
        <v/>
      </c>
    </row>
    <row r="1065" spans="12:21" x14ac:dyDescent="0.15">
      <c r="L1065"/>
      <c r="M1065"/>
      <c r="U1065" t="str">
        <f>IFERROR(1 + ((1-#REF!)/MAX(#REF!,0.000001))*(VLOOKUP("都市ガス",設定!$A$2:$C$101,3,FALSE)/VLOOKUP("電力（全国平均・暫定）",設定!$A$2:$C$101,3,FALSE)),"")</f>
        <v/>
      </c>
    </row>
    <row r="1066" spans="12:21" x14ac:dyDescent="0.15">
      <c r="L1066"/>
      <c r="M1066"/>
      <c r="U1066" t="str">
        <f>IFERROR(1 + ((1-#REF!)/MAX(#REF!,0.000001))*(VLOOKUP("都市ガス",設定!$A$2:$C$101,3,FALSE)/VLOOKUP("電力（全国平均・暫定）",設定!$A$2:$C$101,3,FALSE)),"")</f>
        <v/>
      </c>
    </row>
    <row r="1067" spans="12:21" x14ac:dyDescent="0.15">
      <c r="L1067"/>
      <c r="M1067"/>
      <c r="U1067" t="str">
        <f>IFERROR(1 + ((1-#REF!)/MAX(#REF!,0.000001))*(VLOOKUP("都市ガス",設定!$A$2:$C$101,3,FALSE)/VLOOKUP("電力（全国平均・暫定）",設定!$A$2:$C$101,3,FALSE)),"")</f>
        <v/>
      </c>
    </row>
    <row r="1068" spans="12:21" x14ac:dyDescent="0.15">
      <c r="L1068"/>
      <c r="M1068"/>
      <c r="U1068" t="str">
        <f>IFERROR(1 + ((1-#REF!)/MAX(#REF!,0.000001))*(VLOOKUP("都市ガス",設定!$A$2:$C$101,3,FALSE)/VLOOKUP("電力（全国平均・暫定）",設定!$A$2:$C$101,3,FALSE)),"")</f>
        <v/>
      </c>
    </row>
    <row r="1069" spans="12:21" x14ac:dyDescent="0.15">
      <c r="L1069"/>
      <c r="M1069"/>
      <c r="U1069" t="str">
        <f>IFERROR(1 + ((1-#REF!)/MAX(#REF!,0.000001))*(VLOOKUP("都市ガス",設定!$A$2:$C$101,3,FALSE)/VLOOKUP("電力（全国平均・暫定）",設定!$A$2:$C$101,3,FALSE)),"")</f>
        <v/>
      </c>
    </row>
    <row r="1070" spans="12:21" x14ac:dyDescent="0.15">
      <c r="L1070"/>
      <c r="M1070"/>
      <c r="U1070" t="str">
        <f>IFERROR(1 + ((1-#REF!)/MAX(#REF!,0.000001))*(VLOOKUP("都市ガス",設定!$A$2:$C$101,3,FALSE)/VLOOKUP("電力（全国平均・暫定）",設定!$A$2:$C$101,3,FALSE)),"")</f>
        <v/>
      </c>
    </row>
    <row r="1071" spans="12:21" x14ac:dyDescent="0.15">
      <c r="L1071"/>
      <c r="M1071"/>
      <c r="U1071" t="str">
        <f>IFERROR(1 + ((1-#REF!)/MAX(#REF!,0.000001))*(VLOOKUP("都市ガス",設定!$A$2:$C$101,3,FALSE)/VLOOKUP("電力（全国平均・暫定）",設定!$A$2:$C$101,3,FALSE)),"")</f>
        <v/>
      </c>
    </row>
    <row r="1072" spans="12:21" x14ac:dyDescent="0.15">
      <c r="L1072"/>
      <c r="M1072"/>
      <c r="U1072" t="str">
        <f>IFERROR(1 + ((1-#REF!)/MAX(#REF!,0.000001))*(VLOOKUP("都市ガス",設定!$A$2:$C$101,3,FALSE)/VLOOKUP("電力（全国平均・暫定）",設定!$A$2:$C$101,3,FALSE)),"")</f>
        <v/>
      </c>
    </row>
    <row r="1073" spans="12:21" x14ac:dyDescent="0.15">
      <c r="L1073"/>
      <c r="M1073"/>
      <c r="U1073" t="str">
        <f>IFERROR(1 + ((1-#REF!)/MAX(#REF!,0.000001))*(VLOOKUP("都市ガス",設定!$A$2:$C$101,3,FALSE)/VLOOKUP("電力（全国平均・暫定）",設定!$A$2:$C$101,3,FALSE)),"")</f>
        <v/>
      </c>
    </row>
    <row r="1074" spans="12:21" x14ac:dyDescent="0.15">
      <c r="L1074"/>
      <c r="M1074"/>
      <c r="U1074" t="str">
        <f>IFERROR(1 + ((1-#REF!)/MAX(#REF!,0.000001))*(VLOOKUP("都市ガス",設定!$A$2:$C$101,3,FALSE)/VLOOKUP("電力（全国平均・暫定）",設定!$A$2:$C$101,3,FALSE)),"")</f>
        <v/>
      </c>
    </row>
    <row r="1075" spans="12:21" x14ac:dyDescent="0.15">
      <c r="L1075"/>
      <c r="M1075"/>
      <c r="U1075" t="str">
        <f>IFERROR(1 + ((1-#REF!)/MAX(#REF!,0.000001))*(VLOOKUP("都市ガス",設定!$A$2:$C$101,3,FALSE)/VLOOKUP("電力（全国平均・暫定）",設定!$A$2:$C$101,3,FALSE)),"")</f>
        <v/>
      </c>
    </row>
    <row r="1076" spans="12:21" x14ac:dyDescent="0.15">
      <c r="L1076"/>
      <c r="M1076"/>
      <c r="U1076" t="str">
        <f>IFERROR(1 + ((1-#REF!)/MAX(#REF!,0.000001))*(VLOOKUP("都市ガス",設定!$A$2:$C$101,3,FALSE)/VLOOKUP("電力（全国平均・暫定）",設定!$A$2:$C$101,3,FALSE)),"")</f>
        <v/>
      </c>
    </row>
    <row r="1077" spans="12:21" x14ac:dyDescent="0.15">
      <c r="L1077"/>
      <c r="M1077"/>
      <c r="U1077" t="str">
        <f>IFERROR(1 + ((1-#REF!)/MAX(#REF!,0.000001))*(VLOOKUP("都市ガス",設定!$A$2:$C$101,3,FALSE)/VLOOKUP("電力（全国平均・暫定）",設定!$A$2:$C$101,3,FALSE)),"")</f>
        <v/>
      </c>
    </row>
    <row r="1078" spans="12:21" x14ac:dyDescent="0.15">
      <c r="L1078"/>
      <c r="M1078"/>
      <c r="U1078" t="str">
        <f>IFERROR(1 + ((1-#REF!)/MAX(#REF!,0.000001))*(VLOOKUP("都市ガス",設定!$A$2:$C$101,3,FALSE)/VLOOKUP("電力（全国平均・暫定）",設定!$A$2:$C$101,3,FALSE)),"")</f>
        <v/>
      </c>
    </row>
    <row r="1079" spans="12:21" x14ac:dyDescent="0.15">
      <c r="L1079"/>
      <c r="M1079"/>
      <c r="U1079" t="str">
        <f>IFERROR(1 + ((1-#REF!)/MAX(#REF!,0.000001))*(VLOOKUP("都市ガス",設定!$A$2:$C$101,3,FALSE)/VLOOKUP("電力（全国平均・暫定）",設定!$A$2:$C$101,3,FALSE)),"")</f>
        <v/>
      </c>
    </row>
    <row r="1080" spans="12:21" x14ac:dyDescent="0.15">
      <c r="L1080"/>
      <c r="M1080"/>
      <c r="U1080" t="str">
        <f>IFERROR(1 + ((1-#REF!)/MAX(#REF!,0.000001))*(VLOOKUP("都市ガス",設定!$A$2:$C$101,3,FALSE)/VLOOKUP("電力（全国平均・暫定）",設定!$A$2:$C$101,3,FALSE)),"")</f>
        <v/>
      </c>
    </row>
    <row r="1081" spans="12:21" x14ac:dyDescent="0.15">
      <c r="L1081"/>
      <c r="M1081"/>
      <c r="U1081" t="str">
        <f>IFERROR(1 + ((1-#REF!)/MAX(#REF!,0.000001))*(VLOOKUP("都市ガス",設定!$A$2:$C$101,3,FALSE)/VLOOKUP("電力（全国平均・暫定）",設定!$A$2:$C$101,3,FALSE)),"")</f>
        <v/>
      </c>
    </row>
    <row r="1082" spans="12:21" x14ac:dyDescent="0.15">
      <c r="L1082"/>
      <c r="M1082"/>
      <c r="U1082" t="str">
        <f>IFERROR(1 + ((1-#REF!)/MAX(#REF!,0.000001))*(VLOOKUP("都市ガス",設定!$A$2:$C$101,3,FALSE)/VLOOKUP("電力（全国平均・暫定）",設定!$A$2:$C$101,3,FALSE)),"")</f>
        <v/>
      </c>
    </row>
    <row r="1083" spans="12:21" x14ac:dyDescent="0.15">
      <c r="L1083"/>
      <c r="M1083"/>
      <c r="U1083" t="str">
        <f>IFERROR(1 + ((1-#REF!)/MAX(#REF!,0.000001))*(VLOOKUP("都市ガス",設定!$A$2:$C$101,3,FALSE)/VLOOKUP("電力（全国平均・暫定）",設定!$A$2:$C$101,3,FALSE)),"")</f>
        <v/>
      </c>
    </row>
    <row r="1084" spans="12:21" x14ac:dyDescent="0.15">
      <c r="L1084"/>
      <c r="M1084"/>
      <c r="U1084" t="str">
        <f>IFERROR(1 + ((1-#REF!)/MAX(#REF!,0.000001))*(VLOOKUP("都市ガス",設定!$A$2:$C$101,3,FALSE)/VLOOKUP("電力（全国平均・暫定）",設定!$A$2:$C$101,3,FALSE)),"")</f>
        <v/>
      </c>
    </row>
    <row r="1085" spans="12:21" x14ac:dyDescent="0.15">
      <c r="L1085"/>
      <c r="M1085"/>
      <c r="U1085" t="str">
        <f>IFERROR(1 + ((1-#REF!)/MAX(#REF!,0.000001))*(VLOOKUP("都市ガス",設定!$A$2:$C$101,3,FALSE)/VLOOKUP("電力（全国平均・暫定）",設定!$A$2:$C$101,3,FALSE)),"")</f>
        <v/>
      </c>
    </row>
    <row r="1086" spans="12:21" x14ac:dyDescent="0.15">
      <c r="L1086"/>
      <c r="M1086"/>
      <c r="U1086" t="str">
        <f>IFERROR(1 + ((1-#REF!)/MAX(#REF!,0.000001))*(VLOOKUP("都市ガス",設定!$A$2:$C$101,3,FALSE)/VLOOKUP("電力（全国平均・暫定）",設定!$A$2:$C$101,3,FALSE)),"")</f>
        <v/>
      </c>
    </row>
    <row r="1087" spans="12:21" x14ac:dyDescent="0.15">
      <c r="L1087"/>
      <c r="M1087"/>
      <c r="U1087" t="str">
        <f>IFERROR(1 + ((1-#REF!)/MAX(#REF!,0.000001))*(VLOOKUP("都市ガス",設定!$A$2:$C$101,3,FALSE)/VLOOKUP("電力（全国平均・暫定）",設定!$A$2:$C$101,3,FALSE)),"")</f>
        <v/>
      </c>
    </row>
    <row r="1088" spans="12:21" x14ac:dyDescent="0.15">
      <c r="L1088"/>
      <c r="M1088"/>
      <c r="U1088" t="str">
        <f>IFERROR(1 + ((1-#REF!)/MAX(#REF!,0.000001))*(VLOOKUP("都市ガス",設定!$A$2:$C$101,3,FALSE)/VLOOKUP("電力（全国平均・暫定）",設定!$A$2:$C$101,3,FALSE)),"")</f>
        <v/>
      </c>
    </row>
    <row r="1089" spans="12:21" x14ac:dyDescent="0.15">
      <c r="L1089"/>
      <c r="M1089"/>
      <c r="U1089" t="str">
        <f>IFERROR(1 + ((1-#REF!)/MAX(#REF!,0.000001))*(VLOOKUP("都市ガス",設定!$A$2:$C$101,3,FALSE)/VLOOKUP("電力（全国平均・暫定）",設定!$A$2:$C$101,3,FALSE)),"")</f>
        <v/>
      </c>
    </row>
    <row r="1090" spans="12:21" x14ac:dyDescent="0.15">
      <c r="L1090"/>
      <c r="M1090"/>
      <c r="U1090" t="str">
        <f>IFERROR(1 + ((1-#REF!)/MAX(#REF!,0.000001))*(VLOOKUP("都市ガス",設定!$A$2:$C$101,3,FALSE)/VLOOKUP("電力（全国平均・暫定）",設定!$A$2:$C$101,3,FALSE)),"")</f>
        <v/>
      </c>
    </row>
    <row r="1091" spans="12:21" x14ac:dyDescent="0.15">
      <c r="L1091"/>
      <c r="M1091"/>
      <c r="U1091" t="str">
        <f>IFERROR(1 + ((1-#REF!)/MAX(#REF!,0.000001))*(VLOOKUP("都市ガス",設定!$A$2:$C$101,3,FALSE)/VLOOKUP("電力（全国平均・暫定）",設定!$A$2:$C$101,3,FALSE)),"")</f>
        <v/>
      </c>
    </row>
    <row r="1092" spans="12:21" x14ac:dyDescent="0.15">
      <c r="L1092"/>
      <c r="M1092"/>
      <c r="U1092" t="str">
        <f>IFERROR(1 + ((1-#REF!)/MAX(#REF!,0.000001))*(VLOOKUP("都市ガス",設定!$A$2:$C$101,3,FALSE)/VLOOKUP("電力（全国平均・暫定）",設定!$A$2:$C$101,3,FALSE)),"")</f>
        <v/>
      </c>
    </row>
    <row r="1093" spans="12:21" x14ac:dyDescent="0.15">
      <c r="L1093"/>
      <c r="M1093"/>
      <c r="U1093" t="str">
        <f>IFERROR(1 + ((1-#REF!)/MAX(#REF!,0.000001))*(VLOOKUP("都市ガス",設定!$A$2:$C$101,3,FALSE)/VLOOKUP("電力（全国平均・暫定）",設定!$A$2:$C$101,3,FALSE)),"")</f>
        <v/>
      </c>
    </row>
    <row r="1094" spans="12:21" x14ac:dyDescent="0.15">
      <c r="L1094"/>
      <c r="M1094"/>
      <c r="U1094" t="str">
        <f>IFERROR(1 + ((1-#REF!)/MAX(#REF!,0.000001))*(VLOOKUP("都市ガス",設定!$A$2:$C$101,3,FALSE)/VLOOKUP("電力（全国平均・暫定）",設定!$A$2:$C$101,3,FALSE)),"")</f>
        <v/>
      </c>
    </row>
    <row r="1095" spans="12:21" x14ac:dyDescent="0.15">
      <c r="L1095"/>
      <c r="M1095"/>
      <c r="U1095" t="str">
        <f>IFERROR(1 + ((1-#REF!)/MAX(#REF!,0.000001))*(VLOOKUP("都市ガス",設定!$A$2:$C$101,3,FALSE)/VLOOKUP("電力（全国平均・暫定）",設定!$A$2:$C$101,3,FALSE)),"")</f>
        <v/>
      </c>
    </row>
    <row r="1096" spans="12:21" x14ac:dyDescent="0.15">
      <c r="L1096"/>
      <c r="M1096"/>
      <c r="U1096" t="str">
        <f>IFERROR(1 + ((1-#REF!)/MAX(#REF!,0.000001))*(VLOOKUP("都市ガス",設定!$A$2:$C$101,3,FALSE)/VLOOKUP("電力（全国平均・暫定）",設定!$A$2:$C$101,3,FALSE)),"")</f>
        <v/>
      </c>
    </row>
    <row r="1097" spans="12:21" x14ac:dyDescent="0.15">
      <c r="L1097"/>
      <c r="M1097"/>
      <c r="U1097" t="str">
        <f>IFERROR(1 + ((1-#REF!)/MAX(#REF!,0.000001))*(VLOOKUP("都市ガス",設定!$A$2:$C$101,3,FALSE)/VLOOKUP("電力（全国平均・暫定）",設定!$A$2:$C$101,3,FALSE)),"")</f>
        <v/>
      </c>
    </row>
    <row r="1098" spans="12:21" x14ac:dyDescent="0.15">
      <c r="L1098"/>
      <c r="M1098"/>
      <c r="U1098" t="str">
        <f>IFERROR(1 + ((1-#REF!)/MAX(#REF!,0.000001))*(VLOOKUP("都市ガス",設定!$A$2:$C$101,3,FALSE)/VLOOKUP("電力（全国平均・暫定）",設定!$A$2:$C$101,3,FALSE)),"")</f>
        <v/>
      </c>
    </row>
    <row r="1099" spans="12:21" x14ac:dyDescent="0.15">
      <c r="L1099"/>
      <c r="M1099"/>
      <c r="U1099" t="str">
        <f>IFERROR(1 + ((1-#REF!)/MAX(#REF!,0.000001))*(VLOOKUP("都市ガス",設定!$A$2:$C$101,3,FALSE)/VLOOKUP("電力（全国平均・暫定）",設定!$A$2:$C$101,3,FALSE)),"")</f>
        <v/>
      </c>
    </row>
    <row r="1100" spans="12:21" x14ac:dyDescent="0.15">
      <c r="L1100"/>
      <c r="M1100"/>
      <c r="U1100" t="str">
        <f>IFERROR(1 + ((1-#REF!)/MAX(#REF!,0.000001))*(VLOOKUP("都市ガス",設定!$A$2:$C$101,3,FALSE)/VLOOKUP("電力（全国平均・暫定）",設定!$A$2:$C$101,3,FALSE)),"")</f>
        <v/>
      </c>
    </row>
    <row r="1101" spans="12:21" x14ac:dyDescent="0.15">
      <c r="L1101"/>
      <c r="M1101"/>
      <c r="U1101" t="str">
        <f>IFERROR(1 + ((1-#REF!)/MAX(#REF!,0.000001))*(VLOOKUP("都市ガス",設定!$A$2:$C$101,3,FALSE)/VLOOKUP("電力（全国平均・暫定）",設定!$A$2:$C$101,3,FALSE)),"")</f>
        <v/>
      </c>
    </row>
    <row r="1102" spans="12:21" x14ac:dyDescent="0.15">
      <c r="L1102"/>
      <c r="M1102"/>
      <c r="U1102" t="str">
        <f>IFERROR(1 + ((1-#REF!)/MAX(#REF!,0.000001))*(VLOOKUP("都市ガス",設定!$A$2:$C$101,3,FALSE)/VLOOKUP("電力（全国平均・暫定）",設定!$A$2:$C$101,3,FALSE)),"")</f>
        <v/>
      </c>
    </row>
    <row r="1103" spans="12:21" x14ac:dyDescent="0.15">
      <c r="L1103"/>
      <c r="M1103"/>
      <c r="U1103" t="str">
        <f>IFERROR(1 + ((1-#REF!)/MAX(#REF!,0.000001))*(VLOOKUP("都市ガス",設定!$A$2:$C$101,3,FALSE)/VLOOKUP("電力（全国平均・暫定）",設定!$A$2:$C$101,3,FALSE)),"")</f>
        <v/>
      </c>
    </row>
    <row r="1104" spans="12:21" x14ac:dyDescent="0.15">
      <c r="L1104"/>
      <c r="M1104"/>
      <c r="U1104" t="str">
        <f>IFERROR(1 + ((1-#REF!)/MAX(#REF!,0.000001))*(VLOOKUP("都市ガス",設定!$A$2:$C$101,3,FALSE)/VLOOKUP("電力（全国平均・暫定）",設定!$A$2:$C$101,3,FALSE)),"")</f>
        <v/>
      </c>
    </row>
    <row r="1105" spans="12:21" x14ac:dyDescent="0.15">
      <c r="L1105"/>
      <c r="M1105"/>
      <c r="U1105" t="str">
        <f>IFERROR(1 + ((1-#REF!)/MAX(#REF!,0.000001))*(VLOOKUP("都市ガス",設定!$A$2:$C$101,3,FALSE)/VLOOKUP("電力（全国平均・暫定）",設定!$A$2:$C$101,3,FALSE)),"")</f>
        <v/>
      </c>
    </row>
    <row r="1106" spans="12:21" x14ac:dyDescent="0.15">
      <c r="L1106"/>
      <c r="M1106"/>
      <c r="U1106" t="str">
        <f>IFERROR(1 + ((1-#REF!)/MAX(#REF!,0.000001))*(VLOOKUP("都市ガス",設定!$A$2:$C$101,3,FALSE)/VLOOKUP("電力（全国平均・暫定）",設定!$A$2:$C$101,3,FALSE)),"")</f>
        <v/>
      </c>
    </row>
    <row r="1107" spans="12:21" x14ac:dyDescent="0.15">
      <c r="L1107"/>
      <c r="M1107"/>
      <c r="U1107" t="str">
        <f>IFERROR(1 + ((1-#REF!)/MAX(#REF!,0.000001))*(VLOOKUP("都市ガス",設定!$A$2:$C$101,3,FALSE)/VLOOKUP("電力（全国平均・暫定）",設定!$A$2:$C$101,3,FALSE)),"")</f>
        <v/>
      </c>
    </row>
    <row r="1108" spans="12:21" x14ac:dyDescent="0.15">
      <c r="L1108"/>
      <c r="M1108"/>
      <c r="U1108" t="str">
        <f>IFERROR(1 + ((1-#REF!)/MAX(#REF!,0.000001))*(VLOOKUP("都市ガス",設定!$A$2:$C$101,3,FALSE)/VLOOKUP("電力（全国平均・暫定）",設定!$A$2:$C$101,3,FALSE)),"")</f>
        <v/>
      </c>
    </row>
    <row r="1109" spans="12:21" x14ac:dyDescent="0.15">
      <c r="L1109"/>
      <c r="M1109"/>
      <c r="U1109" t="str">
        <f>IFERROR(1 + ((1-#REF!)/MAX(#REF!,0.000001))*(VLOOKUP("都市ガス",設定!$A$2:$C$101,3,FALSE)/VLOOKUP("電力（全国平均・暫定）",設定!$A$2:$C$101,3,FALSE)),"")</f>
        <v/>
      </c>
    </row>
    <row r="1110" spans="12:21" x14ac:dyDescent="0.15">
      <c r="L1110"/>
      <c r="M1110"/>
      <c r="U1110" t="str">
        <f>IFERROR(1 + ((1-#REF!)/MAX(#REF!,0.000001))*(VLOOKUP("都市ガス",設定!$A$2:$C$101,3,FALSE)/VLOOKUP("電力（全国平均・暫定）",設定!$A$2:$C$101,3,FALSE)),"")</f>
        <v/>
      </c>
    </row>
    <row r="1111" spans="12:21" x14ac:dyDescent="0.15">
      <c r="L1111"/>
      <c r="M1111"/>
      <c r="U1111" t="str">
        <f>IFERROR(1 + ((1-#REF!)/MAX(#REF!,0.000001))*(VLOOKUP("都市ガス",設定!$A$2:$C$101,3,FALSE)/VLOOKUP("電力（全国平均・暫定）",設定!$A$2:$C$101,3,FALSE)),"")</f>
        <v/>
      </c>
    </row>
    <row r="1112" spans="12:21" x14ac:dyDescent="0.15">
      <c r="L1112"/>
      <c r="M1112"/>
      <c r="U1112" t="str">
        <f>IFERROR(1 + ((1-#REF!)/MAX(#REF!,0.000001))*(VLOOKUP("都市ガス",設定!$A$2:$C$101,3,FALSE)/VLOOKUP("電力（全国平均・暫定）",設定!$A$2:$C$101,3,FALSE)),"")</f>
        <v/>
      </c>
    </row>
    <row r="1113" spans="12:21" x14ac:dyDescent="0.15">
      <c r="L1113"/>
      <c r="M1113"/>
      <c r="U1113" t="str">
        <f>IFERROR(1 + ((1-#REF!)/MAX(#REF!,0.000001))*(VLOOKUP("都市ガス",設定!$A$2:$C$101,3,FALSE)/VLOOKUP("電力（全国平均・暫定）",設定!$A$2:$C$101,3,FALSE)),"")</f>
        <v/>
      </c>
    </row>
    <row r="1114" spans="12:21" x14ac:dyDescent="0.15">
      <c r="L1114"/>
      <c r="M1114"/>
      <c r="U1114" t="str">
        <f>IFERROR(1 + ((1-#REF!)/MAX(#REF!,0.000001))*(VLOOKUP("都市ガス",設定!$A$2:$C$101,3,FALSE)/VLOOKUP("電力（全国平均・暫定）",設定!$A$2:$C$101,3,FALSE)),"")</f>
        <v/>
      </c>
    </row>
    <row r="1115" spans="12:21" x14ac:dyDescent="0.15">
      <c r="L1115"/>
      <c r="M1115"/>
      <c r="U1115" t="str">
        <f>IFERROR(1 + ((1-#REF!)/MAX(#REF!,0.000001))*(VLOOKUP("都市ガス",設定!$A$2:$C$101,3,FALSE)/VLOOKUP("電力（全国平均・暫定）",設定!$A$2:$C$101,3,FALSE)),"")</f>
        <v/>
      </c>
    </row>
    <row r="1116" spans="12:21" x14ac:dyDescent="0.15">
      <c r="L1116"/>
      <c r="M1116"/>
      <c r="U1116" t="str">
        <f>IFERROR(1 + ((1-#REF!)/MAX(#REF!,0.000001))*(VLOOKUP("都市ガス",設定!$A$2:$C$101,3,FALSE)/VLOOKUP("電力（全国平均・暫定）",設定!$A$2:$C$101,3,FALSE)),"")</f>
        <v/>
      </c>
    </row>
    <row r="1117" spans="12:21" x14ac:dyDescent="0.15">
      <c r="L1117"/>
      <c r="M1117"/>
      <c r="U1117" t="str">
        <f>IFERROR(1 + ((1-#REF!)/MAX(#REF!,0.000001))*(VLOOKUP("都市ガス",設定!$A$2:$C$101,3,FALSE)/VLOOKUP("電力（全国平均・暫定）",設定!$A$2:$C$101,3,FALSE)),"")</f>
        <v/>
      </c>
    </row>
    <row r="1118" spans="12:21" x14ac:dyDescent="0.15">
      <c r="L1118"/>
      <c r="M1118"/>
      <c r="U1118" t="str">
        <f>IFERROR(1 + ((1-#REF!)/MAX(#REF!,0.000001))*(VLOOKUP("都市ガス",設定!$A$2:$C$101,3,FALSE)/VLOOKUP("電力（全国平均・暫定）",設定!$A$2:$C$101,3,FALSE)),"")</f>
        <v/>
      </c>
    </row>
    <row r="1119" spans="12:21" x14ac:dyDescent="0.15">
      <c r="L1119"/>
      <c r="M1119"/>
      <c r="U1119" t="str">
        <f>IFERROR(1 + ((1-#REF!)/MAX(#REF!,0.000001))*(VLOOKUP("都市ガス",設定!$A$2:$C$101,3,FALSE)/VLOOKUP("電力（全国平均・暫定）",設定!$A$2:$C$101,3,FALSE)),"")</f>
        <v/>
      </c>
    </row>
    <row r="1120" spans="12:21" x14ac:dyDescent="0.15">
      <c r="L1120"/>
      <c r="M1120"/>
      <c r="U1120" t="str">
        <f>IFERROR(1 + ((1-#REF!)/MAX(#REF!,0.000001))*(VLOOKUP("都市ガス",設定!$A$2:$C$101,3,FALSE)/VLOOKUP("電力（全国平均・暫定）",設定!$A$2:$C$101,3,FALSE)),"")</f>
        <v/>
      </c>
    </row>
    <row r="1121" spans="12:21" x14ac:dyDescent="0.15">
      <c r="L1121"/>
      <c r="M1121"/>
      <c r="U1121" t="str">
        <f>IFERROR(1 + ((1-#REF!)/MAX(#REF!,0.000001))*(VLOOKUP("都市ガス",設定!$A$2:$C$101,3,FALSE)/VLOOKUP("電力（全国平均・暫定）",設定!$A$2:$C$101,3,FALSE)),"")</f>
        <v/>
      </c>
    </row>
    <row r="1122" spans="12:21" x14ac:dyDescent="0.15">
      <c r="L1122"/>
      <c r="M1122"/>
      <c r="U1122" t="str">
        <f>IFERROR(1 + ((1-#REF!)/MAX(#REF!,0.000001))*(VLOOKUP("都市ガス",設定!$A$2:$C$101,3,FALSE)/VLOOKUP("電力（全国平均・暫定）",設定!$A$2:$C$101,3,FALSE)),"")</f>
        <v/>
      </c>
    </row>
    <row r="1123" spans="12:21" x14ac:dyDescent="0.15">
      <c r="L1123"/>
      <c r="M1123"/>
      <c r="U1123" t="str">
        <f>IFERROR(1 + ((1-#REF!)/MAX(#REF!,0.000001))*(VLOOKUP("都市ガス",設定!$A$2:$C$101,3,FALSE)/VLOOKUP("電力（全国平均・暫定）",設定!$A$2:$C$101,3,FALSE)),"")</f>
        <v/>
      </c>
    </row>
    <row r="1124" spans="12:21" x14ac:dyDescent="0.15">
      <c r="L1124"/>
      <c r="M1124"/>
      <c r="U1124" t="str">
        <f>IFERROR(1 + ((1-#REF!)/MAX(#REF!,0.000001))*(VLOOKUP("都市ガス",設定!$A$2:$C$101,3,FALSE)/VLOOKUP("電力（全国平均・暫定）",設定!$A$2:$C$101,3,FALSE)),"")</f>
        <v/>
      </c>
    </row>
    <row r="1125" spans="12:21" x14ac:dyDescent="0.15">
      <c r="L1125"/>
      <c r="M1125"/>
      <c r="U1125" t="str">
        <f>IFERROR(1 + ((1-#REF!)/MAX(#REF!,0.000001))*(VLOOKUP("都市ガス",設定!$A$2:$C$101,3,FALSE)/VLOOKUP("電力（全国平均・暫定）",設定!$A$2:$C$101,3,FALSE)),"")</f>
        <v/>
      </c>
    </row>
    <row r="1126" spans="12:21" x14ac:dyDescent="0.15">
      <c r="L1126"/>
      <c r="M1126"/>
      <c r="U1126" t="str">
        <f>IFERROR(1 + ((1-#REF!)/MAX(#REF!,0.000001))*(VLOOKUP("都市ガス",設定!$A$2:$C$101,3,FALSE)/VLOOKUP("電力（全国平均・暫定）",設定!$A$2:$C$101,3,FALSE)),"")</f>
        <v/>
      </c>
    </row>
    <row r="1127" spans="12:21" x14ac:dyDescent="0.15">
      <c r="L1127"/>
      <c r="M1127"/>
      <c r="U1127" t="str">
        <f>IFERROR(1 + ((1-#REF!)/MAX(#REF!,0.000001))*(VLOOKUP("都市ガス",設定!$A$2:$C$101,3,FALSE)/VLOOKUP("電力（全国平均・暫定）",設定!$A$2:$C$101,3,FALSE)),"")</f>
        <v/>
      </c>
    </row>
    <row r="1128" spans="12:21" x14ac:dyDescent="0.15">
      <c r="L1128"/>
      <c r="M1128"/>
      <c r="U1128" t="str">
        <f>IFERROR(1 + ((1-#REF!)/MAX(#REF!,0.000001))*(VLOOKUP("都市ガス",設定!$A$2:$C$101,3,FALSE)/VLOOKUP("電力（全国平均・暫定）",設定!$A$2:$C$101,3,FALSE)),"")</f>
        <v/>
      </c>
    </row>
    <row r="1129" spans="12:21" x14ac:dyDescent="0.15">
      <c r="L1129"/>
      <c r="M1129"/>
      <c r="U1129" t="str">
        <f>IFERROR(1 + ((1-#REF!)/MAX(#REF!,0.000001))*(VLOOKUP("都市ガス",設定!$A$2:$C$101,3,FALSE)/VLOOKUP("電力（全国平均・暫定）",設定!$A$2:$C$101,3,FALSE)),"")</f>
        <v/>
      </c>
    </row>
    <row r="1130" spans="12:21" x14ac:dyDescent="0.15">
      <c r="L1130"/>
      <c r="M1130"/>
      <c r="U1130" t="str">
        <f>IFERROR(1 + ((1-#REF!)/MAX(#REF!,0.000001))*(VLOOKUP("都市ガス",設定!$A$2:$C$101,3,FALSE)/VLOOKUP("電力（全国平均・暫定）",設定!$A$2:$C$101,3,FALSE)),"")</f>
        <v/>
      </c>
    </row>
    <row r="1131" spans="12:21" x14ac:dyDescent="0.15">
      <c r="L1131"/>
      <c r="M1131"/>
      <c r="U1131" t="str">
        <f>IFERROR(1 + ((1-#REF!)/MAX(#REF!,0.000001))*(VLOOKUP("都市ガス",設定!$A$2:$C$101,3,FALSE)/VLOOKUP("電力（全国平均・暫定）",設定!$A$2:$C$101,3,FALSE)),"")</f>
        <v/>
      </c>
    </row>
    <row r="1132" spans="12:21" x14ac:dyDescent="0.15">
      <c r="L1132"/>
      <c r="M1132"/>
      <c r="U1132" t="str">
        <f>IFERROR(1 + ((1-#REF!)/MAX(#REF!,0.000001))*(VLOOKUP("都市ガス",設定!$A$2:$C$101,3,FALSE)/VLOOKUP("電力（全国平均・暫定）",設定!$A$2:$C$101,3,FALSE)),"")</f>
        <v/>
      </c>
    </row>
    <row r="1133" spans="12:21" x14ac:dyDescent="0.15">
      <c r="L1133"/>
      <c r="M1133"/>
      <c r="U1133" t="str">
        <f>IFERROR(1 + ((1-#REF!)/MAX(#REF!,0.000001))*(VLOOKUP("都市ガス",設定!$A$2:$C$101,3,FALSE)/VLOOKUP("電力（全国平均・暫定）",設定!$A$2:$C$101,3,FALSE)),"")</f>
        <v/>
      </c>
    </row>
    <row r="1134" spans="12:21" x14ac:dyDescent="0.15">
      <c r="L1134"/>
      <c r="M1134"/>
      <c r="U1134" t="str">
        <f>IFERROR(1 + ((1-#REF!)/MAX(#REF!,0.000001))*(VLOOKUP("都市ガス",設定!$A$2:$C$101,3,FALSE)/VLOOKUP("電力（全国平均・暫定）",設定!$A$2:$C$101,3,FALSE)),"")</f>
        <v/>
      </c>
    </row>
    <row r="1135" spans="12:21" x14ac:dyDescent="0.15">
      <c r="L1135"/>
      <c r="M1135"/>
      <c r="U1135" t="str">
        <f>IFERROR(1 + ((1-#REF!)/MAX(#REF!,0.000001))*(VLOOKUP("都市ガス",設定!$A$2:$C$101,3,FALSE)/VLOOKUP("電力（全国平均・暫定）",設定!$A$2:$C$101,3,FALSE)),"")</f>
        <v/>
      </c>
    </row>
    <row r="1136" spans="12:21" x14ac:dyDescent="0.15">
      <c r="L1136"/>
      <c r="M1136"/>
      <c r="U1136" t="str">
        <f>IFERROR(1 + ((1-#REF!)/MAX(#REF!,0.000001))*(VLOOKUP("都市ガス",設定!$A$2:$C$101,3,FALSE)/VLOOKUP("電力（全国平均・暫定）",設定!$A$2:$C$101,3,FALSE)),"")</f>
        <v/>
      </c>
    </row>
    <row r="1137" spans="12:21" x14ac:dyDescent="0.15">
      <c r="L1137"/>
      <c r="M1137"/>
      <c r="U1137" t="str">
        <f>IFERROR(1 + ((1-#REF!)/MAX(#REF!,0.000001))*(VLOOKUP("都市ガス",設定!$A$2:$C$101,3,FALSE)/VLOOKUP("電力（全国平均・暫定）",設定!$A$2:$C$101,3,FALSE)),"")</f>
        <v/>
      </c>
    </row>
    <row r="1138" spans="12:21" x14ac:dyDescent="0.15">
      <c r="L1138"/>
      <c r="M1138"/>
      <c r="U1138" t="str">
        <f>IFERROR(1 + ((1-#REF!)/MAX(#REF!,0.000001))*(VLOOKUP("都市ガス",設定!$A$2:$C$101,3,FALSE)/VLOOKUP("電力（全国平均・暫定）",設定!$A$2:$C$101,3,FALSE)),"")</f>
        <v/>
      </c>
    </row>
    <row r="1139" spans="12:21" x14ac:dyDescent="0.15">
      <c r="L1139"/>
      <c r="M1139"/>
      <c r="U1139" t="str">
        <f>IFERROR(1 + ((1-#REF!)/MAX(#REF!,0.000001))*(VLOOKUP("都市ガス",設定!$A$2:$C$101,3,FALSE)/VLOOKUP("電力（全国平均・暫定）",設定!$A$2:$C$101,3,FALSE)),"")</f>
        <v/>
      </c>
    </row>
    <row r="1140" spans="12:21" x14ac:dyDescent="0.15">
      <c r="L1140"/>
      <c r="M1140"/>
      <c r="U1140" t="str">
        <f>IFERROR(1 + ((1-#REF!)/MAX(#REF!,0.000001))*(VLOOKUP("都市ガス",設定!$A$2:$C$101,3,FALSE)/VLOOKUP("電力（全国平均・暫定）",設定!$A$2:$C$101,3,FALSE)),"")</f>
        <v/>
      </c>
    </row>
    <row r="1141" spans="12:21" x14ac:dyDescent="0.15">
      <c r="L1141"/>
      <c r="M1141"/>
      <c r="U1141" t="str">
        <f>IFERROR(1 + ((1-#REF!)/MAX(#REF!,0.000001))*(VLOOKUP("都市ガス",設定!$A$2:$C$101,3,FALSE)/VLOOKUP("電力（全国平均・暫定）",設定!$A$2:$C$101,3,FALSE)),"")</f>
        <v/>
      </c>
    </row>
    <row r="1142" spans="12:21" x14ac:dyDescent="0.15">
      <c r="L1142"/>
      <c r="M1142"/>
      <c r="U1142" t="str">
        <f>IFERROR(1 + ((1-#REF!)/MAX(#REF!,0.000001))*(VLOOKUP("都市ガス",設定!$A$2:$C$101,3,FALSE)/VLOOKUP("電力（全国平均・暫定）",設定!$A$2:$C$101,3,FALSE)),"")</f>
        <v/>
      </c>
    </row>
    <row r="1143" spans="12:21" x14ac:dyDescent="0.15">
      <c r="L1143"/>
      <c r="M1143"/>
      <c r="U1143" t="str">
        <f>IFERROR(1 + ((1-#REF!)/MAX(#REF!,0.000001))*(VLOOKUP("都市ガス",設定!$A$2:$C$101,3,FALSE)/VLOOKUP("電力（全国平均・暫定）",設定!$A$2:$C$101,3,FALSE)),"")</f>
        <v/>
      </c>
    </row>
    <row r="1144" spans="12:21" x14ac:dyDescent="0.15">
      <c r="L1144"/>
      <c r="M1144"/>
      <c r="U1144" t="str">
        <f>IFERROR(1 + ((1-#REF!)/MAX(#REF!,0.000001))*(VLOOKUP("都市ガス",設定!$A$2:$C$101,3,FALSE)/VLOOKUP("電力（全国平均・暫定）",設定!$A$2:$C$101,3,FALSE)),"")</f>
        <v/>
      </c>
    </row>
    <row r="1145" spans="12:21" x14ac:dyDescent="0.15">
      <c r="L1145"/>
      <c r="M1145"/>
      <c r="U1145" t="str">
        <f>IFERROR(1 + ((1-#REF!)/MAX(#REF!,0.000001))*(VLOOKUP("都市ガス",設定!$A$2:$C$101,3,FALSE)/VLOOKUP("電力（全国平均・暫定）",設定!$A$2:$C$101,3,FALSE)),"")</f>
        <v/>
      </c>
    </row>
    <row r="1146" spans="12:21" x14ac:dyDescent="0.15">
      <c r="L1146"/>
      <c r="M1146"/>
      <c r="U1146" t="str">
        <f>IFERROR(1 + ((1-#REF!)/MAX(#REF!,0.000001))*(VLOOKUP("都市ガス",設定!$A$2:$C$101,3,FALSE)/VLOOKUP("電力（全国平均・暫定）",設定!$A$2:$C$101,3,FALSE)),"")</f>
        <v/>
      </c>
    </row>
    <row r="1147" spans="12:21" x14ac:dyDescent="0.15">
      <c r="L1147"/>
      <c r="M1147"/>
      <c r="U1147" t="str">
        <f>IFERROR(1 + ((1-#REF!)/MAX(#REF!,0.000001))*(VLOOKUP("都市ガス",設定!$A$2:$C$101,3,FALSE)/VLOOKUP("電力（全国平均・暫定）",設定!$A$2:$C$101,3,FALSE)),"")</f>
        <v/>
      </c>
    </row>
    <row r="1148" spans="12:21" x14ac:dyDescent="0.15">
      <c r="L1148"/>
      <c r="M1148"/>
      <c r="U1148" t="str">
        <f>IFERROR(1 + ((1-#REF!)/MAX(#REF!,0.000001))*(VLOOKUP("都市ガス",設定!$A$2:$C$101,3,FALSE)/VLOOKUP("電力（全国平均・暫定）",設定!$A$2:$C$101,3,FALSE)),"")</f>
        <v/>
      </c>
    </row>
    <row r="1149" spans="12:21" x14ac:dyDescent="0.15">
      <c r="L1149"/>
      <c r="M1149"/>
      <c r="U1149" t="str">
        <f>IFERROR(1 + ((1-#REF!)/MAX(#REF!,0.000001))*(VLOOKUP("都市ガス",設定!$A$2:$C$101,3,FALSE)/VLOOKUP("電力（全国平均・暫定）",設定!$A$2:$C$101,3,FALSE)),"")</f>
        <v/>
      </c>
    </row>
    <row r="1150" spans="12:21" x14ac:dyDescent="0.15">
      <c r="L1150"/>
      <c r="M1150"/>
      <c r="U1150" t="str">
        <f>IFERROR(1 + ((1-#REF!)/MAX(#REF!,0.000001))*(VLOOKUP("都市ガス",設定!$A$2:$C$101,3,FALSE)/VLOOKUP("電力（全国平均・暫定）",設定!$A$2:$C$101,3,FALSE)),"")</f>
        <v/>
      </c>
    </row>
    <row r="1151" spans="12:21" x14ac:dyDescent="0.15">
      <c r="L1151"/>
      <c r="M1151"/>
      <c r="U1151" t="str">
        <f>IFERROR(1 + ((1-#REF!)/MAX(#REF!,0.000001))*(VLOOKUP("都市ガス",設定!$A$2:$C$101,3,FALSE)/VLOOKUP("電力（全国平均・暫定）",設定!$A$2:$C$101,3,FALSE)),"")</f>
        <v/>
      </c>
    </row>
    <row r="1152" spans="12:21" x14ac:dyDescent="0.15">
      <c r="L1152"/>
      <c r="M1152"/>
      <c r="U1152" t="str">
        <f>IFERROR(1 + ((1-#REF!)/MAX(#REF!,0.000001))*(VLOOKUP("都市ガス",設定!$A$2:$C$101,3,FALSE)/VLOOKUP("電力（全国平均・暫定）",設定!$A$2:$C$101,3,FALSE)),"")</f>
        <v/>
      </c>
    </row>
    <row r="1153" spans="12:21" x14ac:dyDescent="0.15">
      <c r="L1153"/>
      <c r="M1153"/>
      <c r="U1153" t="str">
        <f>IFERROR(1 + ((1-#REF!)/MAX(#REF!,0.000001))*(VLOOKUP("都市ガス",設定!$A$2:$C$101,3,FALSE)/VLOOKUP("電力（全国平均・暫定）",設定!$A$2:$C$101,3,FALSE)),"")</f>
        <v/>
      </c>
    </row>
    <row r="1154" spans="12:21" x14ac:dyDescent="0.15">
      <c r="L1154"/>
      <c r="M1154"/>
      <c r="U1154" t="str">
        <f>IFERROR(1 + ((1-#REF!)/MAX(#REF!,0.000001))*(VLOOKUP("都市ガス",設定!$A$2:$C$101,3,FALSE)/VLOOKUP("電力（全国平均・暫定）",設定!$A$2:$C$101,3,FALSE)),"")</f>
        <v/>
      </c>
    </row>
    <row r="1155" spans="12:21" x14ac:dyDescent="0.15">
      <c r="L1155"/>
      <c r="M1155"/>
      <c r="U1155" t="str">
        <f>IFERROR(1 + ((1-#REF!)/MAX(#REF!,0.000001))*(VLOOKUP("都市ガス",設定!$A$2:$C$101,3,FALSE)/VLOOKUP("電力（全国平均・暫定）",設定!$A$2:$C$101,3,FALSE)),"")</f>
        <v/>
      </c>
    </row>
    <row r="1156" spans="12:21" x14ac:dyDescent="0.15">
      <c r="L1156"/>
      <c r="M1156"/>
      <c r="U1156" t="str">
        <f>IFERROR(1 + ((1-#REF!)/MAX(#REF!,0.000001))*(VLOOKUP("都市ガス",設定!$A$2:$C$101,3,FALSE)/VLOOKUP("電力（全国平均・暫定）",設定!$A$2:$C$101,3,FALSE)),"")</f>
        <v/>
      </c>
    </row>
    <row r="1157" spans="12:21" x14ac:dyDescent="0.15">
      <c r="L1157"/>
      <c r="M1157"/>
      <c r="U1157" t="str">
        <f>IFERROR(1 + ((1-#REF!)/MAX(#REF!,0.000001))*(VLOOKUP("都市ガス",設定!$A$2:$C$101,3,FALSE)/VLOOKUP("電力（全国平均・暫定）",設定!$A$2:$C$101,3,FALSE)),"")</f>
        <v/>
      </c>
    </row>
    <row r="1158" spans="12:21" x14ac:dyDescent="0.15">
      <c r="L1158"/>
      <c r="M1158"/>
      <c r="U1158" t="str">
        <f>IFERROR(1 + ((1-#REF!)/MAX(#REF!,0.000001))*(VLOOKUP("都市ガス",設定!$A$2:$C$101,3,FALSE)/VLOOKUP("電力（全国平均・暫定）",設定!$A$2:$C$101,3,FALSE)),"")</f>
        <v/>
      </c>
    </row>
    <row r="1159" spans="12:21" x14ac:dyDescent="0.15">
      <c r="L1159"/>
      <c r="M1159"/>
      <c r="U1159" t="str">
        <f>IFERROR(1 + ((1-#REF!)/MAX(#REF!,0.000001))*(VLOOKUP("都市ガス",設定!$A$2:$C$101,3,FALSE)/VLOOKUP("電力（全国平均・暫定）",設定!$A$2:$C$101,3,FALSE)),"")</f>
        <v/>
      </c>
    </row>
    <row r="1160" spans="12:21" x14ac:dyDescent="0.15">
      <c r="L1160"/>
      <c r="M1160"/>
      <c r="U1160" t="str">
        <f>IFERROR(1 + ((1-#REF!)/MAX(#REF!,0.000001))*(VLOOKUP("都市ガス",設定!$A$2:$C$101,3,FALSE)/VLOOKUP("電力（全国平均・暫定）",設定!$A$2:$C$101,3,FALSE)),"")</f>
        <v/>
      </c>
    </row>
    <row r="1161" spans="12:21" x14ac:dyDescent="0.15">
      <c r="L1161"/>
      <c r="M1161"/>
      <c r="U1161" t="str">
        <f>IFERROR(1 + ((1-#REF!)/MAX(#REF!,0.000001))*(VLOOKUP("都市ガス",設定!$A$2:$C$101,3,FALSE)/VLOOKUP("電力（全国平均・暫定）",設定!$A$2:$C$101,3,FALSE)),"")</f>
        <v/>
      </c>
    </row>
    <row r="1162" spans="12:21" x14ac:dyDescent="0.15">
      <c r="L1162"/>
      <c r="M1162"/>
      <c r="U1162" t="str">
        <f>IFERROR(1 + ((1-#REF!)/MAX(#REF!,0.000001))*(VLOOKUP("都市ガス",設定!$A$2:$C$101,3,FALSE)/VLOOKUP("電力（全国平均・暫定）",設定!$A$2:$C$101,3,FALSE)),"")</f>
        <v/>
      </c>
    </row>
    <row r="1163" spans="12:21" x14ac:dyDescent="0.15">
      <c r="L1163"/>
      <c r="M1163"/>
      <c r="U1163" t="str">
        <f>IFERROR(1 + ((1-#REF!)/MAX(#REF!,0.000001))*(VLOOKUP("都市ガス",設定!$A$2:$C$101,3,FALSE)/VLOOKUP("電力（全国平均・暫定）",設定!$A$2:$C$101,3,FALSE)),"")</f>
        <v/>
      </c>
    </row>
    <row r="1164" spans="12:21" x14ac:dyDescent="0.15">
      <c r="L1164"/>
      <c r="M1164"/>
      <c r="U1164" t="str">
        <f>IFERROR(1 + ((1-#REF!)/MAX(#REF!,0.000001))*(VLOOKUP("都市ガス",設定!$A$2:$C$101,3,FALSE)/VLOOKUP("電力（全国平均・暫定）",設定!$A$2:$C$101,3,FALSE)),"")</f>
        <v/>
      </c>
    </row>
    <row r="1165" spans="12:21" x14ac:dyDescent="0.15">
      <c r="L1165"/>
      <c r="M1165"/>
      <c r="U1165" t="str">
        <f>IFERROR(1 + ((1-#REF!)/MAX(#REF!,0.000001))*(VLOOKUP("都市ガス",設定!$A$2:$C$101,3,FALSE)/VLOOKUP("電力（全国平均・暫定）",設定!$A$2:$C$101,3,FALSE)),"")</f>
        <v/>
      </c>
    </row>
    <row r="1166" spans="12:21" x14ac:dyDescent="0.15">
      <c r="L1166"/>
      <c r="M1166"/>
      <c r="U1166" t="str">
        <f>IFERROR(1 + ((1-#REF!)/MAX(#REF!,0.000001))*(VLOOKUP("都市ガス",設定!$A$2:$C$101,3,FALSE)/VLOOKUP("電力（全国平均・暫定）",設定!$A$2:$C$101,3,FALSE)),"")</f>
        <v/>
      </c>
    </row>
    <row r="1167" spans="12:21" x14ac:dyDescent="0.15">
      <c r="L1167"/>
      <c r="M1167"/>
      <c r="U1167" t="str">
        <f>IFERROR(1 + ((1-#REF!)/MAX(#REF!,0.000001))*(VLOOKUP("都市ガス",設定!$A$2:$C$101,3,FALSE)/VLOOKUP("電力（全国平均・暫定）",設定!$A$2:$C$101,3,FALSE)),"")</f>
        <v/>
      </c>
    </row>
    <row r="1168" spans="12:21" x14ac:dyDescent="0.15">
      <c r="L1168"/>
      <c r="M1168"/>
      <c r="U1168" t="str">
        <f>IFERROR(1 + ((1-#REF!)/MAX(#REF!,0.000001))*(VLOOKUP("都市ガス",設定!$A$2:$C$101,3,FALSE)/VLOOKUP("電力（全国平均・暫定）",設定!$A$2:$C$101,3,FALSE)),"")</f>
        <v/>
      </c>
    </row>
    <row r="1169" spans="12:21" x14ac:dyDescent="0.15">
      <c r="L1169"/>
      <c r="M1169"/>
      <c r="U1169" t="str">
        <f>IFERROR(1 + ((1-#REF!)/MAX(#REF!,0.000001))*(VLOOKUP("都市ガス",設定!$A$2:$C$101,3,FALSE)/VLOOKUP("電力（全国平均・暫定）",設定!$A$2:$C$101,3,FALSE)),"")</f>
        <v/>
      </c>
    </row>
    <row r="1170" spans="12:21" x14ac:dyDescent="0.15">
      <c r="L1170"/>
      <c r="M1170"/>
      <c r="U1170" t="str">
        <f>IFERROR(1 + ((1-#REF!)/MAX(#REF!,0.000001))*(VLOOKUP("都市ガス",設定!$A$2:$C$101,3,FALSE)/VLOOKUP("電力（全国平均・暫定）",設定!$A$2:$C$101,3,FALSE)),"")</f>
        <v/>
      </c>
    </row>
    <row r="1171" spans="12:21" x14ac:dyDescent="0.15">
      <c r="L1171"/>
      <c r="M1171"/>
      <c r="U1171" t="str">
        <f>IFERROR(1 + ((1-#REF!)/MAX(#REF!,0.000001))*(VLOOKUP("都市ガス",設定!$A$2:$C$101,3,FALSE)/VLOOKUP("電力（全国平均・暫定）",設定!$A$2:$C$101,3,FALSE)),"")</f>
        <v/>
      </c>
    </row>
    <row r="1172" spans="12:21" x14ac:dyDescent="0.15">
      <c r="L1172"/>
      <c r="M1172"/>
      <c r="U1172" t="str">
        <f>IFERROR(1 + ((1-#REF!)/MAX(#REF!,0.000001))*(VLOOKUP("都市ガス",設定!$A$2:$C$101,3,FALSE)/VLOOKUP("電力（全国平均・暫定）",設定!$A$2:$C$101,3,FALSE)),"")</f>
        <v/>
      </c>
    </row>
    <row r="1173" spans="12:21" x14ac:dyDescent="0.15">
      <c r="L1173"/>
      <c r="M1173"/>
      <c r="U1173" t="str">
        <f>IFERROR(1 + ((1-#REF!)/MAX(#REF!,0.000001))*(VLOOKUP("都市ガス",設定!$A$2:$C$101,3,FALSE)/VLOOKUP("電力（全国平均・暫定）",設定!$A$2:$C$101,3,FALSE)),"")</f>
        <v/>
      </c>
    </row>
    <row r="1174" spans="12:21" x14ac:dyDescent="0.15">
      <c r="L1174"/>
      <c r="M1174"/>
      <c r="U1174" t="str">
        <f>IFERROR(1 + ((1-#REF!)/MAX(#REF!,0.000001))*(VLOOKUP("都市ガス",設定!$A$2:$C$101,3,FALSE)/VLOOKUP("電力（全国平均・暫定）",設定!$A$2:$C$101,3,FALSE)),"")</f>
        <v/>
      </c>
    </row>
    <row r="1175" spans="12:21" x14ac:dyDescent="0.15">
      <c r="L1175"/>
      <c r="M1175"/>
      <c r="U1175" t="str">
        <f>IFERROR(1 + ((1-#REF!)/MAX(#REF!,0.000001))*(VLOOKUP("都市ガス",設定!$A$2:$C$101,3,FALSE)/VLOOKUP("電力（全国平均・暫定）",設定!$A$2:$C$101,3,FALSE)),"")</f>
        <v/>
      </c>
    </row>
    <row r="1176" spans="12:21" x14ac:dyDescent="0.15">
      <c r="L1176"/>
      <c r="M1176"/>
      <c r="U1176" t="str">
        <f>IFERROR(1 + ((1-#REF!)/MAX(#REF!,0.000001))*(VLOOKUP("都市ガス",設定!$A$2:$C$101,3,FALSE)/VLOOKUP("電力（全国平均・暫定）",設定!$A$2:$C$101,3,FALSE)),"")</f>
        <v/>
      </c>
    </row>
    <row r="1177" spans="12:21" x14ac:dyDescent="0.15">
      <c r="L1177"/>
      <c r="M1177"/>
      <c r="U1177" t="str">
        <f>IFERROR(1 + ((1-#REF!)/MAX(#REF!,0.000001))*(VLOOKUP("都市ガス",設定!$A$2:$C$101,3,FALSE)/VLOOKUP("電力（全国平均・暫定）",設定!$A$2:$C$101,3,FALSE)),"")</f>
        <v/>
      </c>
    </row>
    <row r="1178" spans="12:21" x14ac:dyDescent="0.15">
      <c r="L1178"/>
      <c r="M1178"/>
      <c r="U1178" t="str">
        <f>IFERROR(1 + ((1-#REF!)/MAX(#REF!,0.000001))*(VLOOKUP("都市ガス",設定!$A$2:$C$101,3,FALSE)/VLOOKUP("電力（全国平均・暫定）",設定!$A$2:$C$101,3,FALSE)),"")</f>
        <v/>
      </c>
    </row>
    <row r="1179" spans="12:21" x14ac:dyDescent="0.15">
      <c r="L1179"/>
      <c r="M1179"/>
      <c r="U1179" t="str">
        <f>IFERROR(1 + ((1-#REF!)/MAX(#REF!,0.000001))*(VLOOKUP("都市ガス",設定!$A$2:$C$101,3,FALSE)/VLOOKUP("電力（全国平均・暫定）",設定!$A$2:$C$101,3,FALSE)),"")</f>
        <v/>
      </c>
    </row>
    <row r="1180" spans="12:21" x14ac:dyDescent="0.15">
      <c r="L1180"/>
      <c r="M1180"/>
      <c r="U1180" t="str">
        <f>IFERROR(1 + ((1-#REF!)/MAX(#REF!,0.000001))*(VLOOKUP("都市ガス",設定!$A$2:$C$101,3,FALSE)/VLOOKUP("電力（全国平均・暫定）",設定!$A$2:$C$101,3,FALSE)),"")</f>
        <v/>
      </c>
    </row>
    <row r="1181" spans="12:21" x14ac:dyDescent="0.15">
      <c r="L1181"/>
      <c r="M1181"/>
      <c r="U1181" t="str">
        <f>IFERROR(1 + ((1-#REF!)/MAX(#REF!,0.000001))*(VLOOKUP("都市ガス",設定!$A$2:$C$101,3,FALSE)/VLOOKUP("電力（全国平均・暫定）",設定!$A$2:$C$101,3,FALSE)),"")</f>
        <v/>
      </c>
    </row>
    <row r="1182" spans="12:21" x14ac:dyDescent="0.15">
      <c r="L1182"/>
      <c r="M1182"/>
      <c r="U1182" t="str">
        <f>IFERROR(1 + ((1-#REF!)/MAX(#REF!,0.000001))*(VLOOKUP("都市ガス",設定!$A$2:$C$101,3,FALSE)/VLOOKUP("電力（全国平均・暫定）",設定!$A$2:$C$101,3,FALSE)),"")</f>
        <v/>
      </c>
    </row>
    <row r="1183" spans="12:21" x14ac:dyDescent="0.15">
      <c r="L1183"/>
      <c r="M1183"/>
      <c r="U1183" t="str">
        <f>IFERROR(1 + ((1-#REF!)/MAX(#REF!,0.000001))*(VLOOKUP("都市ガス",設定!$A$2:$C$101,3,FALSE)/VLOOKUP("電力（全国平均・暫定）",設定!$A$2:$C$101,3,FALSE)),"")</f>
        <v/>
      </c>
    </row>
    <row r="1184" spans="12:21" x14ac:dyDescent="0.15">
      <c r="L1184"/>
      <c r="M1184"/>
      <c r="U1184" t="str">
        <f>IFERROR(1 + ((1-#REF!)/MAX(#REF!,0.000001))*(VLOOKUP("都市ガス",設定!$A$2:$C$101,3,FALSE)/VLOOKUP("電力（全国平均・暫定）",設定!$A$2:$C$101,3,FALSE)),"")</f>
        <v/>
      </c>
    </row>
    <row r="1185" spans="12:21" x14ac:dyDescent="0.15">
      <c r="L1185"/>
      <c r="M1185"/>
      <c r="U1185" t="str">
        <f>IFERROR(1 + ((1-#REF!)/MAX(#REF!,0.000001))*(VLOOKUP("都市ガス",設定!$A$2:$C$101,3,FALSE)/VLOOKUP("電力（全国平均・暫定）",設定!$A$2:$C$101,3,FALSE)),"")</f>
        <v/>
      </c>
    </row>
    <row r="1186" spans="12:21" x14ac:dyDescent="0.15">
      <c r="L1186"/>
      <c r="M1186"/>
      <c r="U1186" t="str">
        <f>IFERROR(1 + ((1-#REF!)/MAX(#REF!,0.000001))*(VLOOKUP("都市ガス",設定!$A$2:$C$101,3,FALSE)/VLOOKUP("電力（全国平均・暫定）",設定!$A$2:$C$101,3,FALSE)),"")</f>
        <v/>
      </c>
    </row>
    <row r="1187" spans="12:21" x14ac:dyDescent="0.15">
      <c r="L1187"/>
      <c r="M1187"/>
      <c r="U1187" t="str">
        <f>IFERROR(1 + ((1-#REF!)/MAX(#REF!,0.000001))*(VLOOKUP("都市ガス",設定!$A$2:$C$101,3,FALSE)/VLOOKUP("電力（全国平均・暫定）",設定!$A$2:$C$101,3,FALSE)),"")</f>
        <v/>
      </c>
    </row>
    <row r="1188" spans="12:21" x14ac:dyDescent="0.15">
      <c r="L1188"/>
      <c r="M1188"/>
      <c r="U1188" t="str">
        <f>IFERROR(1 + ((1-#REF!)/MAX(#REF!,0.000001))*(VLOOKUP("都市ガス",設定!$A$2:$C$101,3,FALSE)/VLOOKUP("電力（全国平均・暫定）",設定!$A$2:$C$101,3,FALSE)),"")</f>
        <v/>
      </c>
    </row>
    <row r="1189" spans="12:21" x14ac:dyDescent="0.15">
      <c r="L1189"/>
      <c r="M1189"/>
      <c r="U1189" t="str">
        <f>IFERROR(1 + ((1-#REF!)/MAX(#REF!,0.000001))*(VLOOKUP("都市ガス",設定!$A$2:$C$101,3,FALSE)/VLOOKUP("電力（全国平均・暫定）",設定!$A$2:$C$101,3,FALSE)),"")</f>
        <v/>
      </c>
    </row>
    <row r="1190" spans="12:21" x14ac:dyDescent="0.15">
      <c r="L1190"/>
      <c r="M1190"/>
      <c r="U1190" t="str">
        <f>IFERROR(1 + ((1-#REF!)/MAX(#REF!,0.000001))*(VLOOKUP("都市ガス",設定!$A$2:$C$101,3,FALSE)/VLOOKUP("電力（全国平均・暫定）",設定!$A$2:$C$101,3,FALSE)),"")</f>
        <v/>
      </c>
    </row>
    <row r="1191" spans="12:21" x14ac:dyDescent="0.15">
      <c r="L1191"/>
      <c r="M1191"/>
      <c r="U1191" t="str">
        <f>IFERROR(1 + ((1-#REF!)/MAX(#REF!,0.000001))*(VLOOKUP("都市ガス",設定!$A$2:$C$101,3,FALSE)/VLOOKUP("電力（全国平均・暫定）",設定!$A$2:$C$101,3,FALSE)),"")</f>
        <v/>
      </c>
    </row>
    <row r="1192" spans="12:21" x14ac:dyDescent="0.15">
      <c r="L1192"/>
      <c r="M1192"/>
      <c r="U1192" t="str">
        <f>IFERROR(1 + ((1-#REF!)/MAX(#REF!,0.000001))*(VLOOKUP("都市ガス",設定!$A$2:$C$101,3,FALSE)/VLOOKUP("電力（全国平均・暫定）",設定!$A$2:$C$101,3,FALSE)),"")</f>
        <v/>
      </c>
    </row>
    <row r="1193" spans="12:21" x14ac:dyDescent="0.15">
      <c r="L1193"/>
      <c r="M1193"/>
      <c r="U1193" t="str">
        <f>IFERROR(1 + ((1-#REF!)/MAX(#REF!,0.000001))*(VLOOKUP("都市ガス",設定!$A$2:$C$101,3,FALSE)/VLOOKUP("電力（全国平均・暫定）",設定!$A$2:$C$101,3,FALSE)),"")</f>
        <v/>
      </c>
    </row>
    <row r="1194" spans="12:21" x14ac:dyDescent="0.15">
      <c r="L1194"/>
      <c r="M1194"/>
      <c r="U1194" t="str">
        <f>IFERROR(1 + ((1-#REF!)/MAX(#REF!,0.000001))*(VLOOKUP("都市ガス",設定!$A$2:$C$101,3,FALSE)/VLOOKUP("電力（全国平均・暫定）",設定!$A$2:$C$101,3,FALSE)),"")</f>
        <v/>
      </c>
    </row>
    <row r="1195" spans="12:21" x14ac:dyDescent="0.15">
      <c r="L1195"/>
      <c r="M1195"/>
      <c r="U1195" t="str">
        <f>IFERROR(1 + ((1-#REF!)/MAX(#REF!,0.000001))*(VLOOKUP("都市ガス",設定!$A$2:$C$101,3,FALSE)/VLOOKUP("電力（全国平均・暫定）",設定!$A$2:$C$101,3,FALSE)),"")</f>
        <v/>
      </c>
    </row>
    <row r="1196" spans="12:21" x14ac:dyDescent="0.15">
      <c r="L1196"/>
      <c r="M1196"/>
      <c r="U1196" t="str">
        <f>IFERROR(1 + ((1-#REF!)/MAX(#REF!,0.000001))*(VLOOKUP("都市ガス",設定!$A$2:$C$101,3,FALSE)/VLOOKUP("電力（全国平均・暫定）",設定!$A$2:$C$101,3,FALSE)),"")</f>
        <v/>
      </c>
    </row>
    <row r="1197" spans="12:21" x14ac:dyDescent="0.15">
      <c r="L1197"/>
      <c r="M1197"/>
      <c r="U1197" t="str">
        <f>IFERROR(1 + ((1-#REF!)/MAX(#REF!,0.000001))*(VLOOKUP("都市ガス",設定!$A$2:$C$101,3,FALSE)/VLOOKUP("電力（全国平均・暫定）",設定!$A$2:$C$101,3,FALSE)),"")</f>
        <v/>
      </c>
    </row>
    <row r="1198" spans="12:21" x14ac:dyDescent="0.15">
      <c r="L1198"/>
      <c r="M1198"/>
      <c r="U1198" t="str">
        <f>IFERROR(1 + ((1-#REF!)/MAX(#REF!,0.000001))*(VLOOKUP("都市ガス",設定!$A$2:$C$101,3,FALSE)/VLOOKUP("電力（全国平均・暫定）",設定!$A$2:$C$101,3,FALSE)),"")</f>
        <v/>
      </c>
    </row>
    <row r="1199" spans="12:21" x14ac:dyDescent="0.15">
      <c r="L1199"/>
      <c r="M1199"/>
      <c r="U1199" t="str">
        <f>IFERROR(1 + ((1-#REF!)/MAX(#REF!,0.000001))*(VLOOKUP("都市ガス",設定!$A$2:$C$101,3,FALSE)/VLOOKUP("電力（全国平均・暫定）",設定!$A$2:$C$101,3,FALSE)),"")</f>
        <v/>
      </c>
    </row>
    <row r="1200" spans="12:21" x14ac:dyDescent="0.15">
      <c r="L1200"/>
      <c r="M1200"/>
      <c r="U1200" t="str">
        <f>IFERROR(1 + ((1-#REF!)/MAX(#REF!,0.000001))*(VLOOKUP("都市ガス",設定!$A$2:$C$101,3,FALSE)/VLOOKUP("電力（全国平均・暫定）",設定!$A$2:$C$101,3,FALSE)),"")</f>
        <v/>
      </c>
    </row>
    <row r="1201" spans="12:21" x14ac:dyDescent="0.15">
      <c r="L1201"/>
      <c r="M1201"/>
      <c r="U1201" t="str">
        <f>IFERROR(1 + ((1-#REF!)/MAX(#REF!,0.000001))*(VLOOKUP("都市ガス",設定!$A$2:$C$101,3,FALSE)/VLOOKUP("電力（全国平均・暫定）",設定!$A$2:$C$101,3,FALSE)),"")</f>
        <v/>
      </c>
    </row>
    <row r="1202" spans="12:21" x14ac:dyDescent="0.15">
      <c r="L1202"/>
      <c r="M1202"/>
      <c r="U1202" t="str">
        <f>IFERROR(1 + ((1-#REF!)/MAX(#REF!,0.000001))*(VLOOKUP("都市ガス",設定!$A$2:$C$101,3,FALSE)/VLOOKUP("電力（全国平均・暫定）",設定!$A$2:$C$101,3,FALSE)),"")</f>
        <v/>
      </c>
    </row>
    <row r="1203" spans="12:21" x14ac:dyDescent="0.15">
      <c r="L1203"/>
      <c r="M1203"/>
      <c r="U1203" t="str">
        <f>IFERROR(1 + ((1-#REF!)/MAX(#REF!,0.000001))*(VLOOKUP("都市ガス",設定!$A$2:$C$101,3,FALSE)/VLOOKUP("電力（全国平均・暫定）",設定!$A$2:$C$101,3,FALSE)),"")</f>
        <v/>
      </c>
    </row>
    <row r="1204" spans="12:21" x14ac:dyDescent="0.15">
      <c r="L1204"/>
      <c r="M1204"/>
      <c r="U1204" t="str">
        <f>IFERROR(1 + ((1-#REF!)/MAX(#REF!,0.000001))*(VLOOKUP("都市ガス",設定!$A$2:$C$101,3,FALSE)/VLOOKUP("電力（全国平均・暫定）",設定!$A$2:$C$101,3,FALSE)),"")</f>
        <v/>
      </c>
    </row>
    <row r="1205" spans="12:21" x14ac:dyDescent="0.15">
      <c r="L1205"/>
      <c r="M1205"/>
      <c r="U1205" t="str">
        <f>IFERROR(1 + ((1-#REF!)/MAX(#REF!,0.000001))*(VLOOKUP("都市ガス",設定!$A$2:$C$101,3,FALSE)/VLOOKUP("電力（全国平均・暫定）",設定!$A$2:$C$101,3,FALSE)),"")</f>
        <v/>
      </c>
    </row>
    <row r="1206" spans="12:21" x14ac:dyDescent="0.15">
      <c r="L1206"/>
      <c r="M1206"/>
      <c r="U1206" t="str">
        <f>IFERROR(1 + ((1-#REF!)/MAX(#REF!,0.000001))*(VLOOKUP("都市ガス",設定!$A$2:$C$101,3,FALSE)/VLOOKUP("電力（全国平均・暫定）",設定!$A$2:$C$101,3,FALSE)),"")</f>
        <v/>
      </c>
    </row>
    <row r="1207" spans="12:21" x14ac:dyDescent="0.15">
      <c r="L1207"/>
      <c r="M1207"/>
      <c r="U1207" t="str">
        <f>IFERROR(1 + ((1-#REF!)/MAX(#REF!,0.000001))*(VLOOKUP("都市ガス",設定!$A$2:$C$101,3,FALSE)/VLOOKUP("電力（全国平均・暫定）",設定!$A$2:$C$101,3,FALSE)),"")</f>
        <v/>
      </c>
    </row>
    <row r="1208" spans="12:21" x14ac:dyDescent="0.15">
      <c r="L1208"/>
      <c r="M1208"/>
      <c r="U1208" t="str">
        <f>IFERROR(1 + ((1-#REF!)/MAX(#REF!,0.000001))*(VLOOKUP("都市ガス",設定!$A$2:$C$101,3,FALSE)/VLOOKUP("電力（全国平均・暫定）",設定!$A$2:$C$101,3,FALSE)),"")</f>
        <v/>
      </c>
    </row>
    <row r="1209" spans="12:21" x14ac:dyDescent="0.15">
      <c r="L1209"/>
      <c r="M1209"/>
      <c r="U1209" t="str">
        <f>IFERROR(1 + ((1-#REF!)/MAX(#REF!,0.000001))*(VLOOKUP("都市ガス",設定!$A$2:$C$101,3,FALSE)/VLOOKUP("電力（全国平均・暫定）",設定!$A$2:$C$101,3,FALSE)),"")</f>
        <v/>
      </c>
    </row>
    <row r="1210" spans="12:21" x14ac:dyDescent="0.15">
      <c r="L1210"/>
      <c r="M1210"/>
      <c r="U1210" t="str">
        <f>IFERROR(1 + ((1-#REF!)/MAX(#REF!,0.000001))*(VLOOKUP("都市ガス",設定!$A$2:$C$101,3,FALSE)/VLOOKUP("電力（全国平均・暫定）",設定!$A$2:$C$101,3,FALSE)),"")</f>
        <v/>
      </c>
    </row>
    <row r="1211" spans="12:21" x14ac:dyDescent="0.15">
      <c r="L1211"/>
      <c r="M1211"/>
      <c r="U1211" t="str">
        <f>IFERROR(1 + ((1-#REF!)/MAX(#REF!,0.000001))*(VLOOKUP("都市ガス",設定!$A$2:$C$101,3,FALSE)/VLOOKUP("電力（全国平均・暫定）",設定!$A$2:$C$101,3,FALSE)),"")</f>
        <v/>
      </c>
    </row>
    <row r="1212" spans="12:21" x14ac:dyDescent="0.15">
      <c r="L1212"/>
      <c r="M1212"/>
      <c r="U1212" t="str">
        <f>IFERROR(1 + ((1-#REF!)/MAX(#REF!,0.000001))*(VLOOKUP("都市ガス",設定!$A$2:$C$101,3,FALSE)/VLOOKUP("電力（全国平均・暫定）",設定!$A$2:$C$101,3,FALSE)),"")</f>
        <v/>
      </c>
    </row>
    <row r="1213" spans="12:21" x14ac:dyDescent="0.15">
      <c r="L1213"/>
      <c r="M1213"/>
      <c r="U1213" t="str">
        <f>IFERROR(1 + ((1-#REF!)/MAX(#REF!,0.000001))*(VLOOKUP("都市ガス",設定!$A$2:$C$101,3,FALSE)/VLOOKUP("電力（全国平均・暫定）",設定!$A$2:$C$101,3,FALSE)),"")</f>
        <v/>
      </c>
    </row>
    <row r="1214" spans="12:21" x14ac:dyDescent="0.15">
      <c r="L1214"/>
      <c r="M1214"/>
      <c r="U1214" t="str">
        <f>IFERROR(1 + ((1-#REF!)/MAX(#REF!,0.000001))*(VLOOKUP("都市ガス",設定!$A$2:$C$101,3,FALSE)/VLOOKUP("電力（全国平均・暫定）",設定!$A$2:$C$101,3,FALSE)),"")</f>
        <v/>
      </c>
    </row>
    <row r="1215" spans="12:21" x14ac:dyDescent="0.15">
      <c r="L1215"/>
      <c r="M1215"/>
      <c r="U1215" t="str">
        <f>IFERROR(1 + ((1-#REF!)/MAX(#REF!,0.000001))*(VLOOKUP("都市ガス",設定!$A$2:$C$101,3,FALSE)/VLOOKUP("電力（全国平均・暫定）",設定!$A$2:$C$101,3,FALSE)),"")</f>
        <v/>
      </c>
    </row>
    <row r="1216" spans="12:21" x14ac:dyDescent="0.15">
      <c r="L1216"/>
      <c r="M1216"/>
      <c r="U1216">
        <f>IFERROR(1 + ((1-T21)/MAX(T21,0.000001))*(VLOOKUP("都市ガス",設定!$A$2:$C$101,3,FALSE)/VLOOKUP("電力（全国平均・暫定）",設定!$A$2:$C$101,3,FALSE)),"")</f>
        <v>4756381.5104408357</v>
      </c>
    </row>
    <row r="1217" spans="12:21" x14ac:dyDescent="0.15">
      <c r="L1217"/>
      <c r="M1217"/>
      <c r="U1217">
        <f>IFERROR(1 + ((1-T22)/MAX(T22,0.000001))*(VLOOKUP("都市ガス",設定!$A$2:$C$101,3,FALSE)/VLOOKUP("電力（全国平均・暫定）",設定!$A$2:$C$101,3,FALSE)),"")</f>
        <v>4756381.5104408357</v>
      </c>
    </row>
    <row r="1218" spans="12:21" x14ac:dyDescent="0.15">
      <c r="L1218"/>
      <c r="M1218"/>
      <c r="U1218" t="str">
        <f>IFERROR(1 + ((1-#REF!)/MAX(#REF!,0.000001))*(VLOOKUP("都市ガス",設定!$A$2:$C$101,3,FALSE)/VLOOKUP("電力（全国平均・暫定）",設定!$A$2:$C$101,3,FALSE)),"")</f>
        <v/>
      </c>
    </row>
    <row r="1219" spans="12:21" x14ac:dyDescent="0.15">
      <c r="L1219"/>
      <c r="M1219"/>
      <c r="U1219" t="str">
        <f>IFERROR(1 + ((1-#REF!)/MAX(#REF!,0.000001))*(VLOOKUP("都市ガス",設定!$A$2:$C$101,3,FALSE)/VLOOKUP("電力（全国平均・暫定）",設定!$A$2:$C$101,3,FALSE)),"")</f>
        <v/>
      </c>
    </row>
    <row r="1220" spans="12:21" x14ac:dyDescent="0.15">
      <c r="L1220"/>
      <c r="M1220"/>
      <c r="U1220" t="str">
        <f>IFERROR(1 + ((1-#REF!)/MAX(#REF!,0.000001))*(VLOOKUP("都市ガス",設定!$A$2:$C$101,3,FALSE)/VLOOKUP("電力（全国平均・暫定）",設定!$A$2:$C$101,3,FALSE)),"")</f>
        <v/>
      </c>
    </row>
    <row r="1221" spans="12:21" x14ac:dyDescent="0.15">
      <c r="L1221"/>
      <c r="M1221"/>
      <c r="U1221">
        <f>IFERROR(1 + ((1-T26)/MAX(T26,0.000001))*(VLOOKUP("都市ガス",設定!$A$2:$C$101,3,FALSE)/VLOOKUP("電力（全国平均・暫定）",設定!$A$2:$C$101,3,FALSE)),"")</f>
        <v>4756381.5104408357</v>
      </c>
    </row>
    <row r="1222" spans="12:21" x14ac:dyDescent="0.15">
      <c r="L1222"/>
      <c r="M1222"/>
      <c r="U1222">
        <f>IFERROR(1 + ((1-T27)/MAX(T27,0.000001))*(VLOOKUP("都市ガス",設定!$A$2:$C$101,3,FALSE)/VLOOKUP("電力（全国平均・暫定）",設定!$A$2:$C$101,3,FALSE)),"")</f>
        <v>4756381.5104408357</v>
      </c>
    </row>
    <row r="1223" spans="12:21" x14ac:dyDescent="0.15">
      <c r="L1223"/>
      <c r="M1223"/>
      <c r="U1223" t="str">
        <f>IFERROR(1 + ((1-#REF!)/MAX(#REF!,0.000001))*(VLOOKUP("都市ガス",設定!$A$2:$C$101,3,FALSE)/VLOOKUP("電力（全国平均・暫定）",設定!$A$2:$C$101,3,FALSE)),"")</f>
        <v/>
      </c>
    </row>
    <row r="1224" spans="12:21" x14ac:dyDescent="0.15">
      <c r="L1224"/>
      <c r="M1224"/>
      <c r="U1224">
        <f>IFERROR(1 + ((1-T28)/MAX(T28,0.000001))*(VLOOKUP("都市ガス",設定!$A$2:$C$101,3,FALSE)/VLOOKUP("電力（全国平均・暫定）",設定!$A$2:$C$101,3,FALSE)),"")</f>
        <v>4756381.5104408357</v>
      </c>
    </row>
    <row r="1225" spans="12:21" x14ac:dyDescent="0.15">
      <c r="L1225"/>
      <c r="M1225"/>
      <c r="U1225">
        <f>IFERROR(1 + ((1-T29)/MAX(T29,0.000001))*(VLOOKUP("都市ガス",設定!$A$2:$C$101,3,FALSE)/VLOOKUP("電力（全国平均・暫定）",設定!$A$2:$C$101,3,FALSE)),"")</f>
        <v>4756381.5104408357</v>
      </c>
    </row>
    <row r="1226" spans="12:21" x14ac:dyDescent="0.15">
      <c r="L1226"/>
      <c r="M1226"/>
      <c r="U1226">
        <f>IFERROR(1 + ((1-T30)/MAX(T30,0.000001))*(VLOOKUP("都市ガス",設定!$A$2:$C$101,3,FALSE)/VLOOKUP("電力（全国平均・暫定）",設定!$A$2:$C$101,3,FALSE)),"")</f>
        <v>4756381.5104408357</v>
      </c>
    </row>
    <row r="1227" spans="12:21" x14ac:dyDescent="0.15">
      <c r="L1227"/>
      <c r="M1227"/>
      <c r="U1227">
        <f>IFERROR(1 + ((1-T31)/MAX(T31,0.000001))*(VLOOKUP("都市ガス",設定!$A$2:$C$101,3,FALSE)/VLOOKUP("電力（全国平均・暫定）",設定!$A$2:$C$101,3,FALSE)),"")</f>
        <v>4756381.5104408357</v>
      </c>
    </row>
    <row r="1228" spans="12:21" x14ac:dyDescent="0.15">
      <c r="L1228"/>
      <c r="M1228"/>
      <c r="U1228">
        <f>IFERROR(1 + ((1-T32)/MAX(T32,0.000001))*(VLOOKUP("都市ガス",設定!$A$2:$C$101,3,FALSE)/VLOOKUP("電力（全国平均・暫定）",設定!$A$2:$C$101,3,FALSE)),"")</f>
        <v>4756381.5104408357</v>
      </c>
    </row>
    <row r="1229" spans="12:21" x14ac:dyDescent="0.15">
      <c r="L1229"/>
      <c r="M1229"/>
      <c r="U1229">
        <f>IFERROR(1 + ((1-T33)/MAX(T33,0.000001))*(VLOOKUP("都市ガス",設定!$A$2:$C$101,3,FALSE)/VLOOKUP("電力（全国平均・暫定）",設定!$A$2:$C$101,3,FALSE)),"")</f>
        <v>4756381.5104408357</v>
      </c>
    </row>
    <row r="1230" spans="12:21" x14ac:dyDescent="0.15">
      <c r="L1230"/>
      <c r="M1230"/>
      <c r="U1230">
        <f>IFERROR(1 + ((1-T34)/MAX(T34,0.000001))*(VLOOKUP("都市ガス",設定!$A$2:$C$101,3,FALSE)/VLOOKUP("電力（全国平均・暫定）",設定!$A$2:$C$101,3,FALSE)),"")</f>
        <v>4756381.5104408357</v>
      </c>
    </row>
    <row r="1231" spans="12:21" x14ac:dyDescent="0.15">
      <c r="L1231"/>
      <c r="M1231"/>
      <c r="U1231">
        <f>IFERROR(1 + ((1-T35)/MAX(T35,0.000001))*(VLOOKUP("都市ガス",設定!$A$2:$C$101,3,FALSE)/VLOOKUP("電力（全国平均・暫定）",設定!$A$2:$C$101,3,FALSE)),"")</f>
        <v>4756381.5104408357</v>
      </c>
    </row>
    <row r="1232" spans="12:21" x14ac:dyDescent="0.15">
      <c r="L1232"/>
      <c r="M1232"/>
      <c r="U1232">
        <f>IFERROR(1 + ((1-T36)/MAX(T36,0.000001))*(VLOOKUP("都市ガス",設定!$A$2:$C$101,3,FALSE)/VLOOKUP("電力（全国平均・暫定）",設定!$A$2:$C$101,3,FALSE)),"")</f>
        <v>4756381.5104408357</v>
      </c>
    </row>
    <row r="1233" spans="12:21" x14ac:dyDescent="0.15">
      <c r="L1233"/>
      <c r="M1233"/>
      <c r="U1233">
        <f>IFERROR(1 + ((1-T37)/MAX(T37,0.000001))*(VLOOKUP("都市ガス",設定!$A$2:$C$101,3,FALSE)/VLOOKUP("電力（全国平均・暫定）",設定!$A$2:$C$101,3,FALSE)),"")</f>
        <v>4756381.5104408357</v>
      </c>
    </row>
    <row r="1234" spans="12:21" x14ac:dyDescent="0.15">
      <c r="L1234"/>
      <c r="M1234"/>
      <c r="U1234">
        <f>IFERROR(1 + ((1-T38)/MAX(T38,0.000001))*(VLOOKUP("都市ガス",設定!$A$2:$C$101,3,FALSE)/VLOOKUP("電力（全国平均・暫定）",設定!$A$2:$C$101,3,FALSE)),"")</f>
        <v>4756381.5104408357</v>
      </c>
    </row>
    <row r="1235" spans="12:21" x14ac:dyDescent="0.15">
      <c r="L1235"/>
      <c r="M1235"/>
      <c r="U1235">
        <f>IFERROR(1 + ((1-T39)/MAX(T39,0.000001))*(VLOOKUP("都市ガス",設定!$A$2:$C$101,3,FALSE)/VLOOKUP("電力（全国平均・暫定）",設定!$A$2:$C$101,3,FALSE)),"")</f>
        <v>4756381.5104408357</v>
      </c>
    </row>
    <row r="1236" spans="12:21" x14ac:dyDescent="0.15">
      <c r="L1236"/>
      <c r="M1236"/>
      <c r="U1236">
        <f>IFERROR(1 + ((1-T40)/MAX(T40,0.000001))*(VLOOKUP("都市ガス",設定!$A$2:$C$101,3,FALSE)/VLOOKUP("電力（全国平均・暫定）",設定!$A$2:$C$101,3,FALSE)),"")</f>
        <v>4756381.5104408357</v>
      </c>
    </row>
    <row r="1237" spans="12:21" x14ac:dyDescent="0.15">
      <c r="L1237"/>
      <c r="M1237"/>
      <c r="U1237">
        <f>IFERROR(1 + ((1-T41)/MAX(T41,0.000001))*(VLOOKUP("都市ガス",設定!$A$2:$C$101,3,FALSE)/VLOOKUP("電力（全国平均・暫定）",設定!$A$2:$C$101,3,FALSE)),"")</f>
        <v>4756381.5104408357</v>
      </c>
    </row>
    <row r="1238" spans="12:21" x14ac:dyDescent="0.15">
      <c r="L1238"/>
      <c r="M1238"/>
      <c r="U1238">
        <f>IFERROR(1 + ((1-T42)/MAX(T42,0.000001))*(VLOOKUP("都市ガス",設定!$A$2:$C$101,3,FALSE)/VLOOKUP("電力（全国平均・暫定）",設定!$A$2:$C$101,3,FALSE)),"")</f>
        <v>4756381.5104408357</v>
      </c>
    </row>
    <row r="1239" spans="12:21" x14ac:dyDescent="0.15">
      <c r="L1239"/>
      <c r="M1239"/>
      <c r="U1239">
        <f>IFERROR(1 + ((1-T43)/MAX(T43,0.000001))*(VLOOKUP("都市ガス",設定!$A$2:$C$101,3,FALSE)/VLOOKUP("電力（全国平均・暫定）",設定!$A$2:$C$101,3,FALSE)),"")</f>
        <v>4756381.5104408357</v>
      </c>
    </row>
    <row r="1240" spans="12:21" x14ac:dyDescent="0.15">
      <c r="L1240"/>
      <c r="M1240"/>
      <c r="U1240">
        <f>IFERROR(1 + ((1-T44)/MAX(T44,0.000001))*(VLOOKUP("都市ガス",設定!$A$2:$C$101,3,FALSE)/VLOOKUP("電力（全国平均・暫定）",設定!$A$2:$C$101,3,FALSE)),"")</f>
        <v>4756381.5104408357</v>
      </c>
    </row>
    <row r="1241" spans="12:21" x14ac:dyDescent="0.15">
      <c r="L1241"/>
      <c r="M1241"/>
      <c r="U1241">
        <f>IFERROR(1 + ((1-T45)/MAX(T45,0.000001))*(VLOOKUP("都市ガス",設定!$A$2:$C$101,3,FALSE)/VLOOKUP("電力（全国平均・暫定）",設定!$A$2:$C$101,3,FALSE)),"")</f>
        <v>4756381.5104408357</v>
      </c>
    </row>
    <row r="1242" spans="12:21" x14ac:dyDescent="0.15">
      <c r="L1242"/>
      <c r="M1242"/>
      <c r="U1242">
        <f>IFERROR(1 + ((1-T46)/MAX(T46,0.000001))*(VLOOKUP("都市ガス",設定!$A$2:$C$101,3,FALSE)/VLOOKUP("電力（全国平均・暫定）",設定!$A$2:$C$101,3,FALSE)),"")</f>
        <v>4756381.5104408357</v>
      </c>
    </row>
    <row r="1243" spans="12:21" x14ac:dyDescent="0.15">
      <c r="L1243"/>
      <c r="M1243"/>
      <c r="U1243">
        <f>IFERROR(1 + ((1-T47)/MAX(T47,0.000001))*(VLOOKUP("都市ガス",設定!$A$2:$C$101,3,FALSE)/VLOOKUP("電力（全国平均・暫定）",設定!$A$2:$C$101,3,FALSE)),"")</f>
        <v>4756381.5104408357</v>
      </c>
    </row>
    <row r="1244" spans="12:21" x14ac:dyDescent="0.15">
      <c r="L1244"/>
      <c r="M1244"/>
      <c r="U1244">
        <f>IFERROR(1 + ((1-T48)/MAX(T48,0.000001))*(VLOOKUP("都市ガス",設定!$A$2:$C$101,3,FALSE)/VLOOKUP("電力（全国平均・暫定）",設定!$A$2:$C$101,3,FALSE)),"")</f>
        <v>4756381.5104408357</v>
      </c>
    </row>
    <row r="1245" spans="12:21" x14ac:dyDescent="0.15">
      <c r="L1245"/>
      <c r="M1245"/>
      <c r="U1245">
        <f>IFERROR(1 + ((1-T49)/MAX(T49,0.000001))*(VLOOKUP("都市ガス",設定!$A$2:$C$101,3,FALSE)/VLOOKUP("電力（全国平均・暫定）",設定!$A$2:$C$101,3,FALSE)),"")</f>
        <v>4756381.5104408357</v>
      </c>
    </row>
    <row r="1246" spans="12:21" x14ac:dyDescent="0.15">
      <c r="L1246"/>
      <c r="M1246"/>
      <c r="U1246">
        <f>IFERROR(1 + ((1-T50)/MAX(T50,0.000001))*(VLOOKUP("都市ガス",設定!$A$2:$C$101,3,FALSE)/VLOOKUP("電力（全国平均・暫定）",設定!$A$2:$C$101,3,FALSE)),"")</f>
        <v>4756381.5104408357</v>
      </c>
    </row>
    <row r="1247" spans="12:21" x14ac:dyDescent="0.15">
      <c r="L1247"/>
      <c r="M1247"/>
      <c r="U1247">
        <f>IFERROR(1 + ((1-T51)/MAX(T51,0.000001))*(VLOOKUP("都市ガス",設定!$A$2:$C$101,3,FALSE)/VLOOKUP("電力（全国平均・暫定）",設定!$A$2:$C$101,3,FALSE)),"")</f>
        <v>4756381.5104408357</v>
      </c>
    </row>
    <row r="1248" spans="12:21" x14ac:dyDescent="0.15">
      <c r="L1248"/>
      <c r="M1248"/>
      <c r="U1248">
        <f>IFERROR(1 + ((1-T52)/MAX(T52,0.000001))*(VLOOKUP("都市ガス",設定!$A$2:$C$101,3,FALSE)/VLOOKUP("電力（全国平均・暫定）",設定!$A$2:$C$101,3,FALSE)),"")</f>
        <v>4756381.5104408357</v>
      </c>
    </row>
    <row r="1249" spans="12:21" x14ac:dyDescent="0.15">
      <c r="L1249"/>
      <c r="M1249"/>
      <c r="U1249">
        <f>IFERROR(1 + ((1-T53)/MAX(T53,0.000001))*(VLOOKUP("都市ガス",設定!$A$2:$C$101,3,FALSE)/VLOOKUP("電力（全国平均・暫定）",設定!$A$2:$C$101,3,FALSE)),"")</f>
        <v>4756381.5104408357</v>
      </c>
    </row>
    <row r="1250" spans="12:21" x14ac:dyDescent="0.15">
      <c r="L1250"/>
      <c r="M1250"/>
      <c r="U1250">
        <f>IFERROR(1 + ((1-T54)/MAX(T54,0.000001))*(VLOOKUP("都市ガス",設定!$A$2:$C$101,3,FALSE)/VLOOKUP("電力（全国平均・暫定）",設定!$A$2:$C$101,3,FALSE)),"")</f>
        <v>4756381.5104408357</v>
      </c>
    </row>
    <row r="1251" spans="12:21" x14ac:dyDescent="0.15">
      <c r="L1251"/>
      <c r="M1251"/>
      <c r="U1251">
        <f>IFERROR(1 + ((1-T55)/MAX(T55,0.000001))*(VLOOKUP("都市ガス",設定!$A$2:$C$101,3,FALSE)/VLOOKUP("電力（全国平均・暫定）",設定!$A$2:$C$101,3,FALSE)),"")</f>
        <v>4756381.5104408357</v>
      </c>
    </row>
    <row r="1252" spans="12:21" x14ac:dyDescent="0.15">
      <c r="L1252"/>
      <c r="M1252"/>
      <c r="U1252">
        <f>IFERROR(1 + ((1-T56)/MAX(T56,0.000001))*(VLOOKUP("都市ガス",設定!$A$2:$C$101,3,FALSE)/VLOOKUP("電力（全国平均・暫定）",設定!$A$2:$C$101,3,FALSE)),"")</f>
        <v>4756381.5104408357</v>
      </c>
    </row>
    <row r="1253" spans="12:21" x14ac:dyDescent="0.15">
      <c r="L1253"/>
      <c r="M1253"/>
      <c r="U1253">
        <f>IFERROR(1 + ((1-T57)/MAX(T57,0.000001))*(VLOOKUP("都市ガス",設定!$A$2:$C$101,3,FALSE)/VLOOKUP("電力（全国平均・暫定）",設定!$A$2:$C$101,3,FALSE)),"")</f>
        <v>4756381.5104408357</v>
      </c>
    </row>
    <row r="1254" spans="12:21" x14ac:dyDescent="0.15">
      <c r="L1254"/>
      <c r="M1254"/>
      <c r="U1254">
        <f>IFERROR(1 + ((1-T58)/MAX(T58,0.000001))*(VLOOKUP("都市ガス",設定!$A$2:$C$101,3,FALSE)/VLOOKUP("電力（全国平均・暫定）",設定!$A$2:$C$101,3,FALSE)),"")</f>
        <v>4756381.5104408357</v>
      </c>
    </row>
    <row r="1255" spans="12:21" x14ac:dyDescent="0.15">
      <c r="L1255"/>
      <c r="M1255"/>
      <c r="U1255">
        <f>IFERROR(1 + ((1-T59)/MAX(T59,0.000001))*(VLOOKUP("都市ガス",設定!$A$2:$C$101,3,FALSE)/VLOOKUP("電力（全国平均・暫定）",設定!$A$2:$C$101,3,FALSE)),"")</f>
        <v>4756381.5104408357</v>
      </c>
    </row>
    <row r="1256" spans="12:21" x14ac:dyDescent="0.15">
      <c r="L1256"/>
      <c r="M1256"/>
      <c r="U1256">
        <f>IFERROR(1 + ((1-T60)/MAX(T60,0.000001))*(VLOOKUP("都市ガス",設定!$A$2:$C$101,3,FALSE)/VLOOKUP("電力（全国平均・暫定）",設定!$A$2:$C$101,3,FALSE)),"")</f>
        <v>4756381.5104408357</v>
      </c>
    </row>
    <row r="1257" spans="12:21" x14ac:dyDescent="0.15">
      <c r="L1257"/>
      <c r="M1257"/>
      <c r="U1257">
        <f>IFERROR(1 + ((1-T61)/MAX(T61,0.000001))*(VLOOKUP("都市ガス",設定!$A$2:$C$101,3,FALSE)/VLOOKUP("電力（全国平均・暫定）",設定!$A$2:$C$101,3,FALSE)),"")</f>
        <v>4756381.5104408357</v>
      </c>
    </row>
    <row r="1258" spans="12:21" x14ac:dyDescent="0.15">
      <c r="L1258"/>
      <c r="M1258"/>
      <c r="U1258">
        <f>IFERROR(1 + ((1-T62)/MAX(T62,0.000001))*(VLOOKUP("都市ガス",設定!$A$2:$C$101,3,FALSE)/VLOOKUP("電力（全国平均・暫定）",設定!$A$2:$C$101,3,FALSE)),"")</f>
        <v>4756381.5104408357</v>
      </c>
    </row>
    <row r="1259" spans="12:21" x14ac:dyDescent="0.15">
      <c r="L1259"/>
      <c r="M1259"/>
      <c r="U1259">
        <f>IFERROR(1 + ((1-T63)/MAX(T63,0.000001))*(VLOOKUP("都市ガス",設定!$A$2:$C$101,3,FALSE)/VLOOKUP("電力（全国平均・暫定）",設定!$A$2:$C$101,3,FALSE)),"")</f>
        <v>4756381.5104408357</v>
      </c>
    </row>
    <row r="1260" spans="12:21" x14ac:dyDescent="0.15">
      <c r="L1260"/>
      <c r="M1260"/>
      <c r="U1260">
        <f>IFERROR(1 + ((1-T64)/MAX(T64,0.000001))*(VLOOKUP("都市ガス",設定!$A$2:$C$101,3,FALSE)/VLOOKUP("電力（全国平均・暫定）",設定!$A$2:$C$101,3,FALSE)),"")</f>
        <v>4756381.5104408357</v>
      </c>
    </row>
    <row r="1261" spans="12:21" x14ac:dyDescent="0.15">
      <c r="L1261"/>
      <c r="M1261"/>
      <c r="U1261">
        <f>IFERROR(1 + ((1-T65)/MAX(T65,0.000001))*(VLOOKUP("都市ガス",設定!$A$2:$C$101,3,FALSE)/VLOOKUP("電力（全国平均・暫定）",設定!$A$2:$C$101,3,FALSE)),"")</f>
        <v>4756381.5104408357</v>
      </c>
    </row>
    <row r="1262" spans="12:21" x14ac:dyDescent="0.15">
      <c r="L1262"/>
      <c r="M1262"/>
      <c r="U1262">
        <f>IFERROR(1 + ((1-T66)/MAX(T66,0.000001))*(VLOOKUP("都市ガス",設定!$A$2:$C$101,3,FALSE)/VLOOKUP("電力（全国平均・暫定）",設定!$A$2:$C$101,3,FALSE)),"")</f>
        <v>4756381.5104408357</v>
      </c>
    </row>
    <row r="1263" spans="12:21" x14ac:dyDescent="0.15">
      <c r="L1263"/>
      <c r="M1263"/>
      <c r="U1263">
        <f>IFERROR(1 + ((1-T67)/MAX(T67,0.000001))*(VLOOKUP("都市ガス",設定!$A$2:$C$101,3,FALSE)/VLOOKUP("電力（全国平均・暫定）",設定!$A$2:$C$101,3,FALSE)),"")</f>
        <v>4756381.5104408357</v>
      </c>
    </row>
    <row r="1264" spans="12:21" x14ac:dyDescent="0.15">
      <c r="L1264"/>
      <c r="M1264"/>
      <c r="U1264">
        <f>IFERROR(1 + ((1-T68)/MAX(T68,0.000001))*(VLOOKUP("都市ガス",設定!$A$2:$C$101,3,FALSE)/VLOOKUP("電力（全国平均・暫定）",設定!$A$2:$C$101,3,FALSE)),"")</f>
        <v>4756381.5104408357</v>
      </c>
    </row>
    <row r="1265" spans="12:21" x14ac:dyDescent="0.15">
      <c r="L1265"/>
      <c r="M1265"/>
      <c r="U1265">
        <f>IFERROR(1 + ((1-T69)/MAX(T69,0.000001))*(VLOOKUP("都市ガス",設定!$A$2:$C$101,3,FALSE)/VLOOKUP("電力（全国平均・暫定）",設定!$A$2:$C$101,3,FALSE)),"")</f>
        <v>4756381.5104408357</v>
      </c>
    </row>
    <row r="1266" spans="12:21" x14ac:dyDescent="0.15">
      <c r="L1266"/>
      <c r="M1266"/>
      <c r="U1266">
        <f>IFERROR(1 + ((1-T70)/MAX(T70,0.000001))*(VLOOKUP("都市ガス",設定!$A$2:$C$101,3,FALSE)/VLOOKUP("電力（全国平均・暫定）",設定!$A$2:$C$101,3,FALSE)),"")</f>
        <v>4756381.5104408357</v>
      </c>
    </row>
    <row r="1267" spans="12:21" x14ac:dyDescent="0.15">
      <c r="L1267"/>
      <c r="M1267"/>
      <c r="U1267">
        <f>IFERROR(1 + ((1-T71)/MAX(T71,0.000001))*(VLOOKUP("都市ガス",設定!$A$2:$C$101,3,FALSE)/VLOOKUP("電力（全国平均・暫定）",設定!$A$2:$C$101,3,FALSE)),"")</f>
        <v>4756381.5104408357</v>
      </c>
    </row>
    <row r="1268" spans="12:21" x14ac:dyDescent="0.15">
      <c r="L1268"/>
      <c r="M1268"/>
      <c r="U1268">
        <f>IFERROR(1 + ((1-T72)/MAX(T72,0.000001))*(VLOOKUP("都市ガス",設定!$A$2:$C$101,3,FALSE)/VLOOKUP("電力（全国平均・暫定）",設定!$A$2:$C$101,3,FALSE)),"")</f>
        <v>4756381.5104408357</v>
      </c>
    </row>
    <row r="1269" spans="12:21" x14ac:dyDescent="0.15">
      <c r="L1269"/>
      <c r="M1269"/>
      <c r="U1269">
        <f>IFERROR(1 + ((1-T73)/MAX(T73,0.000001))*(VLOOKUP("都市ガス",設定!$A$2:$C$101,3,FALSE)/VLOOKUP("電力（全国平均・暫定）",設定!$A$2:$C$101,3,FALSE)),"")</f>
        <v>4756381.5104408357</v>
      </c>
    </row>
    <row r="1270" spans="12:21" x14ac:dyDescent="0.15">
      <c r="L1270"/>
      <c r="M1270"/>
      <c r="U1270">
        <f>IFERROR(1 + ((1-T74)/MAX(T74,0.000001))*(VLOOKUP("都市ガス",設定!$A$2:$C$101,3,FALSE)/VLOOKUP("電力（全国平均・暫定）",設定!$A$2:$C$101,3,FALSE)),"")</f>
        <v>4756381.5104408357</v>
      </c>
    </row>
    <row r="1271" spans="12:21" x14ac:dyDescent="0.15">
      <c r="L1271"/>
      <c r="M1271"/>
      <c r="U1271">
        <f>IFERROR(1 + ((1-T75)/MAX(T75,0.000001))*(VLOOKUP("都市ガス",設定!$A$2:$C$101,3,FALSE)/VLOOKUP("電力（全国平均・暫定）",設定!$A$2:$C$101,3,FALSE)),"")</f>
        <v>4756381.5104408357</v>
      </c>
    </row>
    <row r="1272" spans="12:21" x14ac:dyDescent="0.15">
      <c r="L1272"/>
      <c r="M1272"/>
      <c r="U1272">
        <f>IFERROR(1 + ((1-T76)/MAX(T76,0.000001))*(VLOOKUP("都市ガス",設定!$A$2:$C$101,3,FALSE)/VLOOKUP("電力（全国平均・暫定）",設定!$A$2:$C$101,3,FALSE)),"")</f>
        <v>4756381.5104408357</v>
      </c>
    </row>
    <row r="1273" spans="12:21" x14ac:dyDescent="0.15">
      <c r="L1273"/>
      <c r="M1273"/>
      <c r="U1273">
        <f>IFERROR(1 + ((1-T77)/MAX(T77,0.000001))*(VLOOKUP("都市ガス",設定!$A$2:$C$101,3,FALSE)/VLOOKUP("電力（全国平均・暫定）",設定!$A$2:$C$101,3,FALSE)),"")</f>
        <v>4756381.5104408357</v>
      </c>
    </row>
    <row r="1274" spans="12:21" x14ac:dyDescent="0.15">
      <c r="L1274"/>
      <c r="M1274"/>
      <c r="U1274">
        <f>IFERROR(1 + ((1-T78)/MAX(T78,0.000001))*(VLOOKUP("都市ガス",設定!$A$2:$C$101,3,FALSE)/VLOOKUP("電力（全国平均・暫定）",設定!$A$2:$C$101,3,FALSE)),"")</f>
        <v>4756381.5104408357</v>
      </c>
    </row>
    <row r="1275" spans="12:21" x14ac:dyDescent="0.15">
      <c r="L1275"/>
      <c r="M1275"/>
      <c r="U1275">
        <f>IFERROR(1 + ((1-T79)/MAX(T79,0.000001))*(VLOOKUP("都市ガス",設定!$A$2:$C$101,3,FALSE)/VLOOKUP("電力（全国平均・暫定）",設定!$A$2:$C$101,3,FALSE)),"")</f>
        <v>4756381.5104408357</v>
      </c>
    </row>
    <row r="1276" spans="12:21" x14ac:dyDescent="0.15">
      <c r="L1276"/>
      <c r="M1276"/>
      <c r="U1276">
        <f>IFERROR(1 + ((1-T80)/MAX(T80,0.000001))*(VLOOKUP("都市ガス",設定!$A$2:$C$101,3,FALSE)/VLOOKUP("電力（全国平均・暫定）",設定!$A$2:$C$101,3,FALSE)),"")</f>
        <v>4756381.5104408357</v>
      </c>
    </row>
    <row r="1277" spans="12:21" x14ac:dyDescent="0.15">
      <c r="L1277"/>
      <c r="M1277"/>
      <c r="U1277">
        <f>IFERROR(1 + ((1-T81)/MAX(T81,0.000001))*(VLOOKUP("都市ガス",設定!$A$2:$C$101,3,FALSE)/VLOOKUP("電力（全国平均・暫定）",設定!$A$2:$C$101,3,FALSE)),"")</f>
        <v>4756381.5104408357</v>
      </c>
    </row>
    <row r="1278" spans="12:21" x14ac:dyDescent="0.15">
      <c r="L1278"/>
      <c r="M1278"/>
      <c r="U1278">
        <f>IFERROR(1 + ((1-T82)/MAX(T82,0.000001))*(VLOOKUP("都市ガス",設定!$A$2:$C$101,3,FALSE)/VLOOKUP("電力（全国平均・暫定）",設定!$A$2:$C$101,3,FALSE)),"")</f>
        <v>4756381.5104408357</v>
      </c>
    </row>
    <row r="1279" spans="12:21" x14ac:dyDescent="0.15">
      <c r="L1279"/>
      <c r="M1279"/>
      <c r="U1279">
        <f>IFERROR(1 + ((1-T83)/MAX(T83,0.000001))*(VLOOKUP("都市ガス",設定!$A$2:$C$101,3,FALSE)/VLOOKUP("電力（全国平均・暫定）",設定!$A$2:$C$101,3,FALSE)),"")</f>
        <v>4756381.5104408357</v>
      </c>
    </row>
    <row r="1280" spans="12:21" x14ac:dyDescent="0.15">
      <c r="L1280"/>
      <c r="M1280"/>
      <c r="U1280">
        <f>IFERROR(1 + ((1-T84)/MAX(T84,0.000001))*(VLOOKUP("都市ガス",設定!$A$2:$C$101,3,FALSE)/VLOOKUP("電力（全国平均・暫定）",設定!$A$2:$C$101,3,FALSE)),"")</f>
        <v>4756381.5104408357</v>
      </c>
    </row>
    <row r="1281" spans="12:21" x14ac:dyDescent="0.15">
      <c r="L1281"/>
      <c r="M1281"/>
      <c r="U1281">
        <f>IFERROR(1 + ((1-T85)/MAX(T85,0.000001))*(VLOOKUP("都市ガス",設定!$A$2:$C$101,3,FALSE)/VLOOKUP("電力（全国平均・暫定）",設定!$A$2:$C$101,3,FALSE)),"")</f>
        <v>4756381.5104408357</v>
      </c>
    </row>
    <row r="1282" spans="12:21" x14ac:dyDescent="0.15">
      <c r="L1282"/>
      <c r="M1282"/>
      <c r="U1282">
        <f>IFERROR(1 + ((1-T86)/MAX(T86,0.000001))*(VLOOKUP("都市ガス",設定!$A$2:$C$101,3,FALSE)/VLOOKUP("電力（全国平均・暫定）",設定!$A$2:$C$101,3,FALSE)),"")</f>
        <v>4756381.5104408357</v>
      </c>
    </row>
    <row r="1283" spans="12:21" x14ac:dyDescent="0.15">
      <c r="L1283"/>
      <c r="M1283"/>
      <c r="U1283">
        <f>IFERROR(1 + ((1-T87)/MAX(T87,0.000001))*(VLOOKUP("都市ガス",設定!$A$2:$C$101,3,FALSE)/VLOOKUP("電力（全国平均・暫定）",設定!$A$2:$C$101,3,FALSE)),"")</f>
        <v>4756381.5104408357</v>
      </c>
    </row>
    <row r="1284" spans="12:21" x14ac:dyDescent="0.15">
      <c r="L1284"/>
      <c r="M1284"/>
      <c r="U1284">
        <f>IFERROR(1 + ((1-T88)/MAX(T88,0.000001))*(VLOOKUP("都市ガス",設定!$A$2:$C$101,3,FALSE)/VLOOKUP("電力（全国平均・暫定）",設定!$A$2:$C$101,3,FALSE)),"")</f>
        <v>4756381.5104408357</v>
      </c>
    </row>
    <row r="1285" spans="12:21" x14ac:dyDescent="0.15">
      <c r="L1285"/>
      <c r="M1285"/>
      <c r="U1285">
        <f>IFERROR(1 + ((1-T89)/MAX(T89,0.000001))*(VLOOKUP("都市ガス",設定!$A$2:$C$101,3,FALSE)/VLOOKUP("電力（全国平均・暫定）",設定!$A$2:$C$101,3,FALSE)),"")</f>
        <v>4756381.5104408357</v>
      </c>
    </row>
    <row r="1286" spans="12:21" x14ac:dyDescent="0.15">
      <c r="L1286"/>
      <c r="M1286"/>
      <c r="U1286">
        <f>IFERROR(1 + ((1-T90)/MAX(T90,0.000001))*(VLOOKUP("都市ガス",設定!$A$2:$C$101,3,FALSE)/VLOOKUP("電力（全国平均・暫定）",設定!$A$2:$C$101,3,FALSE)),"")</f>
        <v>4756381.5104408357</v>
      </c>
    </row>
    <row r="1287" spans="12:21" x14ac:dyDescent="0.15">
      <c r="L1287"/>
      <c r="M1287"/>
      <c r="U1287">
        <f>IFERROR(1 + ((1-T91)/MAX(T91,0.000001))*(VLOOKUP("都市ガス",設定!$A$2:$C$101,3,FALSE)/VLOOKUP("電力（全国平均・暫定）",設定!$A$2:$C$101,3,FALSE)),"")</f>
        <v>4756381.5104408357</v>
      </c>
    </row>
    <row r="1288" spans="12:21" x14ac:dyDescent="0.15">
      <c r="L1288"/>
      <c r="M1288"/>
      <c r="U1288">
        <f>IFERROR(1 + ((1-T92)/MAX(T92,0.000001))*(VLOOKUP("都市ガス",設定!$A$2:$C$101,3,FALSE)/VLOOKUP("電力（全国平均・暫定）",設定!$A$2:$C$101,3,FALSE)),"")</f>
        <v>4756381.5104408357</v>
      </c>
    </row>
    <row r="1289" spans="12:21" x14ac:dyDescent="0.15">
      <c r="L1289"/>
      <c r="M1289"/>
      <c r="U1289">
        <f>IFERROR(1 + ((1-T93)/MAX(T93,0.000001))*(VLOOKUP("都市ガス",設定!$A$2:$C$101,3,FALSE)/VLOOKUP("電力（全国平均・暫定）",設定!$A$2:$C$101,3,FALSE)),"")</f>
        <v>4756381.5104408357</v>
      </c>
    </row>
    <row r="1290" spans="12:21" x14ac:dyDescent="0.15">
      <c r="L1290"/>
      <c r="M1290"/>
      <c r="U1290">
        <f>IFERROR(1 + ((1-T94)/MAX(T94,0.000001))*(VLOOKUP("都市ガス",設定!$A$2:$C$101,3,FALSE)/VLOOKUP("電力（全国平均・暫定）",設定!$A$2:$C$101,3,FALSE)),"")</f>
        <v>4756381.5104408357</v>
      </c>
    </row>
    <row r="1291" spans="12:21" x14ac:dyDescent="0.15">
      <c r="L1291"/>
      <c r="M1291"/>
      <c r="U1291">
        <f>IFERROR(1 + ((1-T95)/MAX(T95,0.000001))*(VLOOKUP("都市ガス",設定!$A$2:$C$101,3,FALSE)/VLOOKUP("電力（全国平均・暫定）",設定!$A$2:$C$101,3,FALSE)),"")</f>
        <v>4756381.5104408357</v>
      </c>
    </row>
    <row r="1292" spans="12:21" x14ac:dyDescent="0.15">
      <c r="L1292"/>
      <c r="M1292"/>
      <c r="U1292">
        <f>IFERROR(1 + ((1-T96)/MAX(T96,0.000001))*(VLOOKUP("都市ガス",設定!$A$2:$C$101,3,FALSE)/VLOOKUP("電力（全国平均・暫定）",設定!$A$2:$C$101,3,FALSE)),"")</f>
        <v>4756381.5104408357</v>
      </c>
    </row>
    <row r="1293" spans="12:21" x14ac:dyDescent="0.15">
      <c r="L1293"/>
      <c r="M1293"/>
      <c r="U1293">
        <f>IFERROR(1 + ((1-T97)/MAX(T97,0.000001))*(VLOOKUP("都市ガス",設定!$A$2:$C$101,3,FALSE)/VLOOKUP("電力（全国平均・暫定）",設定!$A$2:$C$101,3,FALSE)),"")</f>
        <v>4756381.5104408357</v>
      </c>
    </row>
    <row r="1294" spans="12:21" x14ac:dyDescent="0.15">
      <c r="L1294"/>
      <c r="M1294"/>
      <c r="U1294">
        <f>IFERROR(1 + ((1-T98)/MAX(T98,0.000001))*(VLOOKUP("都市ガス",設定!$A$2:$C$101,3,FALSE)/VLOOKUP("電力（全国平均・暫定）",設定!$A$2:$C$101,3,FALSE)),"")</f>
        <v>4756381.5104408357</v>
      </c>
    </row>
    <row r="1295" spans="12:21" x14ac:dyDescent="0.15">
      <c r="L1295"/>
      <c r="M1295"/>
      <c r="U1295">
        <f>IFERROR(1 + ((1-T99)/MAX(T99,0.000001))*(VLOOKUP("都市ガス",設定!$A$2:$C$101,3,FALSE)/VLOOKUP("電力（全国平均・暫定）",設定!$A$2:$C$101,3,FALSE)),"")</f>
        <v>4756381.5104408357</v>
      </c>
    </row>
    <row r="1296" spans="12:21" x14ac:dyDescent="0.15">
      <c r="L1296"/>
      <c r="M1296"/>
      <c r="U1296">
        <f>IFERROR(1 + ((1-T100)/MAX(T100,0.000001))*(VLOOKUP("都市ガス",設定!$A$2:$C$101,3,FALSE)/VLOOKUP("電力（全国平均・暫定）",設定!$A$2:$C$101,3,FALSE)),"")</f>
        <v>4756381.5104408357</v>
      </c>
    </row>
    <row r="1297" spans="12:21" x14ac:dyDescent="0.15">
      <c r="L1297"/>
      <c r="M1297"/>
      <c r="U1297">
        <f>IFERROR(1 + ((1-T101)/MAX(T101,0.000001))*(VLOOKUP("都市ガス",設定!$A$2:$C$101,3,FALSE)/VLOOKUP("電力（全国平均・暫定）",設定!$A$2:$C$101,3,FALSE)),"")</f>
        <v>4756381.5104408357</v>
      </c>
    </row>
    <row r="1298" spans="12:21" x14ac:dyDescent="0.15">
      <c r="L1298"/>
      <c r="M1298"/>
      <c r="U1298">
        <f>IFERROR(1 + ((1-T102)/MAX(T102,0.000001))*(VLOOKUP("都市ガス",設定!$A$2:$C$101,3,FALSE)/VLOOKUP("電力（全国平均・暫定）",設定!$A$2:$C$101,3,FALSE)),"")</f>
        <v>4756381.5104408357</v>
      </c>
    </row>
    <row r="1299" spans="12:21" x14ac:dyDescent="0.15">
      <c r="L1299"/>
      <c r="M1299"/>
      <c r="U1299">
        <f>IFERROR(1 + ((1-T103)/MAX(T103,0.000001))*(VLOOKUP("都市ガス",設定!$A$2:$C$101,3,FALSE)/VLOOKUP("電力（全国平均・暫定）",設定!$A$2:$C$101,3,FALSE)),"")</f>
        <v>4756381.5104408357</v>
      </c>
    </row>
    <row r="1300" spans="12:21" x14ac:dyDescent="0.15">
      <c r="L1300"/>
      <c r="M1300"/>
      <c r="U1300">
        <f>IFERROR(1 + ((1-T104)/MAX(T104,0.000001))*(VLOOKUP("都市ガス",設定!$A$2:$C$101,3,FALSE)/VLOOKUP("電力（全国平均・暫定）",設定!$A$2:$C$101,3,FALSE)),"")</f>
        <v>4756381.5104408357</v>
      </c>
    </row>
    <row r="1301" spans="12:21" x14ac:dyDescent="0.15">
      <c r="L1301"/>
      <c r="M1301"/>
      <c r="U1301">
        <f>IFERROR(1 + ((1-T105)/MAX(T105,0.000001))*(VLOOKUP("都市ガス",設定!$A$2:$C$101,3,FALSE)/VLOOKUP("電力（全国平均・暫定）",設定!$A$2:$C$101,3,FALSE)),"")</f>
        <v>4756381.5104408357</v>
      </c>
    </row>
    <row r="1302" spans="12:21" x14ac:dyDescent="0.15">
      <c r="L1302"/>
      <c r="M1302"/>
      <c r="U1302">
        <f>IFERROR(1 + ((1-T106)/MAX(T106,0.000001))*(VLOOKUP("都市ガス",設定!$A$2:$C$101,3,FALSE)/VLOOKUP("電力（全国平均・暫定）",設定!$A$2:$C$101,3,FALSE)),"")</f>
        <v>4756381.5104408357</v>
      </c>
    </row>
    <row r="1303" spans="12:21" x14ac:dyDescent="0.15">
      <c r="L1303"/>
      <c r="M1303"/>
      <c r="U1303">
        <f>IFERROR(1 + ((1-T107)/MAX(T107,0.000001))*(VLOOKUP("都市ガス",設定!$A$2:$C$101,3,FALSE)/VLOOKUP("電力（全国平均・暫定）",設定!$A$2:$C$101,3,FALSE)),"")</f>
        <v>4756381.5104408357</v>
      </c>
    </row>
    <row r="1304" spans="12:21" x14ac:dyDescent="0.15">
      <c r="L1304"/>
      <c r="M1304"/>
      <c r="U1304">
        <f>IFERROR(1 + ((1-T108)/MAX(T108,0.000001))*(VLOOKUP("都市ガス",設定!$A$2:$C$101,3,FALSE)/VLOOKUP("電力（全国平均・暫定）",設定!$A$2:$C$101,3,FALSE)),"")</f>
        <v>4756381.5104408357</v>
      </c>
    </row>
    <row r="1305" spans="12:21" x14ac:dyDescent="0.15">
      <c r="L1305"/>
      <c r="M1305"/>
      <c r="U1305">
        <f>IFERROR(1 + ((1-T109)/MAX(T109,0.000001))*(VLOOKUP("都市ガス",設定!$A$2:$C$101,3,FALSE)/VLOOKUP("電力（全国平均・暫定）",設定!$A$2:$C$101,3,FALSE)),"")</f>
        <v>4756381.5104408357</v>
      </c>
    </row>
    <row r="1306" spans="12:21" x14ac:dyDescent="0.15">
      <c r="L1306"/>
      <c r="M1306"/>
      <c r="U1306">
        <f>IFERROR(1 + ((1-T110)/MAX(T110,0.000001))*(VLOOKUP("都市ガス",設定!$A$2:$C$101,3,FALSE)/VLOOKUP("電力（全国平均・暫定）",設定!$A$2:$C$101,3,FALSE)),"")</f>
        <v>4756381.5104408357</v>
      </c>
    </row>
    <row r="1307" spans="12:21" x14ac:dyDescent="0.15">
      <c r="L1307"/>
      <c r="M1307"/>
      <c r="U1307">
        <f>IFERROR(1 + ((1-T111)/MAX(T111,0.000001))*(VLOOKUP("都市ガス",設定!$A$2:$C$101,3,FALSE)/VLOOKUP("電力（全国平均・暫定）",設定!$A$2:$C$101,3,FALSE)),"")</f>
        <v>4756381.5104408357</v>
      </c>
    </row>
    <row r="1308" spans="12:21" x14ac:dyDescent="0.15">
      <c r="L1308"/>
      <c r="M1308"/>
      <c r="U1308">
        <f>IFERROR(1 + ((1-T112)/MAX(T112,0.000001))*(VLOOKUP("都市ガス",設定!$A$2:$C$101,3,FALSE)/VLOOKUP("電力（全国平均・暫定）",設定!$A$2:$C$101,3,FALSE)),"")</f>
        <v>4756381.5104408357</v>
      </c>
    </row>
    <row r="1309" spans="12:21" x14ac:dyDescent="0.15">
      <c r="L1309"/>
      <c r="M1309"/>
      <c r="U1309">
        <f>IFERROR(1 + ((1-T113)/MAX(T113,0.000001))*(VLOOKUP("都市ガス",設定!$A$2:$C$101,3,FALSE)/VLOOKUP("電力（全国平均・暫定）",設定!$A$2:$C$101,3,FALSE)),"")</f>
        <v>4756381.5104408357</v>
      </c>
    </row>
    <row r="1310" spans="12:21" x14ac:dyDescent="0.15">
      <c r="L1310"/>
      <c r="M1310"/>
      <c r="U1310">
        <f>IFERROR(1 + ((1-T114)/MAX(T114,0.000001))*(VLOOKUP("都市ガス",設定!$A$2:$C$101,3,FALSE)/VLOOKUP("電力（全国平均・暫定）",設定!$A$2:$C$101,3,FALSE)),"")</f>
        <v>4756381.5104408357</v>
      </c>
    </row>
    <row r="1311" spans="12:21" x14ac:dyDescent="0.15">
      <c r="L1311"/>
      <c r="M1311"/>
      <c r="U1311">
        <f>IFERROR(1 + ((1-T115)/MAX(T115,0.000001))*(VLOOKUP("都市ガス",設定!$A$2:$C$101,3,FALSE)/VLOOKUP("電力（全国平均・暫定）",設定!$A$2:$C$101,3,FALSE)),"")</f>
        <v>4756381.5104408357</v>
      </c>
    </row>
    <row r="1312" spans="12:21" x14ac:dyDescent="0.15">
      <c r="L1312"/>
      <c r="M1312"/>
      <c r="U1312">
        <f>IFERROR(1 + ((1-T116)/MAX(T116,0.000001))*(VLOOKUP("都市ガス",設定!$A$2:$C$101,3,FALSE)/VLOOKUP("電力（全国平均・暫定）",設定!$A$2:$C$101,3,FALSE)),"")</f>
        <v>4756381.5104408357</v>
      </c>
    </row>
    <row r="1313" spans="12:21" x14ac:dyDescent="0.15">
      <c r="L1313"/>
      <c r="M1313"/>
      <c r="U1313">
        <f>IFERROR(1 + ((1-T117)/MAX(T117,0.000001))*(VLOOKUP("都市ガス",設定!$A$2:$C$101,3,FALSE)/VLOOKUP("電力（全国平均・暫定）",設定!$A$2:$C$101,3,FALSE)),"")</f>
        <v>4756381.5104408357</v>
      </c>
    </row>
    <row r="1314" spans="12:21" x14ac:dyDescent="0.15">
      <c r="L1314"/>
      <c r="M1314"/>
      <c r="U1314">
        <f>IFERROR(1 + ((1-T118)/MAX(T118,0.000001))*(VLOOKUP("都市ガス",設定!$A$2:$C$101,3,FALSE)/VLOOKUP("電力（全国平均・暫定）",設定!$A$2:$C$101,3,FALSE)),"")</f>
        <v>4756381.5104408357</v>
      </c>
    </row>
    <row r="1315" spans="12:21" x14ac:dyDescent="0.15">
      <c r="L1315"/>
      <c r="M1315"/>
      <c r="U1315">
        <f>IFERROR(1 + ((1-T119)/MAX(T119,0.000001))*(VLOOKUP("都市ガス",設定!$A$2:$C$101,3,FALSE)/VLOOKUP("電力（全国平均・暫定）",設定!$A$2:$C$101,3,FALSE)),"")</f>
        <v>4756381.5104408357</v>
      </c>
    </row>
    <row r="1316" spans="12:21" x14ac:dyDescent="0.15">
      <c r="L1316"/>
      <c r="M1316"/>
      <c r="U1316">
        <f>IFERROR(1 + ((1-T120)/MAX(T120,0.000001))*(VLOOKUP("都市ガス",設定!$A$2:$C$101,3,FALSE)/VLOOKUP("電力（全国平均・暫定）",設定!$A$2:$C$101,3,FALSE)),"")</f>
        <v>4756381.5104408357</v>
      </c>
    </row>
    <row r="1317" spans="12:21" x14ac:dyDescent="0.15">
      <c r="L1317"/>
      <c r="M1317"/>
      <c r="U1317">
        <f>IFERROR(1 + ((1-T121)/MAX(T121,0.000001))*(VLOOKUP("都市ガス",設定!$A$2:$C$101,3,FALSE)/VLOOKUP("電力（全国平均・暫定）",設定!$A$2:$C$101,3,FALSE)),"")</f>
        <v>4756381.5104408357</v>
      </c>
    </row>
    <row r="1318" spans="12:21" x14ac:dyDescent="0.15">
      <c r="L1318"/>
      <c r="M1318"/>
      <c r="U1318">
        <f>IFERROR(1 + ((1-T122)/MAX(T122,0.000001))*(VLOOKUP("都市ガス",設定!$A$2:$C$101,3,FALSE)/VLOOKUP("電力（全国平均・暫定）",設定!$A$2:$C$101,3,FALSE)),"")</f>
        <v>4756381.5104408357</v>
      </c>
    </row>
    <row r="1319" spans="12:21" x14ac:dyDescent="0.15">
      <c r="L1319"/>
      <c r="M1319"/>
      <c r="U1319">
        <f>IFERROR(1 + ((1-T123)/MAX(T123,0.000001))*(VLOOKUP("都市ガス",設定!$A$2:$C$101,3,FALSE)/VLOOKUP("電力（全国平均・暫定）",設定!$A$2:$C$101,3,FALSE)),"")</f>
        <v>4756381.5104408357</v>
      </c>
    </row>
    <row r="1320" spans="12:21" x14ac:dyDescent="0.15">
      <c r="L1320"/>
      <c r="M1320"/>
      <c r="U1320">
        <f>IFERROR(1 + ((1-T124)/MAX(T124,0.000001))*(VLOOKUP("都市ガス",設定!$A$2:$C$101,3,FALSE)/VLOOKUP("電力（全国平均・暫定）",設定!$A$2:$C$101,3,FALSE)),"")</f>
        <v>4756381.5104408357</v>
      </c>
    </row>
    <row r="1321" spans="12:21" x14ac:dyDescent="0.15">
      <c r="L1321"/>
      <c r="M1321"/>
      <c r="U1321">
        <f>IFERROR(1 + ((1-T125)/MAX(T125,0.000001))*(VLOOKUP("都市ガス",設定!$A$2:$C$101,3,FALSE)/VLOOKUP("電力（全国平均・暫定）",設定!$A$2:$C$101,3,FALSE)),"")</f>
        <v>4756381.5104408357</v>
      </c>
    </row>
    <row r="1322" spans="12:21" x14ac:dyDescent="0.15">
      <c r="L1322"/>
      <c r="M1322"/>
      <c r="U1322">
        <f>IFERROR(1 + ((1-T126)/MAX(T126,0.000001))*(VLOOKUP("都市ガス",設定!$A$2:$C$101,3,FALSE)/VLOOKUP("電力（全国平均・暫定）",設定!$A$2:$C$101,3,FALSE)),"")</f>
        <v>4756381.5104408357</v>
      </c>
    </row>
    <row r="1323" spans="12:21" x14ac:dyDescent="0.15">
      <c r="L1323"/>
      <c r="M1323"/>
      <c r="U1323">
        <f>IFERROR(1 + ((1-T127)/MAX(T127,0.000001))*(VLOOKUP("都市ガス",設定!$A$2:$C$101,3,FALSE)/VLOOKUP("電力（全国平均・暫定）",設定!$A$2:$C$101,3,FALSE)),"")</f>
        <v>4756381.5104408357</v>
      </c>
    </row>
    <row r="1324" spans="12:21" x14ac:dyDescent="0.15">
      <c r="L1324"/>
      <c r="M1324"/>
      <c r="U1324">
        <f>IFERROR(1 + ((1-T128)/MAX(T128,0.000001))*(VLOOKUP("都市ガス",設定!$A$2:$C$101,3,FALSE)/VLOOKUP("電力（全国平均・暫定）",設定!$A$2:$C$101,3,FALSE)),"")</f>
        <v>4756381.5104408357</v>
      </c>
    </row>
    <row r="1325" spans="12:21" x14ac:dyDescent="0.15">
      <c r="L1325"/>
      <c r="M1325"/>
      <c r="U1325">
        <f>IFERROR(1 + ((1-T129)/MAX(T129,0.000001))*(VLOOKUP("都市ガス",設定!$A$2:$C$101,3,FALSE)/VLOOKUP("電力（全国平均・暫定）",設定!$A$2:$C$101,3,FALSE)),"")</f>
        <v>4756381.5104408357</v>
      </c>
    </row>
    <row r="1326" spans="12:21" x14ac:dyDescent="0.15">
      <c r="L1326"/>
      <c r="M1326"/>
      <c r="U1326">
        <f>IFERROR(1 + ((1-T130)/MAX(T130,0.000001))*(VLOOKUP("都市ガス",設定!$A$2:$C$101,3,FALSE)/VLOOKUP("電力（全国平均・暫定）",設定!$A$2:$C$101,3,FALSE)),"")</f>
        <v>4756381.5104408357</v>
      </c>
    </row>
    <row r="1327" spans="12:21" x14ac:dyDescent="0.15">
      <c r="L1327"/>
      <c r="M1327"/>
      <c r="U1327">
        <f>IFERROR(1 + ((1-T131)/MAX(T131,0.000001))*(VLOOKUP("都市ガス",設定!$A$2:$C$101,3,FALSE)/VLOOKUP("電力（全国平均・暫定）",設定!$A$2:$C$101,3,FALSE)),"")</f>
        <v>4756381.5104408357</v>
      </c>
    </row>
    <row r="1328" spans="12:21" x14ac:dyDescent="0.15">
      <c r="L1328"/>
      <c r="M1328"/>
      <c r="U1328">
        <f>IFERROR(1 + ((1-T132)/MAX(T132,0.000001))*(VLOOKUP("都市ガス",設定!$A$2:$C$101,3,FALSE)/VLOOKUP("電力（全国平均・暫定）",設定!$A$2:$C$101,3,FALSE)),"")</f>
        <v>4756381.5104408357</v>
      </c>
    </row>
    <row r="1329" spans="12:21" x14ac:dyDescent="0.15">
      <c r="L1329"/>
      <c r="M1329"/>
      <c r="U1329">
        <f>IFERROR(1 + ((1-T133)/MAX(T133,0.000001))*(VLOOKUP("都市ガス",設定!$A$2:$C$101,3,FALSE)/VLOOKUP("電力（全国平均・暫定）",設定!$A$2:$C$101,3,FALSE)),"")</f>
        <v>4756381.5104408357</v>
      </c>
    </row>
    <row r="1330" spans="12:21" x14ac:dyDescent="0.15">
      <c r="L1330"/>
      <c r="M1330"/>
      <c r="U1330">
        <f>IFERROR(1 + ((1-T134)/MAX(T134,0.000001))*(VLOOKUP("都市ガス",設定!$A$2:$C$101,3,FALSE)/VLOOKUP("電力（全国平均・暫定）",設定!$A$2:$C$101,3,FALSE)),"")</f>
        <v>4756381.5104408357</v>
      </c>
    </row>
    <row r="1331" spans="12:21" x14ac:dyDescent="0.15">
      <c r="L1331"/>
      <c r="M1331"/>
      <c r="U1331">
        <f>IFERROR(1 + ((1-T135)/MAX(T135,0.000001))*(VLOOKUP("都市ガス",設定!$A$2:$C$101,3,FALSE)/VLOOKUP("電力（全国平均・暫定）",設定!$A$2:$C$101,3,FALSE)),"")</f>
        <v>4756381.5104408357</v>
      </c>
    </row>
    <row r="1332" spans="12:21" x14ac:dyDescent="0.15">
      <c r="L1332"/>
      <c r="M1332"/>
      <c r="U1332">
        <f>IFERROR(1 + ((1-T136)/MAX(T136,0.000001))*(VLOOKUP("都市ガス",設定!$A$2:$C$101,3,FALSE)/VLOOKUP("電力（全国平均・暫定）",設定!$A$2:$C$101,3,FALSE)),"")</f>
        <v>4756381.5104408357</v>
      </c>
    </row>
    <row r="1333" spans="12:21" x14ac:dyDescent="0.15">
      <c r="L1333"/>
      <c r="M1333"/>
      <c r="U1333">
        <f>IFERROR(1 + ((1-T137)/MAX(T137,0.000001))*(VLOOKUP("都市ガス",設定!$A$2:$C$101,3,FALSE)/VLOOKUP("電力（全国平均・暫定）",設定!$A$2:$C$101,3,FALSE)),"")</f>
        <v>4756381.5104408357</v>
      </c>
    </row>
    <row r="1334" spans="12:21" x14ac:dyDescent="0.15">
      <c r="L1334"/>
      <c r="M1334"/>
      <c r="U1334">
        <f>IFERROR(1 + ((1-T138)/MAX(T138,0.000001))*(VLOOKUP("都市ガス",設定!$A$2:$C$101,3,FALSE)/VLOOKUP("電力（全国平均・暫定）",設定!$A$2:$C$101,3,FALSE)),"")</f>
        <v>4756381.5104408357</v>
      </c>
    </row>
    <row r="1335" spans="12:21" x14ac:dyDescent="0.15">
      <c r="L1335"/>
      <c r="M1335"/>
      <c r="U1335">
        <f>IFERROR(1 + ((1-T139)/MAX(T139,0.000001))*(VLOOKUP("都市ガス",設定!$A$2:$C$101,3,FALSE)/VLOOKUP("電力（全国平均・暫定）",設定!$A$2:$C$101,3,FALSE)),"")</f>
        <v>4756381.5104408357</v>
      </c>
    </row>
    <row r="1336" spans="12:21" x14ac:dyDescent="0.15">
      <c r="L1336"/>
      <c r="M1336"/>
      <c r="U1336">
        <f>IFERROR(1 + ((1-T140)/MAX(T140,0.000001))*(VLOOKUP("都市ガス",設定!$A$2:$C$101,3,FALSE)/VLOOKUP("電力（全国平均・暫定）",設定!$A$2:$C$101,3,FALSE)),"")</f>
        <v>4756381.5104408357</v>
      </c>
    </row>
    <row r="1337" spans="12:21" x14ac:dyDescent="0.15">
      <c r="L1337"/>
      <c r="M1337"/>
      <c r="U1337">
        <f>IFERROR(1 + ((1-T141)/MAX(T141,0.000001))*(VLOOKUP("都市ガス",設定!$A$2:$C$101,3,FALSE)/VLOOKUP("電力（全国平均・暫定）",設定!$A$2:$C$101,3,FALSE)),"")</f>
        <v>4756381.5104408357</v>
      </c>
    </row>
    <row r="1338" spans="12:21" x14ac:dyDescent="0.15">
      <c r="L1338"/>
      <c r="M1338"/>
      <c r="U1338">
        <f>IFERROR(1 + ((1-T142)/MAX(T142,0.000001))*(VLOOKUP("都市ガス",設定!$A$2:$C$101,3,FALSE)/VLOOKUP("電力（全国平均・暫定）",設定!$A$2:$C$101,3,FALSE)),"")</f>
        <v>4756381.5104408357</v>
      </c>
    </row>
    <row r="1339" spans="12:21" x14ac:dyDescent="0.15">
      <c r="L1339"/>
      <c r="M1339"/>
      <c r="U1339">
        <f>IFERROR(1 + ((1-T143)/MAX(T143,0.000001))*(VLOOKUP("都市ガス",設定!$A$2:$C$101,3,FALSE)/VLOOKUP("電力（全国平均・暫定）",設定!$A$2:$C$101,3,FALSE)),"")</f>
        <v>4756381.5104408357</v>
      </c>
    </row>
    <row r="1340" spans="12:21" x14ac:dyDescent="0.15">
      <c r="L1340"/>
      <c r="M1340"/>
      <c r="U1340">
        <f>IFERROR(1 + ((1-T144)/MAX(T144,0.000001))*(VLOOKUP("都市ガス",設定!$A$2:$C$101,3,FALSE)/VLOOKUP("電力（全国平均・暫定）",設定!$A$2:$C$101,3,FALSE)),"")</f>
        <v>4756381.5104408357</v>
      </c>
    </row>
    <row r="1341" spans="12:21" x14ac:dyDescent="0.15">
      <c r="L1341"/>
      <c r="M1341"/>
      <c r="U1341">
        <f>IFERROR(1 + ((1-T145)/MAX(T145,0.000001))*(VLOOKUP("都市ガス",設定!$A$2:$C$101,3,FALSE)/VLOOKUP("電力（全国平均・暫定）",設定!$A$2:$C$101,3,FALSE)),"")</f>
        <v>4756381.5104408357</v>
      </c>
    </row>
    <row r="1342" spans="12:21" x14ac:dyDescent="0.15">
      <c r="L1342"/>
      <c r="M1342"/>
      <c r="U1342">
        <f>IFERROR(1 + ((1-T146)/MAX(T146,0.000001))*(VLOOKUP("都市ガス",設定!$A$2:$C$101,3,FALSE)/VLOOKUP("電力（全国平均・暫定）",設定!$A$2:$C$101,3,FALSE)),"")</f>
        <v>4756381.5104408357</v>
      </c>
    </row>
    <row r="1343" spans="12:21" x14ac:dyDescent="0.15">
      <c r="L1343"/>
      <c r="M1343"/>
      <c r="U1343">
        <f>IFERROR(1 + ((1-T147)/MAX(T147,0.000001))*(VLOOKUP("都市ガス",設定!$A$2:$C$101,3,FALSE)/VLOOKUP("電力（全国平均・暫定）",設定!$A$2:$C$101,3,FALSE)),"")</f>
        <v>4756381.5104408357</v>
      </c>
    </row>
    <row r="1344" spans="12:21" x14ac:dyDescent="0.15">
      <c r="L1344"/>
      <c r="M1344"/>
      <c r="U1344">
        <f>IFERROR(1 + ((1-T148)/MAX(T148,0.000001))*(VLOOKUP("都市ガス",設定!$A$2:$C$101,3,FALSE)/VLOOKUP("電力（全国平均・暫定）",設定!$A$2:$C$101,3,FALSE)),"")</f>
        <v>4756381.5104408357</v>
      </c>
    </row>
    <row r="1345" spans="12:21" x14ac:dyDescent="0.15">
      <c r="L1345"/>
      <c r="M1345"/>
      <c r="U1345">
        <f>IFERROR(1 + ((1-T149)/MAX(T149,0.000001))*(VLOOKUP("都市ガス",設定!$A$2:$C$101,3,FALSE)/VLOOKUP("電力（全国平均・暫定）",設定!$A$2:$C$101,3,FALSE)),"")</f>
        <v>4756381.5104408357</v>
      </c>
    </row>
    <row r="1346" spans="12:21" x14ac:dyDescent="0.15">
      <c r="L1346"/>
      <c r="M1346"/>
      <c r="U1346">
        <f>IFERROR(1 + ((1-T150)/MAX(T150,0.000001))*(VLOOKUP("都市ガス",設定!$A$2:$C$101,3,FALSE)/VLOOKUP("電力（全国平均・暫定）",設定!$A$2:$C$101,3,FALSE)),"")</f>
        <v>4756381.5104408357</v>
      </c>
    </row>
    <row r="1347" spans="12:21" x14ac:dyDescent="0.15">
      <c r="L1347"/>
      <c r="M1347"/>
      <c r="U1347">
        <f>IFERROR(1 + ((1-T151)/MAX(T151,0.000001))*(VLOOKUP("都市ガス",設定!$A$2:$C$101,3,FALSE)/VLOOKUP("電力（全国平均・暫定）",設定!$A$2:$C$101,3,FALSE)),"")</f>
        <v>4756381.5104408357</v>
      </c>
    </row>
    <row r="1348" spans="12:21" x14ac:dyDescent="0.15">
      <c r="L1348"/>
      <c r="M1348"/>
      <c r="U1348">
        <f>IFERROR(1 + ((1-T152)/MAX(T152,0.000001))*(VLOOKUP("都市ガス",設定!$A$2:$C$101,3,FALSE)/VLOOKUP("電力（全国平均・暫定）",設定!$A$2:$C$101,3,FALSE)),"")</f>
        <v>4756381.5104408357</v>
      </c>
    </row>
    <row r="1349" spans="12:21" x14ac:dyDescent="0.15">
      <c r="L1349"/>
      <c r="M1349"/>
      <c r="U1349">
        <f>IFERROR(1 + ((1-T153)/MAX(T153,0.000001))*(VLOOKUP("都市ガス",設定!$A$2:$C$101,3,FALSE)/VLOOKUP("電力（全国平均・暫定）",設定!$A$2:$C$101,3,FALSE)),"")</f>
        <v>4756381.5104408357</v>
      </c>
    </row>
    <row r="1350" spans="12:21" x14ac:dyDescent="0.15">
      <c r="L1350"/>
      <c r="M1350"/>
      <c r="U1350">
        <f>IFERROR(1 + ((1-T154)/MAX(T154,0.000001))*(VLOOKUP("都市ガス",設定!$A$2:$C$101,3,FALSE)/VLOOKUP("電力（全国平均・暫定）",設定!$A$2:$C$101,3,FALSE)),"")</f>
        <v>4756381.5104408357</v>
      </c>
    </row>
    <row r="1351" spans="12:21" x14ac:dyDescent="0.15">
      <c r="L1351"/>
      <c r="M1351"/>
      <c r="U1351">
        <f>IFERROR(1 + ((1-T155)/MAX(T155,0.000001))*(VLOOKUP("都市ガス",設定!$A$2:$C$101,3,FALSE)/VLOOKUP("電力（全国平均・暫定）",設定!$A$2:$C$101,3,FALSE)),"")</f>
        <v>4756381.5104408357</v>
      </c>
    </row>
    <row r="1352" spans="12:21" x14ac:dyDescent="0.15">
      <c r="L1352"/>
      <c r="M1352"/>
      <c r="U1352">
        <f>IFERROR(1 + ((1-T156)/MAX(T156,0.000001))*(VLOOKUP("都市ガス",設定!$A$2:$C$101,3,FALSE)/VLOOKUP("電力（全国平均・暫定）",設定!$A$2:$C$101,3,FALSE)),"")</f>
        <v>4756381.5104408357</v>
      </c>
    </row>
    <row r="1353" spans="12:21" x14ac:dyDescent="0.15">
      <c r="L1353"/>
      <c r="M1353"/>
      <c r="U1353">
        <f>IFERROR(1 + ((1-T157)/MAX(T157,0.000001))*(VLOOKUP("都市ガス",設定!$A$2:$C$101,3,FALSE)/VLOOKUP("電力（全国平均・暫定）",設定!$A$2:$C$101,3,FALSE)),"")</f>
        <v>4756381.5104408357</v>
      </c>
    </row>
    <row r="1354" spans="12:21" x14ac:dyDescent="0.15">
      <c r="L1354"/>
      <c r="M1354"/>
      <c r="U1354">
        <f>IFERROR(1 + ((1-T158)/MAX(T158,0.000001))*(VLOOKUP("都市ガス",設定!$A$2:$C$101,3,FALSE)/VLOOKUP("電力（全国平均・暫定）",設定!$A$2:$C$101,3,FALSE)),"")</f>
        <v>4756381.5104408357</v>
      </c>
    </row>
    <row r="1355" spans="12:21" x14ac:dyDescent="0.15">
      <c r="L1355"/>
      <c r="M1355"/>
      <c r="U1355">
        <f>IFERROR(1 + ((1-T159)/MAX(T159,0.000001))*(VLOOKUP("都市ガス",設定!$A$2:$C$101,3,FALSE)/VLOOKUP("電力（全国平均・暫定）",設定!$A$2:$C$101,3,FALSE)),"")</f>
        <v>4756381.5104408357</v>
      </c>
    </row>
    <row r="1356" spans="12:21" x14ac:dyDescent="0.15">
      <c r="L1356"/>
      <c r="M1356"/>
      <c r="U1356">
        <f>IFERROR(1 + ((1-T160)/MAX(T160,0.000001))*(VLOOKUP("都市ガス",設定!$A$2:$C$101,3,FALSE)/VLOOKUP("電力（全国平均・暫定）",設定!$A$2:$C$101,3,FALSE)),"")</f>
        <v>4756381.5104408357</v>
      </c>
    </row>
    <row r="1357" spans="12:21" x14ac:dyDescent="0.15">
      <c r="L1357"/>
      <c r="M1357"/>
      <c r="U1357">
        <f>IFERROR(1 + ((1-T161)/MAX(T161,0.000001))*(VLOOKUP("都市ガス",設定!$A$2:$C$101,3,FALSE)/VLOOKUP("電力（全国平均・暫定）",設定!$A$2:$C$101,3,FALSE)),"")</f>
        <v>4756381.5104408357</v>
      </c>
    </row>
    <row r="1358" spans="12:21" x14ac:dyDescent="0.15">
      <c r="L1358"/>
      <c r="M1358"/>
      <c r="U1358">
        <f>IFERROR(1 + ((1-T162)/MAX(T162,0.000001))*(VLOOKUP("都市ガス",設定!$A$2:$C$101,3,FALSE)/VLOOKUP("電力（全国平均・暫定）",設定!$A$2:$C$101,3,FALSE)),"")</f>
        <v>4756381.5104408357</v>
      </c>
    </row>
    <row r="1359" spans="12:21" x14ac:dyDescent="0.15">
      <c r="L1359"/>
      <c r="M1359"/>
      <c r="U1359">
        <f>IFERROR(1 + ((1-T163)/MAX(T163,0.000001))*(VLOOKUP("都市ガス",設定!$A$2:$C$101,3,FALSE)/VLOOKUP("電力（全国平均・暫定）",設定!$A$2:$C$101,3,FALSE)),"")</f>
        <v>4756381.5104408357</v>
      </c>
    </row>
    <row r="1360" spans="12:21" x14ac:dyDescent="0.15">
      <c r="L1360"/>
      <c r="M1360"/>
      <c r="U1360">
        <f>IFERROR(1 + ((1-T164)/MAX(T164,0.000001))*(VLOOKUP("都市ガス",設定!$A$2:$C$101,3,FALSE)/VLOOKUP("電力（全国平均・暫定）",設定!$A$2:$C$101,3,FALSE)),"")</f>
        <v>4756381.5104408357</v>
      </c>
    </row>
    <row r="1361" spans="12:21" x14ac:dyDescent="0.15">
      <c r="L1361"/>
      <c r="M1361"/>
      <c r="U1361">
        <f>IFERROR(1 + ((1-T165)/MAX(T165,0.000001))*(VLOOKUP("都市ガス",設定!$A$2:$C$101,3,FALSE)/VLOOKUP("電力（全国平均・暫定）",設定!$A$2:$C$101,3,FALSE)),"")</f>
        <v>4756381.5104408357</v>
      </c>
    </row>
    <row r="1362" spans="12:21" x14ac:dyDescent="0.15">
      <c r="L1362"/>
      <c r="M1362"/>
      <c r="U1362">
        <f>IFERROR(1 + ((1-T166)/MAX(T166,0.000001))*(VLOOKUP("都市ガス",設定!$A$2:$C$101,3,FALSE)/VLOOKUP("電力（全国平均・暫定）",設定!$A$2:$C$101,3,FALSE)),"")</f>
        <v>4756381.5104408357</v>
      </c>
    </row>
    <row r="1363" spans="12:21" x14ac:dyDescent="0.15">
      <c r="L1363"/>
      <c r="M1363"/>
      <c r="U1363">
        <f>IFERROR(1 + ((1-T167)/MAX(T167,0.000001))*(VLOOKUP("都市ガス",設定!$A$2:$C$101,3,FALSE)/VLOOKUP("電力（全国平均・暫定）",設定!$A$2:$C$101,3,FALSE)),"")</f>
        <v>4756381.5104408357</v>
      </c>
    </row>
    <row r="1364" spans="12:21" x14ac:dyDescent="0.15">
      <c r="L1364"/>
      <c r="M1364"/>
      <c r="U1364">
        <f>IFERROR(1 + ((1-T168)/MAX(T168,0.000001))*(VLOOKUP("都市ガス",設定!$A$2:$C$101,3,FALSE)/VLOOKUP("電力（全国平均・暫定）",設定!$A$2:$C$101,3,FALSE)),"")</f>
        <v>4756381.5104408357</v>
      </c>
    </row>
    <row r="1365" spans="12:21" x14ac:dyDescent="0.15">
      <c r="L1365"/>
      <c r="M1365"/>
      <c r="U1365">
        <f>IFERROR(1 + ((1-T169)/MAX(T169,0.000001))*(VLOOKUP("都市ガス",設定!$A$2:$C$101,3,FALSE)/VLOOKUP("電力（全国平均・暫定）",設定!$A$2:$C$101,3,FALSE)),"")</f>
        <v>4756381.5104408357</v>
      </c>
    </row>
    <row r="1366" spans="12:21" x14ac:dyDescent="0.15">
      <c r="L1366"/>
      <c r="M1366"/>
      <c r="U1366">
        <f>IFERROR(1 + ((1-T170)/MAX(T170,0.000001))*(VLOOKUP("都市ガス",設定!$A$2:$C$101,3,FALSE)/VLOOKUP("電力（全国平均・暫定）",設定!$A$2:$C$101,3,FALSE)),"")</f>
        <v>4756381.5104408357</v>
      </c>
    </row>
    <row r="1367" spans="12:21" x14ac:dyDescent="0.15">
      <c r="L1367"/>
      <c r="M1367"/>
      <c r="U1367">
        <f>IFERROR(1 + ((1-T171)/MAX(T171,0.000001))*(VLOOKUP("都市ガス",設定!$A$2:$C$101,3,FALSE)/VLOOKUP("電力（全国平均・暫定）",設定!$A$2:$C$101,3,FALSE)),"")</f>
        <v>4756381.5104408357</v>
      </c>
    </row>
    <row r="1368" spans="12:21" x14ac:dyDescent="0.15">
      <c r="L1368"/>
      <c r="M1368"/>
      <c r="U1368">
        <f>IFERROR(1 + ((1-T172)/MAX(T172,0.000001))*(VLOOKUP("都市ガス",設定!$A$2:$C$101,3,FALSE)/VLOOKUP("電力（全国平均・暫定）",設定!$A$2:$C$101,3,FALSE)),"")</f>
        <v>4756381.5104408357</v>
      </c>
    </row>
    <row r="1369" spans="12:21" x14ac:dyDescent="0.15">
      <c r="L1369"/>
      <c r="M1369"/>
      <c r="U1369">
        <f>IFERROR(1 + ((1-T173)/MAX(T173,0.000001))*(VLOOKUP("都市ガス",設定!$A$2:$C$101,3,FALSE)/VLOOKUP("電力（全国平均・暫定）",設定!$A$2:$C$101,3,FALSE)),"")</f>
        <v>4756381.5104408357</v>
      </c>
    </row>
    <row r="1370" spans="12:21" x14ac:dyDescent="0.15">
      <c r="L1370"/>
      <c r="M1370"/>
      <c r="U1370">
        <f>IFERROR(1 + ((1-T174)/MAX(T174,0.000001))*(VLOOKUP("都市ガス",設定!$A$2:$C$101,3,FALSE)/VLOOKUP("電力（全国平均・暫定）",設定!$A$2:$C$101,3,FALSE)),"")</f>
        <v>4756381.5104408357</v>
      </c>
    </row>
    <row r="1371" spans="12:21" x14ac:dyDescent="0.15">
      <c r="L1371"/>
      <c r="M1371"/>
      <c r="U1371">
        <f>IFERROR(1 + ((1-T175)/MAX(T175,0.000001))*(VLOOKUP("都市ガス",設定!$A$2:$C$101,3,FALSE)/VLOOKUP("電力（全国平均・暫定）",設定!$A$2:$C$101,3,FALSE)),"")</f>
        <v>4756381.5104408357</v>
      </c>
    </row>
    <row r="1372" spans="12:21" x14ac:dyDescent="0.15">
      <c r="L1372"/>
      <c r="M1372"/>
      <c r="U1372">
        <f>IFERROR(1 + ((1-T176)/MAX(T176,0.000001))*(VLOOKUP("都市ガス",設定!$A$2:$C$101,3,FALSE)/VLOOKUP("電力（全国平均・暫定）",設定!$A$2:$C$101,3,FALSE)),"")</f>
        <v>4756381.5104408357</v>
      </c>
    </row>
    <row r="1373" spans="12:21" x14ac:dyDescent="0.15">
      <c r="L1373"/>
      <c r="M1373"/>
      <c r="U1373">
        <f>IFERROR(1 + ((1-T177)/MAX(T177,0.000001))*(VLOOKUP("都市ガス",設定!$A$2:$C$101,3,FALSE)/VLOOKUP("電力（全国平均・暫定）",設定!$A$2:$C$101,3,FALSE)),"")</f>
        <v>4756381.5104408357</v>
      </c>
    </row>
    <row r="1374" spans="12:21" x14ac:dyDescent="0.15">
      <c r="L1374"/>
      <c r="M1374"/>
      <c r="U1374">
        <f>IFERROR(1 + ((1-T178)/MAX(T178,0.000001))*(VLOOKUP("都市ガス",設定!$A$2:$C$101,3,FALSE)/VLOOKUP("電力（全国平均・暫定）",設定!$A$2:$C$101,3,FALSE)),"")</f>
        <v>4756381.5104408357</v>
      </c>
    </row>
    <row r="1375" spans="12:21" x14ac:dyDescent="0.15">
      <c r="L1375"/>
      <c r="M1375"/>
      <c r="U1375">
        <f>IFERROR(1 + ((1-T179)/MAX(T179,0.000001))*(VLOOKUP("都市ガス",設定!$A$2:$C$101,3,FALSE)/VLOOKUP("電力（全国平均・暫定）",設定!$A$2:$C$101,3,FALSE)),"")</f>
        <v>4756381.5104408357</v>
      </c>
    </row>
    <row r="1376" spans="12:21" x14ac:dyDescent="0.15">
      <c r="L1376"/>
      <c r="M1376"/>
      <c r="U1376">
        <f>IFERROR(1 + ((1-T180)/MAX(T180,0.000001))*(VLOOKUP("都市ガス",設定!$A$2:$C$101,3,FALSE)/VLOOKUP("電力（全国平均・暫定）",設定!$A$2:$C$101,3,FALSE)),"")</f>
        <v>4756381.5104408357</v>
      </c>
    </row>
    <row r="1377" spans="12:21" x14ac:dyDescent="0.15">
      <c r="L1377"/>
      <c r="M1377"/>
      <c r="U1377">
        <f>IFERROR(1 + ((1-T181)/MAX(T181,0.000001))*(VLOOKUP("都市ガス",設定!$A$2:$C$101,3,FALSE)/VLOOKUP("電力（全国平均・暫定）",設定!$A$2:$C$101,3,FALSE)),"")</f>
        <v>4756381.5104408357</v>
      </c>
    </row>
    <row r="1378" spans="12:21" x14ac:dyDescent="0.15">
      <c r="L1378"/>
      <c r="M1378"/>
      <c r="U1378">
        <f>IFERROR(1 + ((1-T182)/MAX(T182,0.000001))*(VLOOKUP("都市ガス",設定!$A$2:$C$101,3,FALSE)/VLOOKUP("電力（全国平均・暫定）",設定!$A$2:$C$101,3,FALSE)),"")</f>
        <v>4756381.5104408357</v>
      </c>
    </row>
    <row r="1379" spans="12:21" x14ac:dyDescent="0.15">
      <c r="L1379"/>
      <c r="M1379"/>
      <c r="U1379">
        <f>IFERROR(1 + ((1-T183)/MAX(T183,0.000001))*(VLOOKUP("都市ガス",設定!$A$2:$C$101,3,FALSE)/VLOOKUP("電力（全国平均・暫定）",設定!$A$2:$C$101,3,FALSE)),"")</f>
        <v>4756381.5104408357</v>
      </c>
    </row>
    <row r="1380" spans="12:21" x14ac:dyDescent="0.15">
      <c r="L1380"/>
      <c r="M1380"/>
      <c r="U1380">
        <f>IFERROR(1 + ((1-T184)/MAX(T184,0.000001))*(VLOOKUP("都市ガス",設定!$A$2:$C$101,3,FALSE)/VLOOKUP("電力（全国平均・暫定）",設定!$A$2:$C$101,3,FALSE)),"")</f>
        <v>4756381.5104408357</v>
      </c>
    </row>
    <row r="1381" spans="12:21" x14ac:dyDescent="0.15">
      <c r="L1381"/>
      <c r="M1381"/>
      <c r="U1381">
        <f>IFERROR(1 + ((1-T185)/MAX(T185,0.000001))*(VLOOKUP("都市ガス",設定!$A$2:$C$101,3,FALSE)/VLOOKUP("電力（全国平均・暫定）",設定!$A$2:$C$101,3,FALSE)),"")</f>
        <v>4756381.5104408357</v>
      </c>
    </row>
    <row r="1382" spans="12:21" x14ac:dyDescent="0.15">
      <c r="L1382"/>
      <c r="M1382"/>
      <c r="U1382">
        <f>IFERROR(1 + ((1-T186)/MAX(T186,0.000001))*(VLOOKUP("都市ガス",設定!$A$2:$C$101,3,FALSE)/VLOOKUP("電力（全国平均・暫定）",設定!$A$2:$C$101,3,FALSE)),"")</f>
        <v>4756381.5104408357</v>
      </c>
    </row>
    <row r="1383" spans="12:21" x14ac:dyDescent="0.15">
      <c r="L1383"/>
      <c r="M1383"/>
      <c r="U1383">
        <f>IFERROR(1 + ((1-T187)/MAX(T187,0.000001))*(VLOOKUP("都市ガス",設定!$A$2:$C$101,3,FALSE)/VLOOKUP("電力（全国平均・暫定）",設定!$A$2:$C$101,3,FALSE)),"")</f>
        <v>4756381.5104408357</v>
      </c>
    </row>
    <row r="1384" spans="12:21" x14ac:dyDescent="0.15">
      <c r="L1384"/>
      <c r="M1384"/>
      <c r="U1384">
        <f>IFERROR(1 + ((1-T188)/MAX(T188,0.000001))*(VLOOKUP("都市ガス",設定!$A$2:$C$101,3,FALSE)/VLOOKUP("電力（全国平均・暫定）",設定!$A$2:$C$101,3,FALSE)),"")</f>
        <v>4756381.5104408357</v>
      </c>
    </row>
    <row r="1385" spans="12:21" x14ac:dyDescent="0.15">
      <c r="L1385"/>
      <c r="M1385"/>
      <c r="U1385">
        <f>IFERROR(1 + ((1-T189)/MAX(T189,0.000001))*(VLOOKUP("都市ガス",設定!$A$2:$C$101,3,FALSE)/VLOOKUP("電力（全国平均・暫定）",設定!$A$2:$C$101,3,FALSE)),"")</f>
        <v>4756381.5104408357</v>
      </c>
    </row>
    <row r="1386" spans="12:21" x14ac:dyDescent="0.15">
      <c r="L1386"/>
      <c r="M1386"/>
      <c r="U1386">
        <f>IFERROR(1 + ((1-T190)/MAX(T190,0.000001))*(VLOOKUP("都市ガス",設定!$A$2:$C$101,3,FALSE)/VLOOKUP("電力（全国平均・暫定）",設定!$A$2:$C$101,3,FALSE)),"")</f>
        <v>4756381.5104408357</v>
      </c>
    </row>
    <row r="1387" spans="12:21" x14ac:dyDescent="0.15">
      <c r="L1387"/>
      <c r="M1387"/>
      <c r="U1387">
        <f>IFERROR(1 + ((1-T191)/MAX(T191,0.000001))*(VLOOKUP("都市ガス",設定!$A$2:$C$101,3,FALSE)/VLOOKUP("電力（全国平均・暫定）",設定!$A$2:$C$101,3,FALSE)),"")</f>
        <v>4756381.5104408357</v>
      </c>
    </row>
    <row r="1388" spans="12:21" x14ac:dyDescent="0.15">
      <c r="L1388"/>
      <c r="M1388"/>
      <c r="U1388">
        <f>IFERROR(1 + ((1-T192)/MAX(T192,0.000001))*(VLOOKUP("都市ガス",設定!$A$2:$C$101,3,FALSE)/VLOOKUP("電力（全国平均・暫定）",設定!$A$2:$C$101,3,FALSE)),"")</f>
        <v>4756381.5104408357</v>
      </c>
    </row>
    <row r="1389" spans="12:21" x14ac:dyDescent="0.15">
      <c r="L1389"/>
      <c r="M1389"/>
      <c r="U1389">
        <f>IFERROR(1 + ((1-T193)/MAX(T193,0.000001))*(VLOOKUP("都市ガス",設定!$A$2:$C$101,3,FALSE)/VLOOKUP("電力（全国平均・暫定）",設定!$A$2:$C$101,3,FALSE)),"")</f>
        <v>4756381.5104408357</v>
      </c>
    </row>
    <row r="1390" spans="12:21" x14ac:dyDescent="0.15">
      <c r="L1390"/>
      <c r="M1390"/>
      <c r="U1390">
        <f>IFERROR(1 + ((1-T194)/MAX(T194,0.000001))*(VLOOKUP("都市ガス",設定!$A$2:$C$101,3,FALSE)/VLOOKUP("電力（全国平均・暫定）",設定!$A$2:$C$101,3,FALSE)),"")</f>
        <v>4756381.5104408357</v>
      </c>
    </row>
    <row r="1391" spans="12:21" x14ac:dyDescent="0.15">
      <c r="L1391"/>
      <c r="M1391"/>
      <c r="U1391">
        <f>IFERROR(1 + ((1-T195)/MAX(T195,0.000001))*(VLOOKUP("都市ガス",設定!$A$2:$C$101,3,FALSE)/VLOOKUP("電力（全国平均・暫定）",設定!$A$2:$C$101,3,FALSE)),"")</f>
        <v>4756381.5104408357</v>
      </c>
    </row>
    <row r="1392" spans="12:21" x14ac:dyDescent="0.15">
      <c r="L1392"/>
      <c r="M1392"/>
      <c r="U1392">
        <f>IFERROR(1 + ((1-T196)/MAX(T196,0.000001))*(VLOOKUP("都市ガス",設定!$A$2:$C$101,3,FALSE)/VLOOKUP("電力（全国平均・暫定）",設定!$A$2:$C$101,3,FALSE)),"")</f>
        <v>4756381.5104408357</v>
      </c>
    </row>
    <row r="1393" spans="12:21" x14ac:dyDescent="0.15">
      <c r="L1393"/>
      <c r="M1393"/>
      <c r="U1393">
        <f>IFERROR(1 + ((1-T197)/MAX(T197,0.000001))*(VLOOKUP("都市ガス",設定!$A$2:$C$101,3,FALSE)/VLOOKUP("電力（全国平均・暫定）",設定!$A$2:$C$101,3,FALSE)),"")</f>
        <v>4756381.5104408357</v>
      </c>
    </row>
    <row r="1394" spans="12:21" x14ac:dyDescent="0.15">
      <c r="L1394"/>
      <c r="M1394"/>
      <c r="U1394">
        <f>IFERROR(1 + ((1-T198)/MAX(T198,0.000001))*(VLOOKUP("都市ガス",設定!$A$2:$C$101,3,FALSE)/VLOOKUP("電力（全国平均・暫定）",設定!$A$2:$C$101,3,FALSE)),"")</f>
        <v>4756381.5104408357</v>
      </c>
    </row>
    <row r="1395" spans="12:21" x14ac:dyDescent="0.15">
      <c r="L1395"/>
      <c r="M1395"/>
      <c r="U1395">
        <f>IFERROR(1 + ((1-T199)/MAX(T199,0.000001))*(VLOOKUP("都市ガス",設定!$A$2:$C$101,3,FALSE)/VLOOKUP("電力（全国平均・暫定）",設定!$A$2:$C$101,3,FALSE)),"")</f>
        <v>4756381.5104408357</v>
      </c>
    </row>
    <row r="1396" spans="12:21" x14ac:dyDescent="0.15">
      <c r="L1396"/>
      <c r="M1396"/>
      <c r="U1396">
        <f>IFERROR(1 + ((1-T200)/MAX(T200,0.000001))*(VLOOKUP("都市ガス",設定!$A$2:$C$101,3,FALSE)/VLOOKUP("電力（全国平均・暫定）",設定!$A$2:$C$101,3,FALSE)),"")</f>
        <v>4756381.5104408357</v>
      </c>
    </row>
    <row r="1397" spans="12:21" x14ac:dyDescent="0.15">
      <c r="L1397"/>
      <c r="M1397"/>
      <c r="U1397">
        <f>IFERROR(1 + ((1-T201)/MAX(T201,0.000001))*(VLOOKUP("都市ガス",設定!$A$2:$C$101,3,FALSE)/VLOOKUP("電力（全国平均・暫定）",設定!$A$2:$C$101,3,FALSE)),"")</f>
        <v>4756381.5104408357</v>
      </c>
    </row>
    <row r="1398" spans="12:21" x14ac:dyDescent="0.15">
      <c r="L1398"/>
      <c r="M1398"/>
      <c r="U1398">
        <f>IFERROR(1 + ((1-T202)/MAX(T202,0.000001))*(VLOOKUP("都市ガス",設定!$A$2:$C$101,3,FALSE)/VLOOKUP("電力（全国平均・暫定）",設定!$A$2:$C$101,3,FALSE)),"")</f>
        <v>4756381.5104408357</v>
      </c>
    </row>
    <row r="1399" spans="12:21" x14ac:dyDescent="0.15">
      <c r="L1399"/>
      <c r="M1399"/>
      <c r="U1399">
        <f>IFERROR(1 + ((1-T203)/MAX(T203,0.000001))*(VLOOKUP("都市ガス",設定!$A$2:$C$101,3,FALSE)/VLOOKUP("電力（全国平均・暫定）",設定!$A$2:$C$101,3,FALSE)),"")</f>
        <v>4756381.5104408357</v>
      </c>
    </row>
    <row r="1400" spans="12:21" x14ac:dyDescent="0.15">
      <c r="L1400"/>
      <c r="M1400"/>
      <c r="U1400">
        <f>IFERROR(1 + ((1-T204)/MAX(T204,0.000001))*(VLOOKUP("都市ガス",設定!$A$2:$C$101,3,FALSE)/VLOOKUP("電力（全国平均・暫定）",設定!$A$2:$C$101,3,FALSE)),"")</f>
        <v>4756381.5104408357</v>
      </c>
    </row>
    <row r="1401" spans="12:21" x14ac:dyDescent="0.15">
      <c r="L1401"/>
      <c r="M1401"/>
      <c r="U1401">
        <f>IFERROR(1 + ((1-T205)/MAX(T205,0.000001))*(VLOOKUP("都市ガス",設定!$A$2:$C$101,3,FALSE)/VLOOKUP("電力（全国平均・暫定）",設定!$A$2:$C$101,3,FALSE)),"")</f>
        <v>4756381.5104408357</v>
      </c>
    </row>
    <row r="1402" spans="12:21" x14ac:dyDescent="0.15">
      <c r="L1402"/>
      <c r="M1402"/>
      <c r="U1402">
        <f>IFERROR(1 + ((1-T206)/MAX(T206,0.000001))*(VLOOKUP("都市ガス",設定!$A$2:$C$101,3,FALSE)/VLOOKUP("電力（全国平均・暫定）",設定!$A$2:$C$101,3,FALSE)),"")</f>
        <v>4756381.5104408357</v>
      </c>
    </row>
    <row r="1403" spans="12:21" x14ac:dyDescent="0.15">
      <c r="L1403"/>
      <c r="M1403"/>
      <c r="U1403">
        <f>IFERROR(1 + ((1-T207)/MAX(T207,0.000001))*(VLOOKUP("都市ガス",設定!$A$2:$C$101,3,FALSE)/VLOOKUP("電力（全国平均・暫定）",設定!$A$2:$C$101,3,FALSE)),"")</f>
        <v>4756381.5104408357</v>
      </c>
    </row>
    <row r="1404" spans="12:21" x14ac:dyDescent="0.15">
      <c r="L1404"/>
      <c r="M1404"/>
      <c r="U1404">
        <f>IFERROR(1 + ((1-T208)/MAX(T208,0.000001))*(VLOOKUP("都市ガス",設定!$A$2:$C$101,3,FALSE)/VLOOKUP("電力（全国平均・暫定）",設定!$A$2:$C$101,3,FALSE)),"")</f>
        <v>4756381.5104408357</v>
      </c>
    </row>
    <row r="1405" spans="12:21" x14ac:dyDescent="0.15">
      <c r="L1405"/>
      <c r="M1405"/>
      <c r="U1405">
        <f>IFERROR(1 + ((1-T209)/MAX(T209,0.000001))*(VLOOKUP("都市ガス",設定!$A$2:$C$101,3,FALSE)/VLOOKUP("電力（全国平均・暫定）",設定!$A$2:$C$101,3,FALSE)),"")</f>
        <v>4756381.5104408357</v>
      </c>
    </row>
    <row r="1406" spans="12:21" x14ac:dyDescent="0.15">
      <c r="L1406"/>
      <c r="M1406"/>
      <c r="U1406">
        <f>IFERROR(1 + ((1-T210)/MAX(T210,0.000001))*(VLOOKUP("都市ガス",設定!$A$2:$C$101,3,FALSE)/VLOOKUP("電力（全国平均・暫定）",設定!$A$2:$C$101,3,FALSE)),"")</f>
        <v>4756381.5104408357</v>
      </c>
    </row>
    <row r="1407" spans="12:21" x14ac:dyDescent="0.15">
      <c r="L1407"/>
      <c r="M1407"/>
      <c r="U1407">
        <f>IFERROR(1 + ((1-T211)/MAX(T211,0.000001))*(VLOOKUP("都市ガス",設定!$A$2:$C$101,3,FALSE)/VLOOKUP("電力（全国平均・暫定）",設定!$A$2:$C$101,3,FALSE)),"")</f>
        <v>4756381.5104408357</v>
      </c>
    </row>
    <row r="1408" spans="12:21" x14ac:dyDescent="0.15">
      <c r="L1408"/>
      <c r="M1408"/>
      <c r="U1408">
        <f>IFERROR(1 + ((1-T212)/MAX(T212,0.000001))*(VLOOKUP("都市ガス",設定!$A$2:$C$101,3,FALSE)/VLOOKUP("電力（全国平均・暫定）",設定!$A$2:$C$101,3,FALSE)),"")</f>
        <v>4756381.5104408357</v>
      </c>
    </row>
    <row r="1409" spans="12:21" x14ac:dyDescent="0.15">
      <c r="L1409"/>
      <c r="M1409"/>
      <c r="U1409">
        <f>IFERROR(1 + ((1-T213)/MAX(T213,0.000001))*(VLOOKUP("都市ガス",設定!$A$2:$C$101,3,FALSE)/VLOOKUP("電力（全国平均・暫定）",設定!$A$2:$C$101,3,FALSE)),"")</f>
        <v>4756381.5104408357</v>
      </c>
    </row>
    <row r="1410" spans="12:21" x14ac:dyDescent="0.15">
      <c r="L1410"/>
      <c r="M1410"/>
      <c r="U1410">
        <f>IFERROR(1 + ((1-T214)/MAX(T214,0.000001))*(VLOOKUP("都市ガス",設定!$A$2:$C$101,3,FALSE)/VLOOKUP("電力（全国平均・暫定）",設定!$A$2:$C$101,3,FALSE)),"")</f>
        <v>4756381.5104408357</v>
      </c>
    </row>
    <row r="1411" spans="12:21" x14ac:dyDescent="0.15">
      <c r="L1411"/>
      <c r="M1411"/>
      <c r="U1411">
        <f>IFERROR(1 + ((1-T215)/MAX(T215,0.000001))*(VLOOKUP("都市ガス",設定!$A$2:$C$101,3,FALSE)/VLOOKUP("電力（全国平均・暫定）",設定!$A$2:$C$101,3,FALSE)),"")</f>
        <v>4756381.5104408357</v>
      </c>
    </row>
    <row r="1412" spans="12:21" x14ac:dyDescent="0.15">
      <c r="L1412"/>
      <c r="M1412"/>
      <c r="U1412">
        <f>IFERROR(1 + ((1-T216)/MAX(T216,0.000001))*(VLOOKUP("都市ガス",設定!$A$2:$C$101,3,FALSE)/VLOOKUP("電力（全国平均・暫定）",設定!$A$2:$C$101,3,FALSE)),"")</f>
        <v>4756381.5104408357</v>
      </c>
    </row>
    <row r="1413" spans="12:21" x14ac:dyDescent="0.15">
      <c r="L1413"/>
      <c r="M1413"/>
      <c r="U1413">
        <f>IFERROR(1 + ((1-T217)/MAX(T217,0.000001))*(VLOOKUP("都市ガス",設定!$A$2:$C$101,3,FALSE)/VLOOKUP("電力（全国平均・暫定）",設定!$A$2:$C$101,3,FALSE)),"")</f>
        <v>4756381.5104408357</v>
      </c>
    </row>
    <row r="1414" spans="12:21" x14ac:dyDescent="0.15">
      <c r="L1414"/>
      <c r="M1414"/>
      <c r="U1414">
        <f>IFERROR(1 + ((1-T218)/MAX(T218,0.000001))*(VLOOKUP("都市ガス",設定!$A$2:$C$101,3,FALSE)/VLOOKUP("電力（全国平均・暫定）",設定!$A$2:$C$101,3,FALSE)),"")</f>
        <v>4756381.5104408357</v>
      </c>
    </row>
    <row r="1415" spans="12:21" x14ac:dyDescent="0.15">
      <c r="L1415"/>
      <c r="M1415"/>
      <c r="U1415">
        <f>IFERROR(1 + ((1-T219)/MAX(T219,0.000001))*(VLOOKUP("都市ガス",設定!$A$2:$C$101,3,FALSE)/VLOOKUP("電力（全国平均・暫定）",設定!$A$2:$C$101,3,FALSE)),"")</f>
        <v>4756381.5104408357</v>
      </c>
    </row>
    <row r="1416" spans="12:21" x14ac:dyDescent="0.15">
      <c r="L1416"/>
      <c r="M1416"/>
      <c r="U1416">
        <f>IFERROR(1 + ((1-T220)/MAX(T220,0.000001))*(VLOOKUP("都市ガス",設定!$A$2:$C$101,3,FALSE)/VLOOKUP("電力（全国平均・暫定）",設定!$A$2:$C$101,3,FALSE)),"")</f>
        <v>4756381.5104408357</v>
      </c>
    </row>
    <row r="1417" spans="12:21" x14ac:dyDescent="0.15">
      <c r="L1417"/>
      <c r="M1417"/>
      <c r="U1417">
        <f>IFERROR(1 + ((1-T221)/MAX(T221,0.000001))*(VLOOKUP("都市ガス",設定!$A$2:$C$101,3,FALSE)/VLOOKUP("電力（全国平均・暫定）",設定!$A$2:$C$101,3,FALSE)),"")</f>
        <v>4756381.5104408357</v>
      </c>
    </row>
    <row r="1418" spans="12:21" x14ac:dyDescent="0.15">
      <c r="L1418"/>
      <c r="M1418"/>
      <c r="U1418">
        <f>IFERROR(1 + ((1-T222)/MAX(T222,0.000001))*(VLOOKUP("都市ガス",設定!$A$2:$C$101,3,FALSE)/VLOOKUP("電力（全国平均・暫定）",設定!$A$2:$C$101,3,FALSE)),"")</f>
        <v>4756381.5104408357</v>
      </c>
    </row>
    <row r="1419" spans="12:21" x14ac:dyDescent="0.15">
      <c r="L1419"/>
      <c r="M1419"/>
      <c r="U1419">
        <f>IFERROR(1 + ((1-T223)/MAX(T223,0.000001))*(VLOOKUP("都市ガス",設定!$A$2:$C$101,3,FALSE)/VLOOKUP("電力（全国平均・暫定）",設定!$A$2:$C$101,3,FALSE)),"")</f>
        <v>4756381.5104408357</v>
      </c>
    </row>
    <row r="1420" spans="12:21" x14ac:dyDescent="0.15">
      <c r="L1420"/>
      <c r="M1420"/>
      <c r="U1420">
        <f>IFERROR(1 + ((1-T224)/MAX(T224,0.000001))*(VLOOKUP("都市ガス",設定!$A$2:$C$101,3,FALSE)/VLOOKUP("電力（全国平均・暫定）",設定!$A$2:$C$101,3,FALSE)),"")</f>
        <v>4756381.5104408357</v>
      </c>
    </row>
    <row r="1421" spans="12:21" x14ac:dyDescent="0.15">
      <c r="L1421"/>
      <c r="M1421"/>
      <c r="U1421">
        <f>IFERROR(1 + ((1-T225)/MAX(T225,0.000001))*(VLOOKUP("都市ガス",設定!$A$2:$C$101,3,FALSE)/VLOOKUP("電力（全国平均・暫定）",設定!$A$2:$C$101,3,FALSE)),"")</f>
        <v>4756381.5104408357</v>
      </c>
    </row>
    <row r="1422" spans="12:21" x14ac:dyDescent="0.15">
      <c r="L1422"/>
      <c r="M1422"/>
      <c r="U1422">
        <f>IFERROR(1 + ((1-T226)/MAX(T226,0.000001))*(VLOOKUP("都市ガス",設定!$A$2:$C$101,3,FALSE)/VLOOKUP("電力（全国平均・暫定）",設定!$A$2:$C$101,3,FALSE)),"")</f>
        <v>4756381.5104408357</v>
      </c>
    </row>
    <row r="1423" spans="12:21" x14ac:dyDescent="0.15">
      <c r="L1423"/>
      <c r="M1423"/>
      <c r="U1423">
        <f>IFERROR(1 + ((1-T227)/MAX(T227,0.000001))*(VLOOKUP("都市ガス",設定!$A$2:$C$101,3,FALSE)/VLOOKUP("電力（全国平均・暫定）",設定!$A$2:$C$101,3,FALSE)),"")</f>
        <v>4756381.5104408357</v>
      </c>
    </row>
    <row r="1424" spans="12:21" x14ac:dyDescent="0.15">
      <c r="L1424"/>
      <c r="M1424"/>
      <c r="U1424">
        <f>IFERROR(1 + ((1-T228)/MAX(T228,0.000001))*(VLOOKUP("都市ガス",設定!$A$2:$C$101,3,FALSE)/VLOOKUP("電力（全国平均・暫定）",設定!$A$2:$C$101,3,FALSE)),"")</f>
        <v>4756381.5104408357</v>
      </c>
    </row>
    <row r="1425" spans="12:21" x14ac:dyDescent="0.15">
      <c r="L1425"/>
      <c r="M1425"/>
      <c r="U1425">
        <f>IFERROR(1 + ((1-T229)/MAX(T229,0.000001))*(VLOOKUP("都市ガス",設定!$A$2:$C$101,3,FALSE)/VLOOKUP("電力（全国平均・暫定）",設定!$A$2:$C$101,3,FALSE)),"")</f>
        <v>4756381.5104408357</v>
      </c>
    </row>
    <row r="1426" spans="12:21" x14ac:dyDescent="0.15">
      <c r="L1426"/>
      <c r="M1426"/>
      <c r="U1426">
        <f>IFERROR(1 + ((1-T230)/MAX(T230,0.000001))*(VLOOKUP("都市ガス",設定!$A$2:$C$101,3,FALSE)/VLOOKUP("電力（全国平均・暫定）",設定!$A$2:$C$101,3,FALSE)),"")</f>
        <v>4756381.5104408357</v>
      </c>
    </row>
    <row r="1427" spans="12:21" x14ac:dyDescent="0.15">
      <c r="L1427"/>
      <c r="M1427"/>
      <c r="U1427">
        <f>IFERROR(1 + ((1-T231)/MAX(T231,0.000001))*(VLOOKUP("都市ガス",設定!$A$2:$C$101,3,FALSE)/VLOOKUP("電力（全国平均・暫定）",設定!$A$2:$C$101,3,FALSE)),"")</f>
        <v>4756381.5104408357</v>
      </c>
    </row>
    <row r="1428" spans="12:21" x14ac:dyDescent="0.15">
      <c r="L1428"/>
      <c r="M1428"/>
      <c r="U1428">
        <f>IFERROR(1 + ((1-T232)/MAX(T232,0.000001))*(VLOOKUP("都市ガス",設定!$A$2:$C$101,3,FALSE)/VLOOKUP("電力（全国平均・暫定）",設定!$A$2:$C$101,3,FALSE)),"")</f>
        <v>4756381.5104408357</v>
      </c>
    </row>
    <row r="1429" spans="12:21" x14ac:dyDescent="0.15">
      <c r="L1429"/>
      <c r="M1429"/>
      <c r="U1429">
        <f>IFERROR(1 + ((1-T233)/MAX(T233,0.000001))*(VLOOKUP("都市ガス",設定!$A$2:$C$101,3,FALSE)/VLOOKUP("電力（全国平均・暫定）",設定!$A$2:$C$101,3,FALSE)),"")</f>
        <v>4756381.5104408357</v>
      </c>
    </row>
    <row r="1430" spans="12:21" x14ac:dyDescent="0.15">
      <c r="L1430"/>
      <c r="M1430"/>
      <c r="U1430">
        <f>IFERROR(1 + ((1-T234)/MAX(T234,0.000001))*(VLOOKUP("都市ガス",設定!$A$2:$C$101,3,FALSE)/VLOOKUP("電力（全国平均・暫定）",設定!$A$2:$C$101,3,FALSE)),"")</f>
        <v>4756381.5104408357</v>
      </c>
    </row>
    <row r="1431" spans="12:21" x14ac:dyDescent="0.15">
      <c r="L1431"/>
      <c r="M1431"/>
      <c r="U1431">
        <f>IFERROR(1 + ((1-T235)/MAX(T235,0.000001))*(VLOOKUP("都市ガス",設定!$A$2:$C$101,3,FALSE)/VLOOKUP("電力（全国平均・暫定）",設定!$A$2:$C$101,3,FALSE)),"")</f>
        <v>4756381.5104408357</v>
      </c>
    </row>
    <row r="1432" spans="12:21" x14ac:dyDescent="0.15">
      <c r="L1432"/>
      <c r="M1432"/>
      <c r="U1432">
        <f>IFERROR(1 + ((1-T236)/MAX(T236,0.000001))*(VLOOKUP("都市ガス",設定!$A$2:$C$101,3,FALSE)/VLOOKUP("電力（全国平均・暫定）",設定!$A$2:$C$101,3,FALSE)),"")</f>
        <v>4756381.5104408357</v>
      </c>
    </row>
    <row r="1433" spans="12:21" x14ac:dyDescent="0.15">
      <c r="L1433"/>
      <c r="M1433"/>
      <c r="U1433">
        <f>IFERROR(1 + ((1-T237)/MAX(T237,0.000001))*(VLOOKUP("都市ガス",設定!$A$2:$C$101,3,FALSE)/VLOOKUP("電力（全国平均・暫定）",設定!$A$2:$C$101,3,FALSE)),"")</f>
        <v>4756381.5104408357</v>
      </c>
    </row>
    <row r="1434" spans="12:21" x14ac:dyDescent="0.15">
      <c r="L1434"/>
      <c r="M1434"/>
      <c r="U1434">
        <f>IFERROR(1 + ((1-T238)/MAX(T238,0.000001))*(VLOOKUP("都市ガス",設定!$A$2:$C$101,3,FALSE)/VLOOKUP("電力（全国平均・暫定）",設定!$A$2:$C$101,3,FALSE)),"")</f>
        <v>4756381.5104408357</v>
      </c>
    </row>
    <row r="1435" spans="12:21" x14ac:dyDescent="0.15">
      <c r="L1435"/>
      <c r="M1435"/>
      <c r="U1435">
        <f>IFERROR(1 + ((1-T239)/MAX(T239,0.000001))*(VLOOKUP("都市ガス",設定!$A$2:$C$101,3,FALSE)/VLOOKUP("電力（全国平均・暫定）",設定!$A$2:$C$101,3,FALSE)),"")</f>
        <v>4756381.5104408357</v>
      </c>
    </row>
    <row r="1436" spans="12:21" x14ac:dyDescent="0.15">
      <c r="L1436"/>
      <c r="M1436"/>
      <c r="U1436">
        <f>IFERROR(1 + ((1-T240)/MAX(T240,0.000001))*(VLOOKUP("都市ガス",設定!$A$2:$C$101,3,FALSE)/VLOOKUP("電力（全国平均・暫定）",設定!$A$2:$C$101,3,FALSE)),"")</f>
        <v>4756381.5104408357</v>
      </c>
    </row>
    <row r="1437" spans="12:21" x14ac:dyDescent="0.15">
      <c r="L1437"/>
      <c r="M1437"/>
      <c r="U1437">
        <f>IFERROR(1 + ((1-T241)/MAX(T241,0.000001))*(VLOOKUP("都市ガス",設定!$A$2:$C$101,3,FALSE)/VLOOKUP("電力（全国平均・暫定）",設定!$A$2:$C$101,3,FALSE)),"")</f>
        <v>4756381.5104408357</v>
      </c>
    </row>
    <row r="1438" spans="12:21" x14ac:dyDescent="0.15">
      <c r="L1438"/>
      <c r="M1438"/>
      <c r="U1438">
        <f>IFERROR(1 + ((1-T242)/MAX(T242,0.000001))*(VLOOKUP("都市ガス",設定!$A$2:$C$101,3,FALSE)/VLOOKUP("電力（全国平均・暫定）",設定!$A$2:$C$101,3,FALSE)),"")</f>
        <v>4756381.5104408357</v>
      </c>
    </row>
    <row r="1439" spans="12:21" x14ac:dyDescent="0.15">
      <c r="L1439"/>
      <c r="M1439"/>
      <c r="U1439">
        <f>IFERROR(1 + ((1-T243)/MAX(T243,0.000001))*(VLOOKUP("都市ガス",設定!$A$2:$C$101,3,FALSE)/VLOOKUP("電力（全国平均・暫定）",設定!$A$2:$C$101,3,FALSE)),"")</f>
        <v>4756381.5104408357</v>
      </c>
    </row>
    <row r="1440" spans="12:21" x14ac:dyDescent="0.15">
      <c r="L1440"/>
      <c r="M1440"/>
      <c r="U1440">
        <f>IFERROR(1 + ((1-T244)/MAX(T244,0.000001))*(VLOOKUP("都市ガス",設定!$A$2:$C$101,3,FALSE)/VLOOKUP("電力（全国平均・暫定）",設定!$A$2:$C$101,3,FALSE)),"")</f>
        <v>4756381.5104408357</v>
      </c>
    </row>
    <row r="1441" spans="12:21" x14ac:dyDescent="0.15">
      <c r="L1441"/>
      <c r="M1441"/>
      <c r="U1441">
        <f>IFERROR(1 + ((1-T245)/MAX(T245,0.000001))*(VLOOKUP("都市ガス",設定!$A$2:$C$101,3,FALSE)/VLOOKUP("電力（全国平均・暫定）",設定!$A$2:$C$101,3,FALSE)),"")</f>
        <v>4756381.5104408357</v>
      </c>
    </row>
    <row r="1442" spans="12:21" x14ac:dyDescent="0.15">
      <c r="L1442"/>
      <c r="M1442"/>
      <c r="U1442">
        <f>IFERROR(1 + ((1-T246)/MAX(T246,0.000001))*(VLOOKUP("都市ガス",設定!$A$2:$C$101,3,FALSE)/VLOOKUP("電力（全国平均・暫定）",設定!$A$2:$C$101,3,FALSE)),"")</f>
        <v>4756381.5104408357</v>
      </c>
    </row>
    <row r="1443" spans="12:21" x14ac:dyDescent="0.15">
      <c r="L1443"/>
      <c r="M1443"/>
      <c r="U1443">
        <f>IFERROR(1 + ((1-T247)/MAX(T247,0.000001))*(VLOOKUP("都市ガス",設定!$A$2:$C$101,3,FALSE)/VLOOKUP("電力（全国平均・暫定）",設定!$A$2:$C$101,3,FALSE)),"")</f>
        <v>4756381.5104408357</v>
      </c>
    </row>
    <row r="1444" spans="12:21" x14ac:dyDescent="0.15">
      <c r="L1444"/>
      <c r="M1444"/>
      <c r="U1444">
        <f>IFERROR(1 + ((1-T248)/MAX(T248,0.000001))*(VLOOKUP("都市ガス",設定!$A$2:$C$101,3,FALSE)/VLOOKUP("電力（全国平均・暫定）",設定!$A$2:$C$101,3,FALSE)),"")</f>
        <v>4756381.5104408357</v>
      </c>
    </row>
    <row r="1445" spans="12:21" x14ac:dyDescent="0.15">
      <c r="L1445"/>
      <c r="M1445"/>
      <c r="U1445">
        <f>IFERROR(1 + ((1-T249)/MAX(T249,0.000001))*(VLOOKUP("都市ガス",設定!$A$2:$C$101,3,FALSE)/VLOOKUP("電力（全国平均・暫定）",設定!$A$2:$C$101,3,FALSE)),"")</f>
        <v>4756381.5104408357</v>
      </c>
    </row>
    <row r="1446" spans="12:21" x14ac:dyDescent="0.15">
      <c r="L1446"/>
      <c r="M1446"/>
      <c r="U1446">
        <f>IFERROR(1 + ((1-T250)/MAX(T250,0.000001))*(VLOOKUP("都市ガス",設定!$A$2:$C$101,3,FALSE)/VLOOKUP("電力（全国平均・暫定）",設定!$A$2:$C$101,3,FALSE)),"")</f>
        <v>4756381.5104408357</v>
      </c>
    </row>
    <row r="1447" spans="12:21" x14ac:dyDescent="0.15">
      <c r="L1447"/>
      <c r="M1447"/>
      <c r="U1447">
        <f>IFERROR(1 + ((1-T251)/MAX(T251,0.000001))*(VLOOKUP("都市ガス",設定!$A$2:$C$101,3,FALSE)/VLOOKUP("電力（全国平均・暫定）",設定!$A$2:$C$101,3,FALSE)),"")</f>
        <v>4756381.5104408357</v>
      </c>
    </row>
    <row r="1448" spans="12:21" x14ac:dyDescent="0.15">
      <c r="L1448"/>
      <c r="M1448"/>
      <c r="U1448">
        <f>IFERROR(1 + ((1-T252)/MAX(T252,0.000001))*(VLOOKUP("都市ガス",設定!$A$2:$C$101,3,FALSE)/VLOOKUP("電力（全国平均・暫定）",設定!$A$2:$C$101,3,FALSE)),"")</f>
        <v>4756381.5104408357</v>
      </c>
    </row>
    <row r="1449" spans="12:21" x14ac:dyDescent="0.15">
      <c r="L1449"/>
      <c r="M1449"/>
      <c r="U1449">
        <f>IFERROR(1 + ((1-T253)/MAX(T253,0.000001))*(VLOOKUP("都市ガス",設定!$A$2:$C$101,3,FALSE)/VLOOKUP("電力（全国平均・暫定）",設定!$A$2:$C$101,3,FALSE)),"")</f>
        <v>4756381.5104408357</v>
      </c>
    </row>
    <row r="1450" spans="12:21" x14ac:dyDescent="0.15">
      <c r="L1450"/>
      <c r="M1450"/>
      <c r="U1450">
        <f>IFERROR(1 + ((1-T254)/MAX(T254,0.000001))*(VLOOKUP("都市ガス",設定!$A$2:$C$101,3,FALSE)/VLOOKUP("電力（全国平均・暫定）",設定!$A$2:$C$101,3,FALSE)),"")</f>
        <v>4756381.5104408357</v>
      </c>
    </row>
    <row r="1451" spans="12:21" x14ac:dyDescent="0.15">
      <c r="L1451"/>
      <c r="M1451"/>
      <c r="U1451">
        <f>IFERROR(1 + ((1-T255)/MAX(T255,0.000001))*(VLOOKUP("都市ガス",設定!$A$2:$C$101,3,FALSE)/VLOOKUP("電力（全国平均・暫定）",設定!$A$2:$C$101,3,FALSE)),"")</f>
        <v>4756381.5104408357</v>
      </c>
    </row>
    <row r="1452" spans="12:21" x14ac:dyDescent="0.15">
      <c r="L1452"/>
      <c r="M1452"/>
      <c r="U1452">
        <f>IFERROR(1 + ((1-T256)/MAX(T256,0.000001))*(VLOOKUP("都市ガス",設定!$A$2:$C$101,3,FALSE)/VLOOKUP("電力（全国平均・暫定）",設定!$A$2:$C$101,3,FALSE)),"")</f>
        <v>4756381.5104408357</v>
      </c>
    </row>
    <row r="1453" spans="12:21" x14ac:dyDescent="0.15">
      <c r="L1453"/>
      <c r="M1453"/>
      <c r="U1453">
        <f>IFERROR(1 + ((1-T257)/MAX(T257,0.000001))*(VLOOKUP("都市ガス",設定!$A$2:$C$101,3,FALSE)/VLOOKUP("電力（全国平均・暫定）",設定!$A$2:$C$101,3,FALSE)),"")</f>
        <v>4756381.5104408357</v>
      </c>
    </row>
    <row r="1454" spans="12:21" x14ac:dyDescent="0.15">
      <c r="L1454"/>
      <c r="M1454"/>
      <c r="U1454">
        <f>IFERROR(1 + ((1-T258)/MAX(T258,0.000001))*(VLOOKUP("都市ガス",設定!$A$2:$C$101,3,FALSE)/VLOOKUP("電力（全国平均・暫定）",設定!$A$2:$C$101,3,FALSE)),"")</f>
        <v>4756381.5104408357</v>
      </c>
    </row>
    <row r="1455" spans="12:21" x14ac:dyDescent="0.15">
      <c r="L1455"/>
      <c r="M1455"/>
      <c r="U1455">
        <f>IFERROR(1 + ((1-T259)/MAX(T259,0.000001))*(VLOOKUP("都市ガス",設定!$A$2:$C$101,3,FALSE)/VLOOKUP("電力（全国平均・暫定）",設定!$A$2:$C$101,3,FALSE)),"")</f>
        <v>4756381.5104408357</v>
      </c>
    </row>
    <row r="1456" spans="12:21" x14ac:dyDescent="0.15">
      <c r="L1456"/>
      <c r="M1456"/>
      <c r="U1456">
        <f>IFERROR(1 + ((1-T260)/MAX(T260,0.000001))*(VLOOKUP("都市ガス",設定!$A$2:$C$101,3,FALSE)/VLOOKUP("電力（全国平均・暫定）",設定!$A$2:$C$101,3,FALSE)),"")</f>
        <v>4756381.5104408357</v>
      </c>
    </row>
    <row r="1457" spans="12:21" x14ac:dyDescent="0.15">
      <c r="L1457"/>
      <c r="M1457"/>
      <c r="U1457">
        <f>IFERROR(1 + ((1-T261)/MAX(T261,0.000001))*(VLOOKUP("都市ガス",設定!$A$2:$C$101,3,FALSE)/VLOOKUP("電力（全国平均・暫定）",設定!$A$2:$C$101,3,FALSE)),"")</f>
        <v>4756381.5104408357</v>
      </c>
    </row>
    <row r="1458" spans="12:21" x14ac:dyDescent="0.15">
      <c r="L1458"/>
      <c r="M1458"/>
      <c r="U1458">
        <f>IFERROR(1 + ((1-T262)/MAX(T262,0.000001))*(VLOOKUP("都市ガス",設定!$A$2:$C$101,3,FALSE)/VLOOKUP("電力（全国平均・暫定）",設定!$A$2:$C$101,3,FALSE)),"")</f>
        <v>4756381.5104408357</v>
      </c>
    </row>
    <row r="1459" spans="12:21" x14ac:dyDescent="0.15">
      <c r="L1459"/>
      <c r="M1459"/>
      <c r="U1459">
        <f>IFERROR(1 + ((1-T263)/MAX(T263,0.000001))*(VLOOKUP("都市ガス",設定!$A$2:$C$101,3,FALSE)/VLOOKUP("電力（全国平均・暫定）",設定!$A$2:$C$101,3,FALSE)),"")</f>
        <v>4756381.5104408357</v>
      </c>
    </row>
    <row r="1460" spans="12:21" x14ac:dyDescent="0.15">
      <c r="L1460"/>
      <c r="M1460"/>
      <c r="U1460">
        <f>IFERROR(1 + ((1-T264)/MAX(T264,0.000001))*(VLOOKUP("都市ガス",設定!$A$2:$C$101,3,FALSE)/VLOOKUP("電力（全国平均・暫定）",設定!$A$2:$C$101,3,FALSE)),"")</f>
        <v>4756381.5104408357</v>
      </c>
    </row>
    <row r="1461" spans="12:21" x14ac:dyDescent="0.15">
      <c r="L1461"/>
      <c r="M1461"/>
      <c r="U1461">
        <f>IFERROR(1 + ((1-T265)/MAX(T265,0.000001))*(VLOOKUP("都市ガス",設定!$A$2:$C$101,3,FALSE)/VLOOKUP("電力（全国平均・暫定）",設定!$A$2:$C$101,3,FALSE)),"")</f>
        <v>4756381.5104408357</v>
      </c>
    </row>
    <row r="1462" spans="12:21" x14ac:dyDescent="0.15">
      <c r="L1462"/>
      <c r="M1462"/>
      <c r="U1462">
        <f>IFERROR(1 + ((1-T266)/MAX(T266,0.000001))*(VLOOKUP("都市ガス",設定!$A$2:$C$101,3,FALSE)/VLOOKUP("電力（全国平均・暫定）",設定!$A$2:$C$101,3,FALSE)),"")</f>
        <v>4756381.5104408357</v>
      </c>
    </row>
    <row r="1463" spans="12:21" x14ac:dyDescent="0.15">
      <c r="L1463"/>
      <c r="M1463"/>
      <c r="U1463">
        <f>IFERROR(1 + ((1-T267)/MAX(T267,0.000001))*(VLOOKUP("都市ガス",設定!$A$2:$C$101,3,FALSE)/VLOOKUP("電力（全国平均・暫定）",設定!$A$2:$C$101,3,FALSE)),"")</f>
        <v>4756381.5104408357</v>
      </c>
    </row>
    <row r="1464" spans="12:21" x14ac:dyDescent="0.15">
      <c r="L1464"/>
      <c r="M1464"/>
      <c r="U1464">
        <f>IFERROR(1 + ((1-T268)/MAX(T268,0.000001))*(VLOOKUP("都市ガス",設定!$A$2:$C$101,3,FALSE)/VLOOKUP("電力（全国平均・暫定）",設定!$A$2:$C$101,3,FALSE)),"")</f>
        <v>4756381.5104408357</v>
      </c>
    </row>
    <row r="1465" spans="12:21" x14ac:dyDescent="0.15">
      <c r="L1465"/>
      <c r="M1465"/>
      <c r="U1465">
        <f>IFERROR(1 + ((1-T269)/MAX(T269,0.000001))*(VLOOKUP("都市ガス",設定!$A$2:$C$101,3,FALSE)/VLOOKUP("電力（全国平均・暫定）",設定!$A$2:$C$101,3,FALSE)),"")</f>
        <v>4756381.5104408357</v>
      </c>
    </row>
    <row r="1466" spans="12:21" x14ac:dyDescent="0.15">
      <c r="L1466"/>
      <c r="M1466"/>
      <c r="U1466">
        <f>IFERROR(1 + ((1-T270)/MAX(T270,0.000001))*(VLOOKUP("都市ガス",設定!$A$2:$C$101,3,FALSE)/VLOOKUP("電力（全国平均・暫定）",設定!$A$2:$C$101,3,FALSE)),"")</f>
        <v>4756381.5104408357</v>
      </c>
    </row>
    <row r="1467" spans="12:21" x14ac:dyDescent="0.15">
      <c r="L1467"/>
      <c r="M1467"/>
      <c r="U1467">
        <f>IFERROR(1 + ((1-T271)/MAX(T271,0.000001))*(VLOOKUP("都市ガス",設定!$A$2:$C$101,3,FALSE)/VLOOKUP("電力（全国平均・暫定）",設定!$A$2:$C$101,3,FALSE)),"")</f>
        <v>4756381.5104408357</v>
      </c>
    </row>
    <row r="1468" spans="12:21" x14ac:dyDescent="0.15">
      <c r="L1468"/>
      <c r="M1468"/>
      <c r="U1468">
        <f>IFERROR(1 + ((1-T272)/MAX(T272,0.000001))*(VLOOKUP("都市ガス",設定!$A$2:$C$101,3,FALSE)/VLOOKUP("電力（全国平均・暫定）",設定!$A$2:$C$101,3,FALSE)),"")</f>
        <v>4756381.5104408357</v>
      </c>
    </row>
    <row r="1469" spans="12:21" x14ac:dyDescent="0.15">
      <c r="L1469"/>
      <c r="M1469"/>
      <c r="U1469">
        <f>IFERROR(1 + ((1-T273)/MAX(T273,0.000001))*(VLOOKUP("都市ガス",設定!$A$2:$C$101,3,FALSE)/VLOOKUP("電力（全国平均・暫定）",設定!$A$2:$C$101,3,FALSE)),"")</f>
        <v>4756381.5104408357</v>
      </c>
    </row>
    <row r="1470" spans="12:21" x14ac:dyDescent="0.15">
      <c r="L1470"/>
      <c r="M1470"/>
      <c r="U1470">
        <f>IFERROR(1 + ((1-T274)/MAX(T274,0.000001))*(VLOOKUP("都市ガス",設定!$A$2:$C$101,3,FALSE)/VLOOKUP("電力（全国平均・暫定）",設定!$A$2:$C$101,3,FALSE)),"")</f>
        <v>4756381.5104408357</v>
      </c>
    </row>
    <row r="1471" spans="12:21" x14ac:dyDescent="0.15">
      <c r="L1471"/>
      <c r="M1471"/>
      <c r="U1471">
        <f>IFERROR(1 + ((1-T275)/MAX(T275,0.000001))*(VLOOKUP("都市ガス",設定!$A$2:$C$101,3,FALSE)/VLOOKUP("電力（全国平均・暫定）",設定!$A$2:$C$101,3,FALSE)),"")</f>
        <v>4756381.5104408357</v>
      </c>
    </row>
    <row r="1472" spans="12:21" x14ac:dyDescent="0.15">
      <c r="L1472"/>
      <c r="M1472"/>
      <c r="U1472">
        <f>IFERROR(1 + ((1-T276)/MAX(T276,0.000001))*(VLOOKUP("都市ガス",設定!$A$2:$C$101,3,FALSE)/VLOOKUP("電力（全国平均・暫定）",設定!$A$2:$C$101,3,FALSE)),"")</f>
        <v>4756381.5104408357</v>
      </c>
    </row>
    <row r="1473" spans="12:21" x14ac:dyDescent="0.15">
      <c r="L1473"/>
      <c r="M1473"/>
      <c r="U1473">
        <f>IFERROR(1 + ((1-T277)/MAX(T277,0.000001))*(VLOOKUP("都市ガス",設定!$A$2:$C$101,3,FALSE)/VLOOKUP("電力（全国平均・暫定）",設定!$A$2:$C$101,3,FALSE)),"")</f>
        <v>4756381.5104408357</v>
      </c>
    </row>
    <row r="1474" spans="12:21" x14ac:dyDescent="0.15">
      <c r="L1474"/>
      <c r="M1474"/>
      <c r="U1474">
        <f>IFERROR(1 + ((1-T278)/MAX(T278,0.000001))*(VLOOKUP("都市ガス",設定!$A$2:$C$101,3,FALSE)/VLOOKUP("電力（全国平均・暫定）",設定!$A$2:$C$101,3,FALSE)),"")</f>
        <v>4756381.5104408357</v>
      </c>
    </row>
    <row r="1475" spans="12:21" x14ac:dyDescent="0.15">
      <c r="L1475"/>
      <c r="M1475"/>
      <c r="U1475">
        <f>IFERROR(1 + ((1-T279)/MAX(T279,0.000001))*(VLOOKUP("都市ガス",設定!$A$2:$C$101,3,FALSE)/VLOOKUP("電力（全国平均・暫定）",設定!$A$2:$C$101,3,FALSE)),"")</f>
        <v>4756381.5104408357</v>
      </c>
    </row>
    <row r="1476" spans="12:21" x14ac:dyDescent="0.15">
      <c r="L1476"/>
      <c r="M1476"/>
      <c r="U1476">
        <f>IFERROR(1 + ((1-T280)/MAX(T280,0.000001))*(VLOOKUP("都市ガス",設定!$A$2:$C$101,3,FALSE)/VLOOKUP("電力（全国平均・暫定）",設定!$A$2:$C$101,3,FALSE)),"")</f>
        <v>4756381.5104408357</v>
      </c>
    </row>
    <row r="1477" spans="12:21" x14ac:dyDescent="0.15">
      <c r="L1477"/>
      <c r="M1477"/>
      <c r="U1477">
        <f>IFERROR(1 + ((1-T281)/MAX(T281,0.000001))*(VLOOKUP("都市ガス",設定!$A$2:$C$101,3,FALSE)/VLOOKUP("電力（全国平均・暫定）",設定!$A$2:$C$101,3,FALSE)),"")</f>
        <v>4756381.5104408357</v>
      </c>
    </row>
    <row r="1478" spans="12:21" x14ac:dyDescent="0.15">
      <c r="L1478"/>
      <c r="M1478"/>
      <c r="U1478">
        <f>IFERROR(1 + ((1-T282)/MAX(T282,0.000001))*(VLOOKUP("都市ガス",設定!$A$2:$C$101,3,FALSE)/VLOOKUP("電力（全国平均・暫定）",設定!$A$2:$C$101,3,FALSE)),"")</f>
        <v>4756381.5104408357</v>
      </c>
    </row>
    <row r="1479" spans="12:21" x14ac:dyDescent="0.15">
      <c r="L1479"/>
      <c r="M1479"/>
      <c r="U1479">
        <f>IFERROR(1 + ((1-T283)/MAX(T283,0.000001))*(VLOOKUP("都市ガス",設定!$A$2:$C$101,3,FALSE)/VLOOKUP("電力（全国平均・暫定）",設定!$A$2:$C$101,3,FALSE)),"")</f>
        <v>4756381.5104408357</v>
      </c>
    </row>
    <row r="1480" spans="12:21" x14ac:dyDescent="0.15">
      <c r="L1480"/>
      <c r="M1480"/>
      <c r="U1480">
        <f>IFERROR(1 + ((1-T284)/MAX(T284,0.000001))*(VLOOKUP("都市ガス",設定!$A$2:$C$101,3,FALSE)/VLOOKUP("電力（全国平均・暫定）",設定!$A$2:$C$101,3,FALSE)),"")</f>
        <v>4756381.5104408357</v>
      </c>
    </row>
    <row r="1481" spans="12:21" x14ac:dyDescent="0.15">
      <c r="L1481"/>
      <c r="M1481"/>
      <c r="U1481">
        <f>IFERROR(1 + ((1-T285)/MAX(T285,0.000001))*(VLOOKUP("都市ガス",設定!$A$2:$C$101,3,FALSE)/VLOOKUP("電力（全国平均・暫定）",設定!$A$2:$C$101,3,FALSE)),"")</f>
        <v>4756381.5104408357</v>
      </c>
    </row>
    <row r="1482" spans="12:21" x14ac:dyDescent="0.15">
      <c r="L1482"/>
      <c r="M1482"/>
      <c r="U1482">
        <f>IFERROR(1 + ((1-T286)/MAX(T286,0.000001))*(VLOOKUP("都市ガス",設定!$A$2:$C$101,3,FALSE)/VLOOKUP("電力（全国平均・暫定）",設定!$A$2:$C$101,3,FALSE)),"")</f>
        <v>4756381.5104408357</v>
      </c>
    </row>
    <row r="1483" spans="12:21" x14ac:dyDescent="0.15">
      <c r="L1483"/>
      <c r="M1483"/>
      <c r="U1483">
        <f>IFERROR(1 + ((1-T287)/MAX(T287,0.000001))*(VLOOKUP("都市ガス",設定!$A$2:$C$101,3,FALSE)/VLOOKUP("電力（全国平均・暫定）",設定!$A$2:$C$101,3,FALSE)),"")</f>
        <v>4756381.5104408357</v>
      </c>
    </row>
    <row r="1484" spans="12:21" x14ac:dyDescent="0.15">
      <c r="L1484"/>
      <c r="M1484"/>
      <c r="U1484">
        <f>IFERROR(1 + ((1-T288)/MAX(T288,0.000001))*(VLOOKUP("都市ガス",設定!$A$2:$C$101,3,FALSE)/VLOOKUP("電力（全国平均・暫定）",設定!$A$2:$C$101,3,FALSE)),"")</f>
        <v>4756381.5104408357</v>
      </c>
    </row>
    <row r="1485" spans="12:21" x14ac:dyDescent="0.15">
      <c r="L1485"/>
      <c r="M1485"/>
      <c r="U1485">
        <f>IFERROR(1 + ((1-T289)/MAX(T289,0.000001))*(VLOOKUP("都市ガス",設定!$A$2:$C$101,3,FALSE)/VLOOKUP("電力（全国平均・暫定）",設定!$A$2:$C$101,3,FALSE)),"")</f>
        <v>4756381.5104408357</v>
      </c>
    </row>
    <row r="1486" spans="12:21" x14ac:dyDescent="0.15">
      <c r="L1486"/>
      <c r="M1486"/>
      <c r="U1486">
        <f>IFERROR(1 + ((1-T290)/MAX(T290,0.000001))*(VLOOKUP("都市ガス",設定!$A$2:$C$101,3,FALSE)/VLOOKUP("電力（全国平均・暫定）",設定!$A$2:$C$101,3,FALSE)),"")</f>
        <v>4756381.5104408357</v>
      </c>
    </row>
    <row r="1487" spans="12:21" x14ac:dyDescent="0.15">
      <c r="L1487"/>
      <c r="M1487"/>
      <c r="U1487">
        <f>IFERROR(1 + ((1-T291)/MAX(T291,0.000001))*(VLOOKUP("都市ガス",設定!$A$2:$C$101,3,FALSE)/VLOOKUP("電力（全国平均・暫定）",設定!$A$2:$C$101,3,FALSE)),"")</f>
        <v>4756381.5104408357</v>
      </c>
    </row>
    <row r="1488" spans="12:21" x14ac:dyDescent="0.15">
      <c r="L1488"/>
      <c r="M1488"/>
      <c r="U1488">
        <f>IFERROR(1 + ((1-T292)/MAX(T292,0.000001))*(VLOOKUP("都市ガス",設定!$A$2:$C$101,3,FALSE)/VLOOKUP("電力（全国平均・暫定）",設定!$A$2:$C$101,3,FALSE)),"")</f>
        <v>4756381.5104408357</v>
      </c>
    </row>
    <row r="1489" spans="12:21" x14ac:dyDescent="0.15">
      <c r="L1489"/>
      <c r="M1489"/>
      <c r="U1489">
        <f>IFERROR(1 + ((1-T293)/MAX(T293,0.000001))*(VLOOKUP("都市ガス",設定!$A$2:$C$101,3,FALSE)/VLOOKUP("電力（全国平均・暫定）",設定!$A$2:$C$101,3,FALSE)),"")</f>
        <v>4756381.5104408357</v>
      </c>
    </row>
    <row r="1490" spans="12:21" x14ac:dyDescent="0.15">
      <c r="L1490"/>
      <c r="M1490"/>
      <c r="U1490">
        <f>IFERROR(1 + ((1-T294)/MAX(T294,0.000001))*(VLOOKUP("都市ガス",設定!$A$2:$C$101,3,FALSE)/VLOOKUP("電力（全国平均・暫定）",設定!$A$2:$C$101,3,FALSE)),"")</f>
        <v>4756381.5104408357</v>
      </c>
    </row>
    <row r="1491" spans="12:21" x14ac:dyDescent="0.15">
      <c r="L1491"/>
      <c r="M1491"/>
      <c r="U1491">
        <f>IFERROR(1 + ((1-T295)/MAX(T295,0.000001))*(VLOOKUP("都市ガス",設定!$A$2:$C$101,3,FALSE)/VLOOKUP("電力（全国平均・暫定）",設定!$A$2:$C$101,3,FALSE)),"")</f>
        <v>4756381.5104408357</v>
      </c>
    </row>
    <row r="1492" spans="12:21" x14ac:dyDescent="0.15">
      <c r="L1492"/>
      <c r="M1492"/>
      <c r="U1492">
        <f>IFERROR(1 + ((1-T296)/MAX(T296,0.000001))*(VLOOKUP("都市ガス",設定!$A$2:$C$101,3,FALSE)/VLOOKUP("電力（全国平均・暫定）",設定!$A$2:$C$101,3,FALSE)),"")</f>
        <v>4756381.5104408357</v>
      </c>
    </row>
    <row r="1493" spans="12:21" x14ac:dyDescent="0.15">
      <c r="L1493"/>
      <c r="M1493"/>
      <c r="U1493">
        <f>IFERROR(1 + ((1-T297)/MAX(T297,0.000001))*(VLOOKUP("都市ガス",設定!$A$2:$C$101,3,FALSE)/VLOOKUP("電力（全国平均・暫定）",設定!$A$2:$C$101,3,FALSE)),"")</f>
        <v>4756381.5104408357</v>
      </c>
    </row>
    <row r="1494" spans="12:21" x14ac:dyDescent="0.15">
      <c r="L1494"/>
      <c r="M1494"/>
      <c r="U1494">
        <f>IFERROR(1 + ((1-T298)/MAX(T298,0.000001))*(VLOOKUP("都市ガス",設定!$A$2:$C$101,3,FALSE)/VLOOKUP("電力（全国平均・暫定）",設定!$A$2:$C$101,3,FALSE)),"")</f>
        <v>4756381.5104408357</v>
      </c>
    </row>
    <row r="1495" spans="12:21" x14ac:dyDescent="0.15">
      <c r="L1495"/>
      <c r="M1495"/>
      <c r="U1495">
        <f>IFERROR(1 + ((1-T299)/MAX(T299,0.000001))*(VLOOKUP("都市ガス",設定!$A$2:$C$101,3,FALSE)/VLOOKUP("電力（全国平均・暫定）",設定!$A$2:$C$101,3,FALSE)),"")</f>
        <v>4756381.5104408357</v>
      </c>
    </row>
    <row r="1496" spans="12:21" x14ac:dyDescent="0.15">
      <c r="L1496"/>
      <c r="M1496"/>
      <c r="U1496">
        <f>IFERROR(1 + ((1-T300)/MAX(T300,0.000001))*(VLOOKUP("都市ガス",設定!$A$2:$C$101,3,FALSE)/VLOOKUP("電力（全国平均・暫定）",設定!$A$2:$C$101,3,FALSE)),"")</f>
        <v>4756381.5104408357</v>
      </c>
    </row>
    <row r="1497" spans="12:21" x14ac:dyDescent="0.15">
      <c r="L1497"/>
      <c r="M1497"/>
      <c r="U1497">
        <f>IFERROR(1 + ((1-T301)/MAX(T301,0.000001))*(VLOOKUP("都市ガス",設定!$A$2:$C$101,3,FALSE)/VLOOKUP("電力（全国平均・暫定）",設定!$A$2:$C$101,3,FALSE)),"")</f>
        <v>4756381.5104408357</v>
      </c>
    </row>
    <row r="1498" spans="12:21" x14ac:dyDescent="0.15">
      <c r="L1498"/>
      <c r="M1498"/>
      <c r="U1498">
        <f>IFERROR(1 + ((1-T302)/MAX(T302,0.000001))*(VLOOKUP("都市ガス",設定!$A$2:$C$101,3,FALSE)/VLOOKUP("電力（全国平均・暫定）",設定!$A$2:$C$101,3,FALSE)),"")</f>
        <v>4756381.5104408357</v>
      </c>
    </row>
    <row r="1499" spans="12:21" x14ac:dyDescent="0.15">
      <c r="L1499"/>
      <c r="M1499"/>
      <c r="U1499">
        <f>IFERROR(1 + ((1-T303)/MAX(T303,0.000001))*(VLOOKUP("都市ガス",設定!$A$2:$C$101,3,FALSE)/VLOOKUP("電力（全国平均・暫定）",設定!$A$2:$C$101,3,FALSE)),"")</f>
        <v>4756381.5104408357</v>
      </c>
    </row>
    <row r="1500" spans="12:21" x14ac:dyDescent="0.15">
      <c r="L1500"/>
      <c r="M1500"/>
      <c r="U1500">
        <f>IFERROR(1 + ((1-T304)/MAX(T304,0.000001))*(VLOOKUP("都市ガス",設定!$A$2:$C$101,3,FALSE)/VLOOKUP("電力（全国平均・暫定）",設定!$A$2:$C$101,3,FALSE)),"")</f>
        <v>4756381.5104408357</v>
      </c>
    </row>
    <row r="1501" spans="12:21" x14ac:dyDescent="0.15">
      <c r="L1501"/>
      <c r="M1501"/>
      <c r="U1501">
        <f>IFERROR(1 + ((1-T305)/MAX(T305,0.000001))*(VLOOKUP("都市ガス",設定!$A$2:$C$101,3,FALSE)/VLOOKUP("電力（全国平均・暫定）",設定!$A$2:$C$101,3,FALSE)),"")</f>
        <v>4756381.5104408357</v>
      </c>
    </row>
    <row r="1502" spans="12:21" x14ac:dyDescent="0.15">
      <c r="L1502"/>
      <c r="M1502"/>
      <c r="U1502">
        <f>IFERROR(1 + ((1-T306)/MAX(T306,0.000001))*(VLOOKUP("都市ガス",設定!$A$2:$C$101,3,FALSE)/VLOOKUP("電力（全国平均・暫定）",設定!$A$2:$C$101,3,FALSE)),"")</f>
        <v>4756381.5104408357</v>
      </c>
    </row>
    <row r="1503" spans="12:21" x14ac:dyDescent="0.15">
      <c r="L1503"/>
      <c r="M1503"/>
      <c r="U1503">
        <f>IFERROR(1 + ((1-T307)/MAX(T307,0.000001))*(VLOOKUP("都市ガス",設定!$A$2:$C$101,3,FALSE)/VLOOKUP("電力（全国平均・暫定）",設定!$A$2:$C$101,3,FALSE)),"")</f>
        <v>4756381.5104408357</v>
      </c>
    </row>
    <row r="1504" spans="12:21" x14ac:dyDescent="0.15">
      <c r="L1504"/>
      <c r="M1504"/>
      <c r="U1504">
        <f>IFERROR(1 + ((1-T308)/MAX(T308,0.000001))*(VLOOKUP("都市ガス",設定!$A$2:$C$101,3,FALSE)/VLOOKUP("電力（全国平均・暫定）",設定!$A$2:$C$101,3,FALSE)),"")</f>
        <v>4756381.5104408357</v>
      </c>
    </row>
    <row r="1505" spans="12:21" x14ac:dyDescent="0.15">
      <c r="L1505"/>
      <c r="M1505"/>
      <c r="U1505">
        <f>IFERROR(1 + ((1-T309)/MAX(T309,0.000001))*(VLOOKUP("都市ガス",設定!$A$2:$C$101,3,FALSE)/VLOOKUP("電力（全国平均・暫定）",設定!$A$2:$C$101,3,FALSE)),"")</f>
        <v>4756381.5104408357</v>
      </c>
    </row>
    <row r="1506" spans="12:21" x14ac:dyDescent="0.15">
      <c r="L1506"/>
      <c r="M1506"/>
      <c r="U1506">
        <f>IFERROR(1 + ((1-T310)/MAX(T310,0.000001))*(VLOOKUP("都市ガス",設定!$A$2:$C$101,3,FALSE)/VLOOKUP("電力（全国平均・暫定）",設定!$A$2:$C$101,3,FALSE)),"")</f>
        <v>4756381.5104408357</v>
      </c>
    </row>
    <row r="1507" spans="12:21" x14ac:dyDescent="0.15">
      <c r="L1507"/>
      <c r="M1507"/>
      <c r="U1507">
        <f>IFERROR(1 + ((1-T311)/MAX(T311,0.000001))*(VLOOKUP("都市ガス",設定!$A$2:$C$101,3,FALSE)/VLOOKUP("電力（全国平均・暫定）",設定!$A$2:$C$101,3,FALSE)),"")</f>
        <v>4756381.5104408357</v>
      </c>
    </row>
    <row r="1508" spans="12:21" x14ac:dyDescent="0.15">
      <c r="L1508"/>
      <c r="M1508"/>
      <c r="U1508">
        <f>IFERROR(1 + ((1-T312)/MAX(T312,0.000001))*(VLOOKUP("都市ガス",設定!$A$2:$C$101,3,FALSE)/VLOOKUP("電力（全国平均・暫定）",設定!$A$2:$C$101,3,FALSE)),"")</f>
        <v>4756381.5104408357</v>
      </c>
    </row>
    <row r="1509" spans="12:21" x14ac:dyDescent="0.15">
      <c r="L1509"/>
      <c r="M1509"/>
      <c r="U1509">
        <f>IFERROR(1 + ((1-T313)/MAX(T313,0.000001))*(VLOOKUP("都市ガス",設定!$A$2:$C$101,3,FALSE)/VLOOKUP("電力（全国平均・暫定）",設定!$A$2:$C$101,3,FALSE)),"")</f>
        <v>4756381.5104408357</v>
      </c>
    </row>
    <row r="1510" spans="12:21" x14ac:dyDescent="0.15">
      <c r="L1510"/>
      <c r="M1510"/>
      <c r="U1510">
        <f>IFERROR(1 + ((1-T314)/MAX(T314,0.000001))*(VLOOKUP("都市ガス",設定!$A$2:$C$101,3,FALSE)/VLOOKUP("電力（全国平均・暫定）",設定!$A$2:$C$101,3,FALSE)),"")</f>
        <v>4756381.5104408357</v>
      </c>
    </row>
    <row r="1511" spans="12:21" x14ac:dyDescent="0.15">
      <c r="L1511"/>
      <c r="M1511"/>
      <c r="U1511">
        <f>IFERROR(1 + ((1-T315)/MAX(T315,0.000001))*(VLOOKUP("都市ガス",設定!$A$2:$C$101,3,FALSE)/VLOOKUP("電力（全国平均・暫定）",設定!$A$2:$C$101,3,FALSE)),"")</f>
        <v>4756381.5104408357</v>
      </c>
    </row>
    <row r="1512" spans="12:21" x14ac:dyDescent="0.15">
      <c r="L1512"/>
      <c r="M1512"/>
      <c r="U1512">
        <f>IFERROR(1 + ((1-T316)/MAX(T316,0.000001))*(VLOOKUP("都市ガス",設定!$A$2:$C$101,3,FALSE)/VLOOKUP("電力（全国平均・暫定）",設定!$A$2:$C$101,3,FALSE)),"")</f>
        <v>4756381.5104408357</v>
      </c>
    </row>
    <row r="1513" spans="12:21" x14ac:dyDescent="0.15">
      <c r="L1513"/>
      <c r="M1513"/>
      <c r="U1513">
        <f>IFERROR(1 + ((1-T317)/MAX(T317,0.000001))*(VLOOKUP("都市ガス",設定!$A$2:$C$101,3,FALSE)/VLOOKUP("電力（全国平均・暫定）",設定!$A$2:$C$101,3,FALSE)),"")</f>
        <v>4756381.5104408357</v>
      </c>
    </row>
    <row r="1514" spans="12:21" x14ac:dyDescent="0.15">
      <c r="L1514"/>
      <c r="M1514"/>
      <c r="U1514">
        <f>IFERROR(1 + ((1-T318)/MAX(T318,0.000001))*(VLOOKUP("都市ガス",設定!$A$2:$C$101,3,FALSE)/VLOOKUP("電力（全国平均・暫定）",設定!$A$2:$C$101,3,FALSE)),"")</f>
        <v>4756381.5104408357</v>
      </c>
    </row>
    <row r="1515" spans="12:21" x14ac:dyDescent="0.15">
      <c r="L1515"/>
      <c r="M1515"/>
      <c r="U1515">
        <f>IFERROR(1 + ((1-T319)/MAX(T319,0.000001))*(VLOOKUP("都市ガス",設定!$A$2:$C$101,3,FALSE)/VLOOKUP("電力（全国平均・暫定）",設定!$A$2:$C$101,3,FALSE)),"")</f>
        <v>4756381.5104408357</v>
      </c>
    </row>
    <row r="1516" spans="12:21" x14ac:dyDescent="0.15">
      <c r="L1516"/>
      <c r="M1516"/>
      <c r="U1516">
        <f>IFERROR(1 + ((1-T320)/MAX(T320,0.000001))*(VLOOKUP("都市ガス",設定!$A$2:$C$101,3,FALSE)/VLOOKUP("電力（全国平均・暫定）",設定!$A$2:$C$101,3,FALSE)),"")</f>
        <v>4756381.5104408357</v>
      </c>
    </row>
    <row r="1517" spans="12:21" x14ac:dyDescent="0.15">
      <c r="L1517"/>
      <c r="M1517"/>
      <c r="U1517">
        <f>IFERROR(1 + ((1-T321)/MAX(T321,0.000001))*(VLOOKUP("都市ガス",設定!$A$2:$C$101,3,FALSE)/VLOOKUP("電力（全国平均・暫定）",設定!$A$2:$C$101,3,FALSE)),"")</f>
        <v>4756381.5104408357</v>
      </c>
    </row>
    <row r="1518" spans="12:21" x14ac:dyDescent="0.15">
      <c r="L1518"/>
      <c r="M1518"/>
      <c r="U1518">
        <f>IFERROR(1 + ((1-T322)/MAX(T322,0.000001))*(VLOOKUP("都市ガス",設定!$A$2:$C$101,3,FALSE)/VLOOKUP("電力（全国平均・暫定）",設定!$A$2:$C$101,3,FALSE)),"")</f>
        <v>4756381.5104408357</v>
      </c>
    </row>
    <row r="1519" spans="12:21" x14ac:dyDescent="0.15">
      <c r="L1519"/>
      <c r="M1519"/>
      <c r="U1519">
        <f>IFERROR(1 + ((1-T323)/MAX(T323,0.000001))*(VLOOKUP("都市ガス",設定!$A$2:$C$101,3,FALSE)/VLOOKUP("電力（全国平均・暫定）",設定!$A$2:$C$101,3,FALSE)),"")</f>
        <v>4756381.5104408357</v>
      </c>
    </row>
    <row r="1520" spans="12:21" x14ac:dyDescent="0.15">
      <c r="L1520"/>
      <c r="M1520"/>
      <c r="U1520">
        <f>IFERROR(1 + ((1-T324)/MAX(T324,0.000001))*(VLOOKUP("都市ガス",設定!$A$2:$C$101,3,FALSE)/VLOOKUP("電力（全国平均・暫定）",設定!$A$2:$C$101,3,FALSE)),"")</f>
        <v>4756381.5104408357</v>
      </c>
    </row>
    <row r="1521" spans="12:21" x14ac:dyDescent="0.15">
      <c r="L1521"/>
      <c r="M1521"/>
      <c r="U1521">
        <f>IFERROR(1 + ((1-T325)/MAX(T325,0.000001))*(VLOOKUP("都市ガス",設定!$A$2:$C$101,3,FALSE)/VLOOKUP("電力（全国平均・暫定）",設定!$A$2:$C$101,3,FALSE)),"")</f>
        <v>4756381.5104408357</v>
      </c>
    </row>
    <row r="1522" spans="12:21" x14ac:dyDescent="0.15">
      <c r="L1522"/>
      <c r="M1522"/>
      <c r="U1522">
        <f>IFERROR(1 + ((1-T326)/MAX(T326,0.000001))*(VLOOKUP("都市ガス",設定!$A$2:$C$101,3,FALSE)/VLOOKUP("電力（全国平均・暫定）",設定!$A$2:$C$101,3,FALSE)),"")</f>
        <v>4756381.5104408357</v>
      </c>
    </row>
    <row r="1523" spans="12:21" x14ac:dyDescent="0.15">
      <c r="L1523"/>
      <c r="M1523"/>
      <c r="U1523">
        <f>IFERROR(1 + ((1-T327)/MAX(T327,0.000001))*(VLOOKUP("都市ガス",設定!$A$2:$C$101,3,FALSE)/VLOOKUP("電力（全国平均・暫定）",設定!$A$2:$C$101,3,FALSE)),"")</f>
        <v>4756381.5104408357</v>
      </c>
    </row>
    <row r="1524" spans="12:21" x14ac:dyDescent="0.15">
      <c r="L1524"/>
      <c r="M1524"/>
      <c r="U1524">
        <f>IFERROR(1 + ((1-T328)/MAX(T328,0.000001))*(VLOOKUP("都市ガス",設定!$A$2:$C$101,3,FALSE)/VLOOKUP("電力（全国平均・暫定）",設定!$A$2:$C$101,3,FALSE)),"")</f>
        <v>4756381.5104408357</v>
      </c>
    </row>
    <row r="1525" spans="12:21" x14ac:dyDescent="0.15">
      <c r="L1525"/>
      <c r="M1525"/>
      <c r="U1525">
        <f>IFERROR(1 + ((1-T329)/MAX(T329,0.000001))*(VLOOKUP("都市ガス",設定!$A$2:$C$101,3,FALSE)/VLOOKUP("電力（全国平均・暫定）",設定!$A$2:$C$101,3,FALSE)),"")</f>
        <v>4756381.5104408357</v>
      </c>
    </row>
    <row r="1526" spans="12:21" x14ac:dyDescent="0.15">
      <c r="L1526"/>
      <c r="M1526"/>
      <c r="U1526">
        <f>IFERROR(1 + ((1-T330)/MAX(T330,0.000001))*(VLOOKUP("都市ガス",設定!$A$2:$C$101,3,FALSE)/VLOOKUP("電力（全国平均・暫定）",設定!$A$2:$C$101,3,FALSE)),"")</f>
        <v>4756381.5104408357</v>
      </c>
    </row>
    <row r="1527" spans="12:21" x14ac:dyDescent="0.15">
      <c r="L1527"/>
      <c r="M1527"/>
      <c r="U1527">
        <f>IFERROR(1 + ((1-T331)/MAX(T331,0.000001))*(VLOOKUP("都市ガス",設定!$A$2:$C$101,3,FALSE)/VLOOKUP("電力（全国平均・暫定）",設定!$A$2:$C$101,3,FALSE)),"")</f>
        <v>4756381.5104408357</v>
      </c>
    </row>
    <row r="1528" spans="12:21" x14ac:dyDescent="0.15">
      <c r="L1528"/>
      <c r="M1528"/>
      <c r="U1528">
        <f>IFERROR(1 + ((1-T332)/MAX(T332,0.000001))*(VLOOKUP("都市ガス",設定!$A$2:$C$101,3,FALSE)/VLOOKUP("電力（全国平均・暫定）",設定!$A$2:$C$101,3,FALSE)),"")</f>
        <v>4756381.5104408357</v>
      </c>
    </row>
    <row r="1529" spans="12:21" x14ac:dyDescent="0.15">
      <c r="L1529"/>
      <c r="M1529"/>
      <c r="U1529">
        <f>IFERROR(1 + ((1-T333)/MAX(T333,0.000001))*(VLOOKUP("都市ガス",設定!$A$2:$C$101,3,FALSE)/VLOOKUP("電力（全国平均・暫定）",設定!$A$2:$C$101,3,FALSE)),"")</f>
        <v>4756381.5104408357</v>
      </c>
    </row>
    <row r="1530" spans="12:21" x14ac:dyDescent="0.15">
      <c r="L1530"/>
      <c r="M1530"/>
      <c r="U1530">
        <f>IFERROR(1 + ((1-T334)/MAX(T334,0.000001))*(VLOOKUP("都市ガス",設定!$A$2:$C$101,3,FALSE)/VLOOKUP("電力（全国平均・暫定）",設定!$A$2:$C$101,3,FALSE)),"")</f>
        <v>4756381.5104408357</v>
      </c>
    </row>
    <row r="1531" spans="12:21" x14ac:dyDescent="0.15">
      <c r="L1531"/>
      <c r="M1531"/>
      <c r="U1531">
        <f>IFERROR(1 + ((1-T335)/MAX(T335,0.000001))*(VLOOKUP("都市ガス",設定!$A$2:$C$101,3,FALSE)/VLOOKUP("電力（全国平均・暫定）",設定!$A$2:$C$101,3,FALSE)),"")</f>
        <v>4756381.5104408357</v>
      </c>
    </row>
    <row r="1532" spans="12:21" x14ac:dyDescent="0.15">
      <c r="L1532"/>
      <c r="M1532"/>
      <c r="U1532">
        <f>IFERROR(1 + ((1-T336)/MAX(T336,0.000001))*(VLOOKUP("都市ガス",設定!$A$2:$C$101,3,FALSE)/VLOOKUP("電力（全国平均・暫定）",設定!$A$2:$C$101,3,FALSE)),"")</f>
        <v>4756381.5104408357</v>
      </c>
    </row>
    <row r="1533" spans="12:21" x14ac:dyDescent="0.15">
      <c r="L1533"/>
      <c r="M1533"/>
      <c r="U1533">
        <f>IFERROR(1 + ((1-T337)/MAX(T337,0.000001))*(VLOOKUP("都市ガス",設定!$A$2:$C$101,3,FALSE)/VLOOKUP("電力（全国平均・暫定）",設定!$A$2:$C$101,3,FALSE)),"")</f>
        <v>4756381.5104408357</v>
      </c>
    </row>
    <row r="1534" spans="12:21" x14ac:dyDescent="0.15">
      <c r="L1534"/>
      <c r="M1534"/>
      <c r="U1534">
        <f>IFERROR(1 + ((1-T338)/MAX(T338,0.000001))*(VLOOKUP("都市ガス",設定!$A$2:$C$101,3,FALSE)/VLOOKUP("電力（全国平均・暫定）",設定!$A$2:$C$101,3,FALSE)),"")</f>
        <v>4756381.5104408357</v>
      </c>
    </row>
    <row r="1535" spans="12:21" x14ac:dyDescent="0.15">
      <c r="L1535"/>
      <c r="M1535"/>
      <c r="U1535">
        <f>IFERROR(1 + ((1-T339)/MAX(T339,0.000001))*(VLOOKUP("都市ガス",設定!$A$2:$C$101,3,FALSE)/VLOOKUP("電力（全国平均・暫定）",設定!$A$2:$C$101,3,FALSE)),"")</f>
        <v>4756381.5104408357</v>
      </c>
    </row>
    <row r="1536" spans="12:21" x14ac:dyDescent="0.15">
      <c r="L1536"/>
      <c r="M1536"/>
      <c r="U1536">
        <f>IFERROR(1 + ((1-T340)/MAX(T340,0.000001))*(VLOOKUP("都市ガス",設定!$A$2:$C$101,3,FALSE)/VLOOKUP("電力（全国平均・暫定）",設定!$A$2:$C$101,3,FALSE)),"")</f>
        <v>4756381.5104408357</v>
      </c>
    </row>
    <row r="1537" spans="12:21" x14ac:dyDescent="0.15">
      <c r="L1537"/>
      <c r="M1537"/>
      <c r="U1537">
        <f>IFERROR(1 + ((1-T341)/MAX(T341,0.000001))*(VLOOKUP("都市ガス",設定!$A$2:$C$101,3,FALSE)/VLOOKUP("電力（全国平均・暫定）",設定!$A$2:$C$101,3,FALSE)),"")</f>
        <v>4756381.5104408357</v>
      </c>
    </row>
    <row r="1538" spans="12:21" x14ac:dyDescent="0.15">
      <c r="L1538"/>
      <c r="M1538"/>
      <c r="U1538">
        <f>IFERROR(1 + ((1-T342)/MAX(T342,0.000001))*(VLOOKUP("都市ガス",設定!$A$2:$C$101,3,FALSE)/VLOOKUP("電力（全国平均・暫定）",設定!$A$2:$C$101,3,FALSE)),"")</f>
        <v>4756381.5104408357</v>
      </c>
    </row>
    <row r="1539" spans="12:21" x14ac:dyDescent="0.15">
      <c r="L1539"/>
      <c r="M1539"/>
      <c r="U1539">
        <f>IFERROR(1 + ((1-T343)/MAX(T343,0.000001))*(VLOOKUP("都市ガス",設定!$A$2:$C$101,3,FALSE)/VLOOKUP("電力（全国平均・暫定）",設定!$A$2:$C$101,3,FALSE)),"")</f>
        <v>4756381.5104408357</v>
      </c>
    </row>
    <row r="1540" spans="12:21" x14ac:dyDescent="0.15">
      <c r="L1540"/>
      <c r="M1540"/>
      <c r="U1540">
        <f>IFERROR(1 + ((1-T344)/MAX(T344,0.000001))*(VLOOKUP("都市ガス",設定!$A$2:$C$101,3,FALSE)/VLOOKUP("電力（全国平均・暫定）",設定!$A$2:$C$101,3,FALSE)),"")</f>
        <v>4756381.5104408357</v>
      </c>
    </row>
    <row r="1541" spans="12:21" x14ac:dyDescent="0.15">
      <c r="L1541"/>
      <c r="M1541"/>
      <c r="U1541">
        <f>IFERROR(1 + ((1-T345)/MAX(T345,0.000001))*(VLOOKUP("都市ガス",設定!$A$2:$C$101,3,FALSE)/VLOOKUP("電力（全国平均・暫定）",設定!$A$2:$C$101,3,FALSE)),"")</f>
        <v>4756381.5104408357</v>
      </c>
    </row>
    <row r="1542" spans="12:21" x14ac:dyDescent="0.15">
      <c r="L1542"/>
      <c r="M1542"/>
      <c r="U1542">
        <f>IFERROR(1 + ((1-T346)/MAX(T346,0.000001))*(VLOOKUP("都市ガス",設定!$A$2:$C$101,3,FALSE)/VLOOKUP("電力（全国平均・暫定）",設定!$A$2:$C$101,3,FALSE)),"")</f>
        <v>4756381.5104408357</v>
      </c>
    </row>
    <row r="1543" spans="12:21" x14ac:dyDescent="0.15">
      <c r="L1543"/>
      <c r="M1543"/>
      <c r="U1543">
        <f>IFERROR(1 + ((1-T347)/MAX(T347,0.000001))*(VLOOKUP("都市ガス",設定!$A$2:$C$101,3,FALSE)/VLOOKUP("電力（全国平均・暫定）",設定!$A$2:$C$101,3,FALSE)),"")</f>
        <v>4756381.5104408357</v>
      </c>
    </row>
    <row r="1544" spans="12:21" x14ac:dyDescent="0.15">
      <c r="L1544"/>
      <c r="M1544"/>
      <c r="U1544">
        <f>IFERROR(1 + ((1-T348)/MAX(T348,0.000001))*(VLOOKUP("都市ガス",設定!$A$2:$C$101,3,FALSE)/VLOOKUP("電力（全国平均・暫定）",設定!$A$2:$C$101,3,FALSE)),"")</f>
        <v>4756381.5104408357</v>
      </c>
    </row>
    <row r="1545" spans="12:21" x14ac:dyDescent="0.15">
      <c r="L1545"/>
      <c r="M1545"/>
      <c r="U1545">
        <f>IFERROR(1 + ((1-T349)/MAX(T349,0.000001))*(VLOOKUP("都市ガス",設定!$A$2:$C$101,3,FALSE)/VLOOKUP("電力（全国平均・暫定）",設定!$A$2:$C$101,3,FALSE)),"")</f>
        <v>4756381.5104408357</v>
      </c>
    </row>
    <row r="1546" spans="12:21" x14ac:dyDescent="0.15">
      <c r="L1546"/>
      <c r="M1546"/>
      <c r="U1546">
        <f>IFERROR(1 + ((1-T350)/MAX(T350,0.000001))*(VLOOKUP("都市ガス",設定!$A$2:$C$101,3,FALSE)/VLOOKUP("電力（全国平均・暫定）",設定!$A$2:$C$101,3,FALSE)),"")</f>
        <v>4756381.5104408357</v>
      </c>
    </row>
    <row r="1547" spans="12:21" x14ac:dyDescent="0.15">
      <c r="L1547"/>
      <c r="M1547"/>
      <c r="U1547">
        <f>IFERROR(1 + ((1-T351)/MAX(T351,0.000001))*(VLOOKUP("都市ガス",設定!$A$2:$C$101,3,FALSE)/VLOOKUP("電力（全国平均・暫定）",設定!$A$2:$C$101,3,FALSE)),"")</f>
        <v>4756381.5104408357</v>
      </c>
    </row>
    <row r="1548" spans="12:21" x14ac:dyDescent="0.15">
      <c r="L1548"/>
      <c r="M1548"/>
      <c r="U1548">
        <f>IFERROR(1 + ((1-T352)/MAX(T352,0.000001))*(VLOOKUP("都市ガス",設定!$A$2:$C$101,3,FALSE)/VLOOKUP("電力（全国平均・暫定）",設定!$A$2:$C$101,3,FALSE)),"")</f>
        <v>4756381.5104408357</v>
      </c>
    </row>
    <row r="1549" spans="12:21" x14ac:dyDescent="0.15">
      <c r="L1549"/>
      <c r="M1549"/>
      <c r="U1549">
        <f>IFERROR(1 + ((1-T353)/MAX(T353,0.000001))*(VLOOKUP("都市ガス",設定!$A$2:$C$101,3,FALSE)/VLOOKUP("電力（全国平均・暫定）",設定!$A$2:$C$101,3,FALSE)),"")</f>
        <v>4756381.5104408357</v>
      </c>
    </row>
    <row r="1550" spans="12:21" x14ac:dyDescent="0.15">
      <c r="L1550"/>
      <c r="M1550"/>
      <c r="U1550">
        <f>IFERROR(1 + ((1-T354)/MAX(T354,0.000001))*(VLOOKUP("都市ガス",設定!$A$2:$C$101,3,FALSE)/VLOOKUP("電力（全国平均・暫定）",設定!$A$2:$C$101,3,FALSE)),"")</f>
        <v>4756381.5104408357</v>
      </c>
    </row>
    <row r="1551" spans="12:21" x14ac:dyDescent="0.15">
      <c r="L1551"/>
      <c r="M1551"/>
      <c r="U1551">
        <f>IFERROR(1 + ((1-T355)/MAX(T355,0.000001))*(VLOOKUP("都市ガス",設定!$A$2:$C$101,3,FALSE)/VLOOKUP("電力（全国平均・暫定）",設定!$A$2:$C$101,3,FALSE)),"")</f>
        <v>4756381.5104408357</v>
      </c>
    </row>
    <row r="1552" spans="12:21" x14ac:dyDescent="0.15">
      <c r="L1552"/>
      <c r="M1552"/>
      <c r="U1552">
        <f>IFERROR(1 + ((1-T356)/MAX(T356,0.000001))*(VLOOKUP("都市ガス",設定!$A$2:$C$101,3,FALSE)/VLOOKUP("電力（全国平均・暫定）",設定!$A$2:$C$101,3,FALSE)),"")</f>
        <v>4756381.5104408357</v>
      </c>
    </row>
    <row r="1553" spans="12:21" x14ac:dyDescent="0.15">
      <c r="L1553"/>
      <c r="M1553"/>
      <c r="U1553">
        <f>IFERROR(1 + ((1-T357)/MAX(T357,0.000001))*(VLOOKUP("都市ガス",設定!$A$2:$C$101,3,FALSE)/VLOOKUP("電力（全国平均・暫定）",設定!$A$2:$C$101,3,FALSE)),"")</f>
        <v>4756381.5104408357</v>
      </c>
    </row>
    <row r="1554" spans="12:21" x14ac:dyDescent="0.15">
      <c r="L1554"/>
      <c r="M1554"/>
      <c r="U1554">
        <f>IFERROR(1 + ((1-T358)/MAX(T358,0.000001))*(VLOOKUP("都市ガス",設定!$A$2:$C$101,3,FALSE)/VLOOKUP("電力（全国平均・暫定）",設定!$A$2:$C$101,3,FALSE)),"")</f>
        <v>4756381.5104408357</v>
      </c>
    </row>
    <row r="1555" spans="12:21" x14ac:dyDescent="0.15">
      <c r="L1555"/>
      <c r="M1555"/>
      <c r="U1555">
        <f>IFERROR(1 + ((1-T359)/MAX(T359,0.000001))*(VLOOKUP("都市ガス",設定!$A$2:$C$101,3,FALSE)/VLOOKUP("電力（全国平均・暫定）",設定!$A$2:$C$101,3,FALSE)),"")</f>
        <v>4756381.5104408357</v>
      </c>
    </row>
    <row r="1556" spans="12:21" x14ac:dyDescent="0.15">
      <c r="L1556"/>
      <c r="M1556"/>
      <c r="U1556">
        <f>IFERROR(1 + ((1-T360)/MAX(T360,0.000001))*(VLOOKUP("都市ガス",設定!$A$2:$C$101,3,FALSE)/VLOOKUP("電力（全国平均・暫定）",設定!$A$2:$C$101,3,FALSE)),"")</f>
        <v>4756381.5104408357</v>
      </c>
    </row>
    <row r="1557" spans="12:21" x14ac:dyDescent="0.15">
      <c r="L1557"/>
      <c r="M1557"/>
      <c r="U1557">
        <f>IFERROR(1 + ((1-T361)/MAX(T361,0.000001))*(VLOOKUP("都市ガス",設定!$A$2:$C$101,3,FALSE)/VLOOKUP("電力（全国平均・暫定）",設定!$A$2:$C$101,3,FALSE)),"")</f>
        <v>4756381.5104408357</v>
      </c>
    </row>
    <row r="1558" spans="12:21" x14ac:dyDescent="0.15">
      <c r="L1558"/>
      <c r="M1558"/>
      <c r="U1558">
        <f>IFERROR(1 + ((1-T362)/MAX(T362,0.000001))*(VLOOKUP("都市ガス",設定!$A$2:$C$101,3,FALSE)/VLOOKUP("電力（全国平均・暫定）",設定!$A$2:$C$101,3,FALSE)),"")</f>
        <v>4756381.5104408357</v>
      </c>
    </row>
    <row r="1559" spans="12:21" x14ac:dyDescent="0.15">
      <c r="L1559"/>
      <c r="M1559"/>
      <c r="U1559">
        <f>IFERROR(1 + ((1-T363)/MAX(T363,0.000001))*(VLOOKUP("都市ガス",設定!$A$2:$C$101,3,FALSE)/VLOOKUP("電力（全国平均・暫定）",設定!$A$2:$C$101,3,FALSE)),"")</f>
        <v>4756381.5104408357</v>
      </c>
    </row>
    <row r="1560" spans="12:21" x14ac:dyDescent="0.15">
      <c r="L1560"/>
      <c r="M1560"/>
      <c r="U1560">
        <f>IFERROR(1 + ((1-T364)/MAX(T364,0.000001))*(VLOOKUP("都市ガス",設定!$A$2:$C$101,3,FALSE)/VLOOKUP("電力（全国平均・暫定）",設定!$A$2:$C$101,3,FALSE)),"")</f>
        <v>4756381.5104408357</v>
      </c>
    </row>
    <row r="1561" spans="12:21" x14ac:dyDescent="0.15">
      <c r="L1561"/>
      <c r="M1561"/>
      <c r="U1561">
        <f>IFERROR(1 + ((1-T365)/MAX(T365,0.000001))*(VLOOKUP("都市ガス",設定!$A$2:$C$101,3,FALSE)/VLOOKUP("電力（全国平均・暫定）",設定!$A$2:$C$101,3,FALSE)),"")</f>
        <v>4756381.5104408357</v>
      </c>
    </row>
    <row r="1562" spans="12:21" x14ac:dyDescent="0.15">
      <c r="L1562"/>
      <c r="M1562"/>
      <c r="U1562">
        <f>IFERROR(1 + ((1-T366)/MAX(T366,0.000001))*(VLOOKUP("都市ガス",設定!$A$2:$C$101,3,FALSE)/VLOOKUP("電力（全国平均・暫定）",設定!$A$2:$C$101,3,FALSE)),"")</f>
        <v>4756381.5104408357</v>
      </c>
    </row>
    <row r="1563" spans="12:21" x14ac:dyDescent="0.15">
      <c r="L1563"/>
      <c r="M1563"/>
      <c r="U1563">
        <f>IFERROR(1 + ((1-T367)/MAX(T367,0.000001))*(VLOOKUP("都市ガス",設定!$A$2:$C$101,3,FALSE)/VLOOKUP("電力（全国平均・暫定）",設定!$A$2:$C$101,3,FALSE)),"")</f>
        <v>4756381.5104408357</v>
      </c>
    </row>
    <row r="1564" spans="12:21" x14ac:dyDescent="0.15">
      <c r="L1564"/>
      <c r="M1564"/>
      <c r="U1564">
        <f>IFERROR(1 + ((1-T368)/MAX(T368,0.000001))*(VLOOKUP("都市ガス",設定!$A$2:$C$101,3,FALSE)/VLOOKUP("電力（全国平均・暫定）",設定!$A$2:$C$101,3,FALSE)),"")</f>
        <v>4756381.5104408357</v>
      </c>
    </row>
    <row r="1565" spans="12:21" x14ac:dyDescent="0.15">
      <c r="L1565"/>
      <c r="M1565"/>
      <c r="U1565">
        <f>IFERROR(1 + ((1-T369)/MAX(T369,0.000001))*(VLOOKUP("都市ガス",設定!$A$2:$C$101,3,FALSE)/VLOOKUP("電力（全国平均・暫定）",設定!$A$2:$C$101,3,FALSE)),"")</f>
        <v>4756381.5104408357</v>
      </c>
    </row>
    <row r="1566" spans="12:21" x14ac:dyDescent="0.15">
      <c r="L1566"/>
      <c r="M1566"/>
      <c r="U1566">
        <f>IFERROR(1 + ((1-T370)/MAX(T370,0.000001))*(VLOOKUP("都市ガス",設定!$A$2:$C$101,3,FALSE)/VLOOKUP("電力（全国平均・暫定）",設定!$A$2:$C$101,3,FALSE)),"")</f>
        <v>4756381.5104408357</v>
      </c>
    </row>
    <row r="1567" spans="12:21" x14ac:dyDescent="0.15">
      <c r="L1567"/>
      <c r="M1567"/>
      <c r="U1567">
        <f>IFERROR(1 + ((1-T371)/MAX(T371,0.000001))*(VLOOKUP("都市ガス",設定!$A$2:$C$101,3,FALSE)/VLOOKUP("電力（全国平均・暫定）",設定!$A$2:$C$101,3,FALSE)),"")</f>
        <v>4756381.5104408357</v>
      </c>
    </row>
    <row r="1568" spans="12:21" x14ac:dyDescent="0.15">
      <c r="L1568"/>
      <c r="M1568"/>
      <c r="U1568">
        <f>IFERROR(1 + ((1-T372)/MAX(T372,0.000001))*(VLOOKUP("都市ガス",設定!$A$2:$C$101,3,FALSE)/VLOOKUP("電力（全国平均・暫定）",設定!$A$2:$C$101,3,FALSE)),"")</f>
        <v>4756381.5104408357</v>
      </c>
    </row>
    <row r="1569" spans="12:21" x14ac:dyDescent="0.15">
      <c r="L1569"/>
      <c r="M1569"/>
      <c r="U1569">
        <f>IFERROR(1 + ((1-T373)/MAX(T373,0.000001))*(VLOOKUP("都市ガス",設定!$A$2:$C$101,3,FALSE)/VLOOKUP("電力（全国平均・暫定）",設定!$A$2:$C$101,3,FALSE)),"")</f>
        <v>4756381.5104408357</v>
      </c>
    </row>
    <row r="1570" spans="12:21" x14ac:dyDescent="0.15">
      <c r="L1570"/>
      <c r="M1570"/>
      <c r="U1570">
        <f>IFERROR(1 + ((1-T374)/MAX(T374,0.000001))*(VLOOKUP("都市ガス",設定!$A$2:$C$101,3,FALSE)/VLOOKUP("電力（全国平均・暫定）",設定!$A$2:$C$101,3,FALSE)),"")</f>
        <v>4756381.5104408357</v>
      </c>
    </row>
    <row r="1571" spans="12:21" x14ac:dyDescent="0.15">
      <c r="L1571"/>
      <c r="M1571"/>
      <c r="U1571">
        <f>IFERROR(1 + ((1-T375)/MAX(T375,0.000001))*(VLOOKUP("都市ガス",設定!$A$2:$C$101,3,FALSE)/VLOOKUP("電力（全国平均・暫定）",設定!$A$2:$C$101,3,FALSE)),"")</f>
        <v>4756381.5104408357</v>
      </c>
    </row>
    <row r="1572" spans="12:21" x14ac:dyDescent="0.15">
      <c r="L1572"/>
      <c r="M1572"/>
      <c r="U1572">
        <f>IFERROR(1 + ((1-T376)/MAX(T376,0.000001))*(VLOOKUP("都市ガス",設定!$A$2:$C$101,3,FALSE)/VLOOKUP("電力（全国平均・暫定）",設定!$A$2:$C$101,3,FALSE)),"")</f>
        <v>4756381.5104408357</v>
      </c>
    </row>
    <row r="1573" spans="12:21" x14ac:dyDescent="0.15">
      <c r="L1573"/>
      <c r="M1573"/>
      <c r="U1573">
        <f>IFERROR(1 + ((1-T377)/MAX(T377,0.000001))*(VLOOKUP("都市ガス",設定!$A$2:$C$101,3,FALSE)/VLOOKUP("電力（全国平均・暫定）",設定!$A$2:$C$101,3,FALSE)),"")</f>
        <v>4756381.5104408357</v>
      </c>
    </row>
    <row r="1574" spans="12:21" x14ac:dyDescent="0.15">
      <c r="L1574"/>
      <c r="M1574"/>
      <c r="U1574">
        <f>IFERROR(1 + ((1-T378)/MAX(T378,0.000001))*(VLOOKUP("都市ガス",設定!$A$2:$C$101,3,FALSE)/VLOOKUP("電力（全国平均・暫定）",設定!$A$2:$C$101,3,FALSE)),"")</f>
        <v>4756381.5104408357</v>
      </c>
    </row>
    <row r="1575" spans="12:21" x14ac:dyDescent="0.15">
      <c r="L1575"/>
      <c r="M1575"/>
      <c r="U1575">
        <f>IFERROR(1 + ((1-T379)/MAX(T379,0.000001))*(VLOOKUP("都市ガス",設定!$A$2:$C$101,3,FALSE)/VLOOKUP("電力（全国平均・暫定）",設定!$A$2:$C$101,3,FALSE)),"")</f>
        <v>4756381.5104408357</v>
      </c>
    </row>
    <row r="1576" spans="12:21" x14ac:dyDescent="0.15">
      <c r="L1576"/>
      <c r="M1576"/>
      <c r="U1576">
        <f>IFERROR(1 + ((1-T380)/MAX(T380,0.000001))*(VLOOKUP("都市ガス",設定!$A$2:$C$101,3,FALSE)/VLOOKUP("電力（全国平均・暫定）",設定!$A$2:$C$101,3,FALSE)),"")</f>
        <v>4756381.5104408357</v>
      </c>
    </row>
    <row r="1577" spans="12:21" x14ac:dyDescent="0.15">
      <c r="L1577"/>
      <c r="M1577"/>
      <c r="U1577">
        <f>IFERROR(1 + ((1-T381)/MAX(T381,0.000001))*(VLOOKUP("都市ガス",設定!$A$2:$C$101,3,FALSE)/VLOOKUP("電力（全国平均・暫定）",設定!$A$2:$C$101,3,FALSE)),"")</f>
        <v>4756381.5104408357</v>
      </c>
    </row>
    <row r="1578" spans="12:21" x14ac:dyDescent="0.15">
      <c r="L1578"/>
      <c r="M1578"/>
      <c r="U1578">
        <f>IFERROR(1 + ((1-T382)/MAX(T382,0.000001))*(VLOOKUP("都市ガス",設定!$A$2:$C$101,3,FALSE)/VLOOKUP("電力（全国平均・暫定）",設定!$A$2:$C$101,3,FALSE)),"")</f>
        <v>4756381.5104408357</v>
      </c>
    </row>
    <row r="1579" spans="12:21" x14ac:dyDescent="0.15">
      <c r="L1579"/>
      <c r="M1579"/>
      <c r="U1579">
        <f>IFERROR(1 + ((1-T383)/MAX(T383,0.000001))*(VLOOKUP("都市ガス",設定!$A$2:$C$101,3,FALSE)/VLOOKUP("電力（全国平均・暫定）",設定!$A$2:$C$101,3,FALSE)),"")</f>
        <v>4756381.5104408357</v>
      </c>
    </row>
    <row r="1580" spans="12:21" x14ac:dyDescent="0.15">
      <c r="L1580"/>
      <c r="M1580"/>
      <c r="U1580">
        <f>IFERROR(1 + ((1-T384)/MAX(T384,0.000001))*(VLOOKUP("都市ガス",設定!$A$2:$C$101,3,FALSE)/VLOOKUP("電力（全国平均・暫定）",設定!$A$2:$C$101,3,FALSE)),"")</f>
        <v>4756381.5104408357</v>
      </c>
    </row>
    <row r="1581" spans="12:21" x14ac:dyDescent="0.15">
      <c r="L1581"/>
      <c r="M1581"/>
      <c r="U1581">
        <f>IFERROR(1 + ((1-T385)/MAX(T385,0.000001))*(VLOOKUP("都市ガス",設定!$A$2:$C$101,3,FALSE)/VLOOKUP("電力（全国平均・暫定）",設定!$A$2:$C$101,3,FALSE)),"")</f>
        <v>4756381.5104408357</v>
      </c>
    </row>
    <row r="1582" spans="12:21" x14ac:dyDescent="0.15">
      <c r="L1582"/>
      <c r="M1582"/>
      <c r="U1582">
        <f>IFERROR(1 + ((1-T386)/MAX(T386,0.000001))*(VLOOKUP("都市ガス",設定!$A$2:$C$101,3,FALSE)/VLOOKUP("電力（全国平均・暫定）",設定!$A$2:$C$101,3,FALSE)),"")</f>
        <v>4756381.5104408357</v>
      </c>
    </row>
    <row r="1583" spans="12:21" x14ac:dyDescent="0.15">
      <c r="L1583"/>
      <c r="M1583"/>
      <c r="U1583">
        <f>IFERROR(1 + ((1-T387)/MAX(T387,0.000001))*(VLOOKUP("都市ガス",設定!$A$2:$C$101,3,FALSE)/VLOOKUP("電力（全国平均・暫定）",設定!$A$2:$C$101,3,FALSE)),"")</f>
        <v>4756381.5104408357</v>
      </c>
    </row>
    <row r="1584" spans="12:21" x14ac:dyDescent="0.15">
      <c r="L1584"/>
      <c r="M1584"/>
      <c r="U1584">
        <f>IFERROR(1 + ((1-T388)/MAX(T388,0.000001))*(VLOOKUP("都市ガス",設定!$A$2:$C$101,3,FALSE)/VLOOKUP("電力（全国平均・暫定）",設定!$A$2:$C$101,3,FALSE)),"")</f>
        <v>4756381.5104408357</v>
      </c>
    </row>
    <row r="1585" spans="12:21" x14ac:dyDescent="0.15">
      <c r="L1585"/>
      <c r="M1585"/>
      <c r="U1585">
        <f>IFERROR(1 + ((1-T389)/MAX(T389,0.000001))*(VLOOKUP("都市ガス",設定!$A$2:$C$101,3,FALSE)/VLOOKUP("電力（全国平均・暫定）",設定!$A$2:$C$101,3,FALSE)),"")</f>
        <v>4756381.5104408357</v>
      </c>
    </row>
    <row r="1586" spans="12:21" x14ac:dyDescent="0.15">
      <c r="L1586"/>
      <c r="M1586"/>
      <c r="U1586">
        <f>IFERROR(1 + ((1-T390)/MAX(T390,0.000001))*(VLOOKUP("都市ガス",設定!$A$2:$C$101,3,FALSE)/VLOOKUP("電力（全国平均・暫定）",設定!$A$2:$C$101,3,FALSE)),"")</f>
        <v>4756381.5104408357</v>
      </c>
    </row>
    <row r="1587" spans="12:21" x14ac:dyDescent="0.15">
      <c r="L1587"/>
      <c r="M1587"/>
      <c r="U1587">
        <f>IFERROR(1 + ((1-T391)/MAX(T391,0.000001))*(VLOOKUP("都市ガス",設定!$A$2:$C$101,3,FALSE)/VLOOKUP("電力（全国平均・暫定）",設定!$A$2:$C$101,3,FALSE)),"")</f>
        <v>4756381.5104408357</v>
      </c>
    </row>
    <row r="1588" spans="12:21" x14ac:dyDescent="0.15">
      <c r="L1588"/>
      <c r="M1588"/>
      <c r="U1588">
        <f>IFERROR(1 + ((1-T392)/MAX(T392,0.000001))*(VLOOKUP("都市ガス",設定!$A$2:$C$101,3,FALSE)/VLOOKUP("電力（全国平均・暫定）",設定!$A$2:$C$101,3,FALSE)),"")</f>
        <v>4756381.5104408357</v>
      </c>
    </row>
    <row r="1589" spans="12:21" x14ac:dyDescent="0.15">
      <c r="L1589"/>
      <c r="M1589"/>
      <c r="U1589">
        <f>IFERROR(1 + ((1-T393)/MAX(T393,0.000001))*(VLOOKUP("都市ガス",設定!$A$2:$C$101,3,FALSE)/VLOOKUP("電力（全国平均・暫定）",設定!$A$2:$C$101,3,FALSE)),"")</f>
        <v>4756381.5104408357</v>
      </c>
    </row>
    <row r="1590" spans="12:21" x14ac:dyDescent="0.15">
      <c r="L1590"/>
      <c r="M1590"/>
      <c r="U1590">
        <f>IFERROR(1 + ((1-T394)/MAX(T394,0.000001))*(VLOOKUP("都市ガス",設定!$A$2:$C$101,3,FALSE)/VLOOKUP("電力（全国平均・暫定）",設定!$A$2:$C$101,3,FALSE)),"")</f>
        <v>4756381.5104408357</v>
      </c>
    </row>
    <row r="1591" spans="12:21" x14ac:dyDescent="0.15">
      <c r="L1591"/>
      <c r="M1591"/>
      <c r="U1591">
        <f>IFERROR(1 + ((1-T395)/MAX(T395,0.000001))*(VLOOKUP("都市ガス",設定!$A$2:$C$101,3,FALSE)/VLOOKUP("電力（全国平均・暫定）",設定!$A$2:$C$101,3,FALSE)),"")</f>
        <v>4756381.5104408357</v>
      </c>
    </row>
    <row r="1592" spans="12:21" x14ac:dyDescent="0.15">
      <c r="L1592"/>
      <c r="M1592"/>
      <c r="U1592">
        <f>IFERROR(1 + ((1-T396)/MAX(T396,0.000001))*(VLOOKUP("都市ガス",設定!$A$2:$C$101,3,FALSE)/VLOOKUP("電力（全国平均・暫定）",設定!$A$2:$C$101,3,FALSE)),"")</f>
        <v>4756381.5104408357</v>
      </c>
    </row>
    <row r="1593" spans="12:21" x14ac:dyDescent="0.15">
      <c r="L1593"/>
      <c r="M1593"/>
      <c r="U1593">
        <f>IFERROR(1 + ((1-T397)/MAX(T397,0.000001))*(VLOOKUP("都市ガス",設定!$A$2:$C$101,3,FALSE)/VLOOKUP("電力（全国平均・暫定）",設定!$A$2:$C$101,3,FALSE)),"")</f>
        <v>4756381.5104408357</v>
      </c>
    </row>
    <row r="1594" spans="12:21" x14ac:dyDescent="0.15">
      <c r="L1594"/>
      <c r="M1594"/>
      <c r="U1594">
        <f>IFERROR(1 + ((1-T398)/MAX(T398,0.000001))*(VLOOKUP("都市ガス",設定!$A$2:$C$101,3,FALSE)/VLOOKUP("電力（全国平均・暫定）",設定!$A$2:$C$101,3,FALSE)),"")</f>
        <v>4756381.5104408357</v>
      </c>
    </row>
    <row r="1595" spans="12:21" x14ac:dyDescent="0.15">
      <c r="L1595"/>
      <c r="M1595"/>
      <c r="U1595">
        <f>IFERROR(1 + ((1-T399)/MAX(T399,0.000001))*(VLOOKUP("都市ガス",設定!$A$2:$C$101,3,FALSE)/VLOOKUP("電力（全国平均・暫定）",設定!$A$2:$C$101,3,FALSE)),"")</f>
        <v>4756381.5104408357</v>
      </c>
    </row>
    <row r="1596" spans="12:21" x14ac:dyDescent="0.15">
      <c r="L1596"/>
      <c r="M1596"/>
      <c r="U1596">
        <f>IFERROR(1 + ((1-T400)/MAX(T400,0.000001))*(VLOOKUP("都市ガス",設定!$A$2:$C$101,3,FALSE)/VLOOKUP("電力（全国平均・暫定）",設定!$A$2:$C$101,3,FALSE)),"")</f>
        <v>4756381.5104408357</v>
      </c>
    </row>
    <row r="1597" spans="12:21" x14ac:dyDescent="0.15">
      <c r="L1597"/>
      <c r="M1597"/>
      <c r="U1597">
        <f>IFERROR(1 + ((1-T401)/MAX(T401,0.000001))*(VLOOKUP("都市ガス",設定!$A$2:$C$101,3,FALSE)/VLOOKUP("電力（全国平均・暫定）",設定!$A$2:$C$101,3,FALSE)),"")</f>
        <v>4756381.5104408357</v>
      </c>
    </row>
    <row r="1598" spans="12:21" x14ac:dyDescent="0.15">
      <c r="L1598"/>
      <c r="M1598"/>
      <c r="U1598">
        <f>IFERROR(1 + ((1-T402)/MAX(T402,0.000001))*(VLOOKUP("都市ガス",設定!$A$2:$C$101,3,FALSE)/VLOOKUP("電力（全国平均・暫定）",設定!$A$2:$C$101,3,FALSE)),"")</f>
        <v>4756381.5104408357</v>
      </c>
    </row>
    <row r="1599" spans="12:21" x14ac:dyDescent="0.15">
      <c r="L1599"/>
      <c r="M1599"/>
      <c r="U1599">
        <f>IFERROR(1 + ((1-T403)/MAX(T403,0.000001))*(VLOOKUP("都市ガス",設定!$A$2:$C$101,3,FALSE)/VLOOKUP("電力（全国平均・暫定）",設定!$A$2:$C$101,3,FALSE)),"")</f>
        <v>4756381.5104408357</v>
      </c>
    </row>
    <row r="1600" spans="12:21" x14ac:dyDescent="0.15">
      <c r="L1600"/>
      <c r="M1600"/>
      <c r="U1600">
        <f>IFERROR(1 + ((1-T404)/MAX(T404,0.000001))*(VLOOKUP("都市ガス",設定!$A$2:$C$101,3,FALSE)/VLOOKUP("電力（全国平均・暫定）",設定!$A$2:$C$101,3,FALSE)),"")</f>
        <v>4756381.5104408357</v>
      </c>
    </row>
    <row r="1601" spans="12:21" x14ac:dyDescent="0.15">
      <c r="L1601"/>
      <c r="M1601"/>
      <c r="U1601">
        <f>IFERROR(1 + ((1-T405)/MAX(T405,0.000001))*(VLOOKUP("都市ガス",設定!$A$2:$C$101,3,FALSE)/VLOOKUP("電力（全国平均・暫定）",設定!$A$2:$C$101,3,FALSE)),"")</f>
        <v>4756381.5104408357</v>
      </c>
    </row>
    <row r="1602" spans="12:21" x14ac:dyDescent="0.15">
      <c r="L1602"/>
      <c r="M1602"/>
      <c r="U1602">
        <f>IFERROR(1 + ((1-T406)/MAX(T406,0.000001))*(VLOOKUP("都市ガス",設定!$A$2:$C$101,3,FALSE)/VLOOKUP("電力（全国平均・暫定）",設定!$A$2:$C$101,3,FALSE)),"")</f>
        <v>4756381.5104408357</v>
      </c>
    </row>
    <row r="1603" spans="12:21" x14ac:dyDescent="0.15">
      <c r="L1603"/>
      <c r="M1603"/>
      <c r="U1603">
        <f>IFERROR(1 + ((1-T407)/MAX(T407,0.000001))*(VLOOKUP("都市ガス",設定!$A$2:$C$101,3,FALSE)/VLOOKUP("電力（全国平均・暫定）",設定!$A$2:$C$101,3,FALSE)),"")</f>
        <v>4756381.5104408357</v>
      </c>
    </row>
    <row r="1604" spans="12:21" x14ac:dyDescent="0.15">
      <c r="L1604"/>
      <c r="M1604"/>
      <c r="U1604">
        <f>IFERROR(1 + ((1-T408)/MAX(T408,0.000001))*(VLOOKUP("都市ガス",設定!$A$2:$C$101,3,FALSE)/VLOOKUP("電力（全国平均・暫定）",設定!$A$2:$C$101,3,FALSE)),"")</f>
        <v>4756381.5104408357</v>
      </c>
    </row>
    <row r="1605" spans="12:21" x14ac:dyDescent="0.15">
      <c r="L1605"/>
      <c r="M1605"/>
      <c r="U1605">
        <f>IFERROR(1 + ((1-T409)/MAX(T409,0.000001))*(VLOOKUP("都市ガス",設定!$A$2:$C$101,3,FALSE)/VLOOKUP("電力（全国平均・暫定）",設定!$A$2:$C$101,3,FALSE)),"")</f>
        <v>4756381.5104408357</v>
      </c>
    </row>
    <row r="1606" spans="12:21" x14ac:dyDescent="0.15">
      <c r="L1606"/>
      <c r="M1606"/>
      <c r="U1606">
        <f>IFERROR(1 + ((1-T410)/MAX(T410,0.000001))*(VLOOKUP("都市ガス",設定!$A$2:$C$101,3,FALSE)/VLOOKUP("電力（全国平均・暫定）",設定!$A$2:$C$101,3,FALSE)),"")</f>
        <v>4756381.5104408357</v>
      </c>
    </row>
    <row r="1607" spans="12:21" x14ac:dyDescent="0.15">
      <c r="L1607"/>
      <c r="M1607"/>
      <c r="U1607">
        <f>IFERROR(1 + ((1-T411)/MAX(T411,0.000001))*(VLOOKUP("都市ガス",設定!$A$2:$C$101,3,FALSE)/VLOOKUP("電力（全国平均・暫定）",設定!$A$2:$C$101,3,FALSE)),"")</f>
        <v>4756381.5104408357</v>
      </c>
    </row>
    <row r="1608" spans="12:21" x14ac:dyDescent="0.15">
      <c r="L1608"/>
      <c r="M1608"/>
      <c r="U1608">
        <f>IFERROR(1 + ((1-T412)/MAX(T412,0.000001))*(VLOOKUP("都市ガス",設定!$A$2:$C$101,3,FALSE)/VLOOKUP("電力（全国平均・暫定）",設定!$A$2:$C$101,3,FALSE)),"")</f>
        <v>4756381.5104408357</v>
      </c>
    </row>
    <row r="1609" spans="12:21" x14ac:dyDescent="0.15">
      <c r="L1609"/>
      <c r="M1609"/>
      <c r="U1609">
        <f>IFERROR(1 + ((1-T413)/MAX(T413,0.000001))*(VLOOKUP("都市ガス",設定!$A$2:$C$101,3,FALSE)/VLOOKUP("電力（全国平均・暫定）",設定!$A$2:$C$101,3,FALSE)),"")</f>
        <v>4756381.5104408357</v>
      </c>
    </row>
    <row r="1610" spans="12:21" x14ac:dyDescent="0.15">
      <c r="L1610"/>
      <c r="M1610"/>
      <c r="U1610">
        <f>IFERROR(1 + ((1-T414)/MAX(T414,0.000001))*(VLOOKUP("都市ガス",設定!$A$2:$C$101,3,FALSE)/VLOOKUP("電力（全国平均・暫定）",設定!$A$2:$C$101,3,FALSE)),"")</f>
        <v>4756381.5104408357</v>
      </c>
    </row>
    <row r="1611" spans="12:21" x14ac:dyDescent="0.15">
      <c r="L1611"/>
      <c r="M1611"/>
      <c r="U1611">
        <f>IFERROR(1 + ((1-T415)/MAX(T415,0.000001))*(VLOOKUP("都市ガス",設定!$A$2:$C$101,3,FALSE)/VLOOKUP("電力（全国平均・暫定）",設定!$A$2:$C$101,3,FALSE)),"")</f>
        <v>4756381.5104408357</v>
      </c>
    </row>
    <row r="1612" spans="12:21" x14ac:dyDescent="0.15">
      <c r="L1612"/>
      <c r="M1612"/>
      <c r="U1612">
        <f>IFERROR(1 + ((1-T416)/MAX(T416,0.000001))*(VLOOKUP("都市ガス",設定!$A$2:$C$101,3,FALSE)/VLOOKUP("電力（全国平均・暫定）",設定!$A$2:$C$101,3,FALSE)),"")</f>
        <v>4756381.5104408357</v>
      </c>
    </row>
    <row r="1613" spans="12:21" x14ac:dyDescent="0.15">
      <c r="L1613"/>
      <c r="M1613"/>
      <c r="U1613">
        <f>IFERROR(1 + ((1-T417)/MAX(T417,0.000001))*(VLOOKUP("都市ガス",設定!$A$2:$C$101,3,FALSE)/VLOOKUP("電力（全国平均・暫定）",設定!$A$2:$C$101,3,FALSE)),"")</f>
        <v>4756381.5104408357</v>
      </c>
    </row>
    <row r="1614" spans="12:21" x14ac:dyDescent="0.15">
      <c r="L1614"/>
      <c r="M1614"/>
      <c r="U1614">
        <f>IFERROR(1 + ((1-T418)/MAX(T418,0.000001))*(VLOOKUP("都市ガス",設定!$A$2:$C$101,3,FALSE)/VLOOKUP("電力（全国平均・暫定）",設定!$A$2:$C$101,3,FALSE)),"")</f>
        <v>4756381.5104408357</v>
      </c>
    </row>
    <row r="1615" spans="12:21" x14ac:dyDescent="0.15">
      <c r="L1615"/>
      <c r="M1615"/>
      <c r="U1615">
        <f>IFERROR(1 + ((1-T419)/MAX(T419,0.000001))*(VLOOKUP("都市ガス",設定!$A$2:$C$101,3,FALSE)/VLOOKUP("電力（全国平均・暫定）",設定!$A$2:$C$101,3,FALSE)),"")</f>
        <v>4756381.5104408357</v>
      </c>
    </row>
    <row r="1616" spans="12:21" x14ac:dyDescent="0.15">
      <c r="L1616"/>
      <c r="M1616"/>
      <c r="U1616">
        <f>IFERROR(1 + ((1-T420)/MAX(T420,0.000001))*(VLOOKUP("都市ガス",設定!$A$2:$C$101,3,FALSE)/VLOOKUP("電力（全国平均・暫定）",設定!$A$2:$C$101,3,FALSE)),"")</f>
        <v>4756381.5104408357</v>
      </c>
    </row>
    <row r="1617" spans="12:21" x14ac:dyDescent="0.15">
      <c r="L1617"/>
      <c r="M1617"/>
      <c r="U1617">
        <f>IFERROR(1 + ((1-T421)/MAX(T421,0.000001))*(VLOOKUP("都市ガス",設定!$A$2:$C$101,3,FALSE)/VLOOKUP("電力（全国平均・暫定）",設定!$A$2:$C$101,3,FALSE)),"")</f>
        <v>4756381.5104408357</v>
      </c>
    </row>
    <row r="1618" spans="12:21" x14ac:dyDescent="0.15">
      <c r="L1618"/>
      <c r="M1618"/>
      <c r="U1618">
        <f>IFERROR(1 + ((1-T422)/MAX(T422,0.000001))*(VLOOKUP("都市ガス",設定!$A$2:$C$101,3,FALSE)/VLOOKUP("電力（全国平均・暫定）",設定!$A$2:$C$101,3,FALSE)),"")</f>
        <v>4756381.5104408357</v>
      </c>
    </row>
    <row r="1619" spans="12:21" x14ac:dyDescent="0.15">
      <c r="L1619"/>
      <c r="M1619"/>
      <c r="U1619">
        <f>IFERROR(1 + ((1-T423)/MAX(T423,0.000001))*(VLOOKUP("都市ガス",設定!$A$2:$C$101,3,FALSE)/VLOOKUP("電力（全国平均・暫定）",設定!$A$2:$C$101,3,FALSE)),"")</f>
        <v>4756381.5104408357</v>
      </c>
    </row>
    <row r="1620" spans="12:21" x14ac:dyDescent="0.15">
      <c r="L1620"/>
      <c r="M1620"/>
      <c r="U1620">
        <f>IFERROR(1 + ((1-T424)/MAX(T424,0.000001))*(VLOOKUP("都市ガス",設定!$A$2:$C$101,3,FALSE)/VLOOKUP("電力（全国平均・暫定）",設定!$A$2:$C$101,3,FALSE)),"")</f>
        <v>4756381.5104408357</v>
      </c>
    </row>
    <row r="1621" spans="12:21" x14ac:dyDescent="0.15">
      <c r="L1621"/>
      <c r="M1621"/>
      <c r="U1621">
        <f>IFERROR(1 + ((1-T425)/MAX(T425,0.000001))*(VLOOKUP("都市ガス",設定!$A$2:$C$101,3,FALSE)/VLOOKUP("電力（全国平均・暫定）",設定!$A$2:$C$101,3,FALSE)),"")</f>
        <v>4756381.5104408357</v>
      </c>
    </row>
    <row r="1622" spans="12:21" x14ac:dyDescent="0.15">
      <c r="L1622"/>
      <c r="M1622"/>
      <c r="U1622">
        <f>IFERROR(1 + ((1-T426)/MAX(T426,0.000001))*(VLOOKUP("都市ガス",設定!$A$2:$C$101,3,FALSE)/VLOOKUP("電力（全国平均・暫定）",設定!$A$2:$C$101,3,FALSE)),"")</f>
        <v>4756381.5104408357</v>
      </c>
    </row>
    <row r="1623" spans="12:21" x14ac:dyDescent="0.15">
      <c r="L1623"/>
      <c r="M1623"/>
      <c r="U1623">
        <f>IFERROR(1 + ((1-T427)/MAX(T427,0.000001))*(VLOOKUP("都市ガス",設定!$A$2:$C$101,3,FALSE)/VLOOKUP("電力（全国平均・暫定）",設定!$A$2:$C$101,3,FALSE)),"")</f>
        <v>4756381.5104408357</v>
      </c>
    </row>
    <row r="1624" spans="12:21" x14ac:dyDescent="0.15">
      <c r="L1624"/>
      <c r="M1624"/>
      <c r="U1624">
        <f>IFERROR(1 + ((1-T428)/MAX(T428,0.000001))*(VLOOKUP("都市ガス",設定!$A$2:$C$101,3,FALSE)/VLOOKUP("電力（全国平均・暫定）",設定!$A$2:$C$101,3,FALSE)),"")</f>
        <v>4756381.5104408357</v>
      </c>
    </row>
    <row r="1625" spans="12:21" x14ac:dyDescent="0.15">
      <c r="L1625"/>
      <c r="M1625"/>
      <c r="U1625">
        <f>IFERROR(1 + ((1-T429)/MAX(T429,0.000001))*(VLOOKUP("都市ガス",設定!$A$2:$C$101,3,FALSE)/VLOOKUP("電力（全国平均・暫定）",設定!$A$2:$C$101,3,FALSE)),"")</f>
        <v>4756381.5104408357</v>
      </c>
    </row>
    <row r="1626" spans="12:21" x14ac:dyDescent="0.15">
      <c r="L1626"/>
      <c r="M1626"/>
      <c r="U1626">
        <f>IFERROR(1 + ((1-T430)/MAX(T430,0.000001))*(VLOOKUP("都市ガス",設定!$A$2:$C$101,3,FALSE)/VLOOKUP("電力（全国平均・暫定）",設定!$A$2:$C$101,3,FALSE)),"")</f>
        <v>4756381.5104408357</v>
      </c>
    </row>
    <row r="1627" spans="12:21" x14ac:dyDescent="0.15">
      <c r="L1627"/>
      <c r="M1627"/>
      <c r="U1627">
        <f>IFERROR(1 + ((1-T431)/MAX(T431,0.000001))*(VLOOKUP("都市ガス",設定!$A$2:$C$101,3,FALSE)/VLOOKUP("電力（全国平均・暫定）",設定!$A$2:$C$101,3,FALSE)),"")</f>
        <v>4756381.5104408357</v>
      </c>
    </row>
    <row r="1628" spans="12:21" x14ac:dyDescent="0.15">
      <c r="L1628"/>
      <c r="M1628"/>
      <c r="U1628">
        <f>IFERROR(1 + ((1-T432)/MAX(T432,0.000001))*(VLOOKUP("都市ガス",設定!$A$2:$C$101,3,FALSE)/VLOOKUP("電力（全国平均・暫定）",設定!$A$2:$C$101,3,FALSE)),"")</f>
        <v>4756381.5104408357</v>
      </c>
    </row>
    <row r="1629" spans="12:21" x14ac:dyDescent="0.15">
      <c r="L1629"/>
      <c r="M1629"/>
      <c r="U1629">
        <f>IFERROR(1 + ((1-T433)/MAX(T433,0.000001))*(VLOOKUP("都市ガス",設定!$A$2:$C$101,3,FALSE)/VLOOKUP("電力（全国平均・暫定）",設定!$A$2:$C$101,3,FALSE)),"")</f>
        <v>4756381.5104408357</v>
      </c>
    </row>
    <row r="1630" spans="12:21" x14ac:dyDescent="0.15">
      <c r="L1630"/>
      <c r="M1630"/>
      <c r="U1630">
        <f>IFERROR(1 + ((1-T434)/MAX(T434,0.000001))*(VLOOKUP("都市ガス",設定!$A$2:$C$101,3,FALSE)/VLOOKUP("電力（全国平均・暫定）",設定!$A$2:$C$101,3,FALSE)),"")</f>
        <v>4756381.5104408357</v>
      </c>
    </row>
    <row r="1631" spans="12:21" x14ac:dyDescent="0.15">
      <c r="L1631"/>
      <c r="M1631"/>
      <c r="U1631">
        <f>IFERROR(1 + ((1-T435)/MAX(T435,0.000001))*(VLOOKUP("都市ガス",設定!$A$2:$C$101,3,FALSE)/VLOOKUP("電力（全国平均・暫定）",設定!$A$2:$C$101,3,FALSE)),"")</f>
        <v>4756381.5104408357</v>
      </c>
    </row>
    <row r="1632" spans="12:21" x14ac:dyDescent="0.15">
      <c r="L1632"/>
      <c r="M1632"/>
      <c r="U1632">
        <f>IFERROR(1 + ((1-T436)/MAX(T436,0.000001))*(VLOOKUP("都市ガス",設定!$A$2:$C$101,3,FALSE)/VLOOKUP("電力（全国平均・暫定）",設定!$A$2:$C$101,3,FALSE)),"")</f>
        <v>4756381.5104408357</v>
      </c>
    </row>
    <row r="1633" spans="12:21" x14ac:dyDescent="0.15">
      <c r="L1633"/>
      <c r="M1633"/>
      <c r="U1633">
        <f>IFERROR(1 + ((1-T437)/MAX(T437,0.000001))*(VLOOKUP("都市ガス",設定!$A$2:$C$101,3,FALSE)/VLOOKUP("電力（全国平均・暫定）",設定!$A$2:$C$101,3,FALSE)),"")</f>
        <v>4756381.5104408357</v>
      </c>
    </row>
    <row r="1634" spans="12:21" x14ac:dyDescent="0.15">
      <c r="L1634"/>
      <c r="M1634"/>
      <c r="U1634">
        <f>IFERROR(1 + ((1-T438)/MAX(T438,0.000001))*(VLOOKUP("都市ガス",設定!$A$2:$C$101,3,FALSE)/VLOOKUP("電力（全国平均・暫定）",設定!$A$2:$C$101,3,FALSE)),"")</f>
        <v>4756381.5104408357</v>
      </c>
    </row>
    <row r="1635" spans="12:21" x14ac:dyDescent="0.15">
      <c r="L1635"/>
      <c r="M1635"/>
      <c r="U1635">
        <f>IFERROR(1 + ((1-T439)/MAX(T439,0.000001))*(VLOOKUP("都市ガス",設定!$A$2:$C$101,3,FALSE)/VLOOKUP("電力（全国平均・暫定）",設定!$A$2:$C$101,3,FALSE)),"")</f>
        <v>4756381.5104408357</v>
      </c>
    </row>
    <row r="1636" spans="12:21" x14ac:dyDescent="0.15">
      <c r="L1636"/>
      <c r="M1636"/>
      <c r="U1636">
        <f>IFERROR(1 + ((1-T440)/MAX(T440,0.000001))*(VLOOKUP("都市ガス",設定!$A$2:$C$101,3,FALSE)/VLOOKUP("電力（全国平均・暫定）",設定!$A$2:$C$101,3,FALSE)),"")</f>
        <v>4756381.5104408357</v>
      </c>
    </row>
    <row r="1637" spans="12:21" x14ac:dyDescent="0.15">
      <c r="L1637"/>
      <c r="M1637"/>
      <c r="U1637">
        <f>IFERROR(1 + ((1-T441)/MAX(T441,0.000001))*(VLOOKUP("都市ガス",設定!$A$2:$C$101,3,FALSE)/VLOOKUP("電力（全国平均・暫定）",設定!$A$2:$C$101,3,FALSE)),"")</f>
        <v>4756381.5104408357</v>
      </c>
    </row>
    <row r="1638" spans="12:21" x14ac:dyDescent="0.15">
      <c r="L1638"/>
      <c r="M1638"/>
      <c r="U1638">
        <f>IFERROR(1 + ((1-T442)/MAX(T442,0.000001))*(VLOOKUP("都市ガス",設定!$A$2:$C$101,3,FALSE)/VLOOKUP("電力（全国平均・暫定）",設定!$A$2:$C$101,3,FALSE)),"")</f>
        <v>4756381.5104408357</v>
      </c>
    </row>
    <row r="1639" spans="12:21" x14ac:dyDescent="0.15">
      <c r="L1639"/>
      <c r="M1639"/>
      <c r="U1639">
        <f>IFERROR(1 + ((1-T443)/MAX(T443,0.000001))*(VLOOKUP("都市ガス",設定!$A$2:$C$101,3,FALSE)/VLOOKUP("電力（全国平均・暫定）",設定!$A$2:$C$101,3,FALSE)),"")</f>
        <v>4756381.5104408357</v>
      </c>
    </row>
    <row r="1640" spans="12:21" x14ac:dyDescent="0.15">
      <c r="L1640"/>
      <c r="M1640"/>
      <c r="U1640">
        <f>IFERROR(1 + ((1-T444)/MAX(T444,0.000001))*(VLOOKUP("都市ガス",設定!$A$2:$C$101,3,FALSE)/VLOOKUP("電力（全国平均・暫定）",設定!$A$2:$C$101,3,FALSE)),"")</f>
        <v>4756381.5104408357</v>
      </c>
    </row>
    <row r="1641" spans="12:21" x14ac:dyDescent="0.15">
      <c r="L1641"/>
      <c r="M1641"/>
      <c r="U1641">
        <f>IFERROR(1 + ((1-T445)/MAX(T445,0.000001))*(VLOOKUP("都市ガス",設定!$A$2:$C$101,3,FALSE)/VLOOKUP("電力（全国平均・暫定）",設定!$A$2:$C$101,3,FALSE)),"")</f>
        <v>4756381.5104408357</v>
      </c>
    </row>
    <row r="1642" spans="12:21" x14ac:dyDescent="0.15">
      <c r="L1642"/>
      <c r="M1642"/>
      <c r="U1642">
        <f>IFERROR(1 + ((1-T446)/MAX(T446,0.000001))*(VLOOKUP("都市ガス",設定!$A$2:$C$101,3,FALSE)/VLOOKUP("電力（全国平均・暫定）",設定!$A$2:$C$101,3,FALSE)),"")</f>
        <v>4756381.5104408357</v>
      </c>
    </row>
    <row r="1643" spans="12:21" x14ac:dyDescent="0.15">
      <c r="L1643"/>
      <c r="M1643"/>
      <c r="U1643">
        <f>IFERROR(1 + ((1-T447)/MAX(T447,0.000001))*(VLOOKUP("都市ガス",設定!$A$2:$C$101,3,FALSE)/VLOOKUP("電力（全国平均・暫定）",設定!$A$2:$C$101,3,FALSE)),"")</f>
        <v>4756381.5104408357</v>
      </c>
    </row>
    <row r="1644" spans="12:21" x14ac:dyDescent="0.15">
      <c r="L1644"/>
      <c r="M1644"/>
      <c r="U1644">
        <f>IFERROR(1 + ((1-T448)/MAX(T448,0.000001))*(VLOOKUP("都市ガス",設定!$A$2:$C$101,3,FALSE)/VLOOKUP("電力（全国平均・暫定）",設定!$A$2:$C$101,3,FALSE)),"")</f>
        <v>4756381.5104408357</v>
      </c>
    </row>
    <row r="1645" spans="12:21" x14ac:dyDescent="0.15">
      <c r="L1645"/>
      <c r="M1645"/>
      <c r="U1645">
        <f>IFERROR(1 + ((1-T449)/MAX(T449,0.000001))*(VLOOKUP("都市ガス",設定!$A$2:$C$101,3,FALSE)/VLOOKUP("電力（全国平均・暫定）",設定!$A$2:$C$101,3,FALSE)),"")</f>
        <v>4756381.5104408357</v>
      </c>
    </row>
    <row r="1646" spans="12:21" x14ac:dyDescent="0.15">
      <c r="L1646"/>
      <c r="M1646"/>
      <c r="U1646">
        <f>IFERROR(1 + ((1-T450)/MAX(T450,0.000001))*(VLOOKUP("都市ガス",設定!$A$2:$C$101,3,FALSE)/VLOOKUP("電力（全国平均・暫定）",設定!$A$2:$C$101,3,FALSE)),"")</f>
        <v>4756381.5104408357</v>
      </c>
    </row>
    <row r="1647" spans="12:21" x14ac:dyDescent="0.15">
      <c r="L1647"/>
      <c r="M1647"/>
      <c r="U1647">
        <f>IFERROR(1 + ((1-T451)/MAX(T451,0.000001))*(VLOOKUP("都市ガス",設定!$A$2:$C$101,3,FALSE)/VLOOKUP("電力（全国平均・暫定）",設定!$A$2:$C$101,3,FALSE)),"")</f>
        <v>4756381.5104408357</v>
      </c>
    </row>
    <row r="1648" spans="12:21" x14ac:dyDescent="0.15">
      <c r="L1648"/>
      <c r="M1648"/>
      <c r="U1648">
        <f>IFERROR(1 + ((1-T452)/MAX(T452,0.000001))*(VLOOKUP("都市ガス",設定!$A$2:$C$101,3,FALSE)/VLOOKUP("電力（全国平均・暫定）",設定!$A$2:$C$101,3,FALSE)),"")</f>
        <v>4756381.5104408357</v>
      </c>
    </row>
    <row r="1649" spans="12:21" x14ac:dyDescent="0.15">
      <c r="L1649"/>
      <c r="M1649"/>
      <c r="U1649">
        <f>IFERROR(1 + ((1-T453)/MAX(T453,0.000001))*(VLOOKUP("都市ガス",設定!$A$2:$C$101,3,FALSE)/VLOOKUP("電力（全国平均・暫定）",設定!$A$2:$C$101,3,FALSE)),"")</f>
        <v>4756381.5104408357</v>
      </c>
    </row>
    <row r="1650" spans="12:21" x14ac:dyDescent="0.15">
      <c r="L1650"/>
      <c r="M1650"/>
      <c r="U1650">
        <f>IFERROR(1 + ((1-T454)/MAX(T454,0.000001))*(VLOOKUP("都市ガス",設定!$A$2:$C$101,3,FALSE)/VLOOKUP("電力（全国平均・暫定）",設定!$A$2:$C$101,3,FALSE)),"")</f>
        <v>4756381.5104408357</v>
      </c>
    </row>
    <row r="1651" spans="12:21" x14ac:dyDescent="0.15">
      <c r="L1651"/>
      <c r="M1651"/>
      <c r="U1651">
        <f>IFERROR(1 + ((1-T455)/MAX(T455,0.000001))*(VLOOKUP("都市ガス",設定!$A$2:$C$101,3,FALSE)/VLOOKUP("電力（全国平均・暫定）",設定!$A$2:$C$101,3,FALSE)),"")</f>
        <v>4756381.5104408357</v>
      </c>
    </row>
    <row r="1652" spans="12:21" x14ac:dyDescent="0.15">
      <c r="L1652"/>
      <c r="M1652"/>
      <c r="U1652">
        <f>IFERROR(1 + ((1-T456)/MAX(T456,0.000001))*(VLOOKUP("都市ガス",設定!$A$2:$C$101,3,FALSE)/VLOOKUP("電力（全国平均・暫定）",設定!$A$2:$C$101,3,FALSE)),"")</f>
        <v>4756381.5104408357</v>
      </c>
    </row>
    <row r="1653" spans="12:21" x14ac:dyDescent="0.15">
      <c r="L1653"/>
      <c r="M1653"/>
      <c r="U1653">
        <f>IFERROR(1 + ((1-T457)/MAX(T457,0.000001))*(VLOOKUP("都市ガス",設定!$A$2:$C$101,3,FALSE)/VLOOKUP("電力（全国平均・暫定）",設定!$A$2:$C$101,3,FALSE)),"")</f>
        <v>4756381.5104408357</v>
      </c>
    </row>
    <row r="1654" spans="12:21" x14ac:dyDescent="0.15">
      <c r="L1654"/>
      <c r="M1654"/>
      <c r="U1654">
        <f>IFERROR(1 + ((1-T458)/MAX(T458,0.000001))*(VLOOKUP("都市ガス",設定!$A$2:$C$101,3,FALSE)/VLOOKUP("電力（全国平均・暫定）",設定!$A$2:$C$101,3,FALSE)),"")</f>
        <v>4756381.5104408357</v>
      </c>
    </row>
    <row r="1655" spans="12:21" x14ac:dyDescent="0.15">
      <c r="L1655"/>
      <c r="M1655"/>
      <c r="U1655">
        <f>IFERROR(1 + ((1-T459)/MAX(T459,0.000001))*(VLOOKUP("都市ガス",設定!$A$2:$C$101,3,FALSE)/VLOOKUP("電力（全国平均・暫定）",設定!$A$2:$C$101,3,FALSE)),"")</f>
        <v>4756381.5104408357</v>
      </c>
    </row>
    <row r="1656" spans="12:21" x14ac:dyDescent="0.15">
      <c r="L1656"/>
      <c r="M1656"/>
      <c r="U1656">
        <f>IFERROR(1 + ((1-T460)/MAX(T460,0.000001))*(VLOOKUP("都市ガス",設定!$A$2:$C$101,3,FALSE)/VLOOKUP("電力（全国平均・暫定）",設定!$A$2:$C$101,3,FALSE)),"")</f>
        <v>4756381.5104408357</v>
      </c>
    </row>
    <row r="1657" spans="12:21" x14ac:dyDescent="0.15">
      <c r="L1657"/>
      <c r="M1657"/>
      <c r="U1657">
        <f>IFERROR(1 + ((1-T461)/MAX(T461,0.000001))*(VLOOKUP("都市ガス",設定!$A$2:$C$101,3,FALSE)/VLOOKUP("電力（全国平均・暫定）",設定!$A$2:$C$101,3,FALSE)),"")</f>
        <v>4756381.5104408357</v>
      </c>
    </row>
    <row r="1658" spans="12:21" x14ac:dyDescent="0.15">
      <c r="L1658"/>
      <c r="M1658"/>
      <c r="U1658">
        <f>IFERROR(1 + ((1-T462)/MAX(T462,0.000001))*(VLOOKUP("都市ガス",設定!$A$2:$C$101,3,FALSE)/VLOOKUP("電力（全国平均・暫定）",設定!$A$2:$C$101,3,FALSE)),"")</f>
        <v>4756381.5104408357</v>
      </c>
    </row>
    <row r="1659" spans="12:21" x14ac:dyDescent="0.15">
      <c r="L1659"/>
      <c r="M1659"/>
      <c r="U1659">
        <f>IFERROR(1 + ((1-T463)/MAX(T463,0.000001))*(VLOOKUP("都市ガス",設定!$A$2:$C$101,3,FALSE)/VLOOKUP("電力（全国平均・暫定）",設定!$A$2:$C$101,3,FALSE)),"")</f>
        <v>4756381.5104408357</v>
      </c>
    </row>
    <row r="1660" spans="12:21" x14ac:dyDescent="0.15">
      <c r="L1660"/>
      <c r="M1660"/>
      <c r="U1660">
        <f>IFERROR(1 + ((1-T464)/MAX(T464,0.000001))*(VLOOKUP("都市ガス",設定!$A$2:$C$101,3,FALSE)/VLOOKUP("電力（全国平均・暫定）",設定!$A$2:$C$101,3,FALSE)),"")</f>
        <v>4756381.5104408357</v>
      </c>
    </row>
    <row r="1661" spans="12:21" x14ac:dyDescent="0.15">
      <c r="L1661"/>
      <c r="M1661"/>
      <c r="U1661">
        <f>IFERROR(1 + ((1-T465)/MAX(T465,0.000001))*(VLOOKUP("都市ガス",設定!$A$2:$C$101,3,FALSE)/VLOOKUP("電力（全国平均・暫定）",設定!$A$2:$C$101,3,FALSE)),"")</f>
        <v>4756381.5104408357</v>
      </c>
    </row>
    <row r="1662" spans="12:21" x14ac:dyDescent="0.15">
      <c r="L1662"/>
      <c r="M1662"/>
      <c r="U1662">
        <f>IFERROR(1 + ((1-T466)/MAX(T466,0.000001))*(VLOOKUP("都市ガス",設定!$A$2:$C$101,3,FALSE)/VLOOKUP("電力（全国平均・暫定）",設定!$A$2:$C$101,3,FALSE)),"")</f>
        <v>4756381.5104408357</v>
      </c>
    </row>
    <row r="1663" spans="12:21" x14ac:dyDescent="0.15">
      <c r="L1663"/>
      <c r="M1663"/>
      <c r="U1663">
        <f>IFERROR(1 + ((1-T467)/MAX(T467,0.000001))*(VLOOKUP("都市ガス",設定!$A$2:$C$101,3,FALSE)/VLOOKUP("電力（全国平均・暫定）",設定!$A$2:$C$101,3,FALSE)),"")</f>
        <v>4756381.5104408357</v>
      </c>
    </row>
    <row r="1664" spans="12:21" x14ac:dyDescent="0.15">
      <c r="L1664"/>
      <c r="M1664"/>
      <c r="U1664">
        <f>IFERROR(1 + ((1-T468)/MAX(T468,0.000001))*(VLOOKUP("都市ガス",設定!$A$2:$C$101,3,FALSE)/VLOOKUP("電力（全国平均・暫定）",設定!$A$2:$C$101,3,FALSE)),"")</f>
        <v>4756381.5104408357</v>
      </c>
    </row>
    <row r="1665" spans="12:21" x14ac:dyDescent="0.15">
      <c r="L1665"/>
      <c r="M1665"/>
      <c r="U1665">
        <f>IFERROR(1 + ((1-T469)/MAX(T469,0.000001))*(VLOOKUP("都市ガス",設定!$A$2:$C$101,3,FALSE)/VLOOKUP("電力（全国平均・暫定）",設定!$A$2:$C$101,3,FALSE)),"")</f>
        <v>4756381.5104408357</v>
      </c>
    </row>
    <row r="1666" spans="12:21" x14ac:dyDescent="0.15">
      <c r="L1666"/>
      <c r="M1666"/>
      <c r="U1666">
        <f>IFERROR(1 + ((1-T470)/MAX(T470,0.000001))*(VLOOKUP("都市ガス",設定!$A$2:$C$101,3,FALSE)/VLOOKUP("電力（全国平均・暫定）",設定!$A$2:$C$101,3,FALSE)),"")</f>
        <v>4756381.5104408357</v>
      </c>
    </row>
    <row r="1667" spans="12:21" x14ac:dyDescent="0.15">
      <c r="L1667"/>
      <c r="M1667"/>
      <c r="U1667">
        <f>IFERROR(1 + ((1-T471)/MAX(T471,0.000001))*(VLOOKUP("都市ガス",設定!$A$2:$C$101,3,FALSE)/VLOOKUP("電力（全国平均・暫定）",設定!$A$2:$C$101,3,FALSE)),"")</f>
        <v>4756381.5104408357</v>
      </c>
    </row>
    <row r="1668" spans="12:21" x14ac:dyDescent="0.15">
      <c r="L1668"/>
      <c r="M1668"/>
      <c r="U1668">
        <f>IFERROR(1 + ((1-T472)/MAX(T472,0.000001))*(VLOOKUP("都市ガス",設定!$A$2:$C$101,3,FALSE)/VLOOKUP("電力（全国平均・暫定）",設定!$A$2:$C$101,3,FALSE)),"")</f>
        <v>4756381.5104408357</v>
      </c>
    </row>
    <row r="1669" spans="12:21" x14ac:dyDescent="0.15">
      <c r="L1669"/>
      <c r="M1669"/>
      <c r="U1669">
        <f>IFERROR(1 + ((1-T473)/MAX(T473,0.000001))*(VLOOKUP("都市ガス",設定!$A$2:$C$101,3,FALSE)/VLOOKUP("電力（全国平均・暫定）",設定!$A$2:$C$101,3,FALSE)),"")</f>
        <v>4756381.5104408357</v>
      </c>
    </row>
    <row r="1670" spans="12:21" x14ac:dyDescent="0.15">
      <c r="L1670"/>
      <c r="M1670"/>
      <c r="U1670">
        <f>IFERROR(1 + ((1-T474)/MAX(T474,0.000001))*(VLOOKUP("都市ガス",設定!$A$2:$C$101,3,FALSE)/VLOOKUP("電力（全国平均・暫定）",設定!$A$2:$C$101,3,FALSE)),"")</f>
        <v>4756381.5104408357</v>
      </c>
    </row>
    <row r="1671" spans="12:21" x14ac:dyDescent="0.15">
      <c r="L1671"/>
      <c r="M1671"/>
      <c r="U1671">
        <f>IFERROR(1 + ((1-T475)/MAX(T475,0.000001))*(VLOOKUP("都市ガス",設定!$A$2:$C$101,3,FALSE)/VLOOKUP("電力（全国平均・暫定）",設定!$A$2:$C$101,3,FALSE)),"")</f>
        <v>4756381.5104408357</v>
      </c>
    </row>
    <row r="1672" spans="12:21" x14ac:dyDescent="0.15">
      <c r="L1672"/>
      <c r="M1672"/>
      <c r="U1672">
        <f>IFERROR(1 + ((1-T476)/MAX(T476,0.000001))*(VLOOKUP("都市ガス",設定!$A$2:$C$101,3,FALSE)/VLOOKUP("電力（全国平均・暫定）",設定!$A$2:$C$101,3,FALSE)),"")</f>
        <v>4756381.5104408357</v>
      </c>
    </row>
    <row r="1673" spans="12:21" x14ac:dyDescent="0.15">
      <c r="L1673"/>
      <c r="M1673"/>
      <c r="U1673">
        <f>IFERROR(1 + ((1-T477)/MAX(T477,0.000001))*(VLOOKUP("都市ガス",設定!$A$2:$C$101,3,FALSE)/VLOOKUP("電力（全国平均・暫定）",設定!$A$2:$C$101,3,FALSE)),"")</f>
        <v>4756381.5104408357</v>
      </c>
    </row>
    <row r="1674" spans="12:21" x14ac:dyDescent="0.15">
      <c r="L1674"/>
      <c r="M1674"/>
      <c r="U1674">
        <f>IFERROR(1 + ((1-T478)/MAX(T478,0.000001))*(VLOOKUP("都市ガス",設定!$A$2:$C$101,3,FALSE)/VLOOKUP("電力（全国平均・暫定）",設定!$A$2:$C$101,3,FALSE)),"")</f>
        <v>4756381.5104408357</v>
      </c>
    </row>
    <row r="1675" spans="12:21" x14ac:dyDescent="0.15">
      <c r="L1675"/>
      <c r="M1675"/>
      <c r="U1675">
        <f>IFERROR(1 + ((1-T479)/MAX(T479,0.000001))*(VLOOKUP("都市ガス",設定!$A$2:$C$101,3,FALSE)/VLOOKUP("電力（全国平均・暫定）",設定!$A$2:$C$101,3,FALSE)),"")</f>
        <v>4756381.5104408357</v>
      </c>
    </row>
    <row r="1676" spans="12:21" x14ac:dyDescent="0.15">
      <c r="L1676"/>
      <c r="M1676"/>
      <c r="U1676">
        <f>IFERROR(1 + ((1-T480)/MAX(T480,0.000001))*(VLOOKUP("都市ガス",設定!$A$2:$C$101,3,FALSE)/VLOOKUP("電力（全国平均・暫定）",設定!$A$2:$C$101,3,FALSE)),"")</f>
        <v>4756381.5104408357</v>
      </c>
    </row>
    <row r="1677" spans="12:21" x14ac:dyDescent="0.15">
      <c r="L1677"/>
      <c r="M1677"/>
      <c r="U1677">
        <f>IFERROR(1 + ((1-T481)/MAX(T481,0.000001))*(VLOOKUP("都市ガス",設定!$A$2:$C$101,3,FALSE)/VLOOKUP("電力（全国平均・暫定）",設定!$A$2:$C$101,3,FALSE)),"")</f>
        <v>4756381.5104408357</v>
      </c>
    </row>
    <row r="1678" spans="12:21" x14ac:dyDescent="0.15">
      <c r="L1678"/>
      <c r="M1678"/>
      <c r="U1678">
        <f>IFERROR(1 + ((1-T482)/MAX(T482,0.000001))*(VLOOKUP("都市ガス",設定!$A$2:$C$101,3,FALSE)/VLOOKUP("電力（全国平均・暫定）",設定!$A$2:$C$101,3,FALSE)),"")</f>
        <v>4756381.5104408357</v>
      </c>
    </row>
    <row r="1679" spans="12:21" x14ac:dyDescent="0.15">
      <c r="L1679"/>
      <c r="M1679"/>
      <c r="U1679">
        <f>IFERROR(1 + ((1-T483)/MAX(T483,0.000001))*(VLOOKUP("都市ガス",設定!$A$2:$C$101,3,FALSE)/VLOOKUP("電力（全国平均・暫定）",設定!$A$2:$C$101,3,FALSE)),"")</f>
        <v>4756381.5104408357</v>
      </c>
    </row>
    <row r="1680" spans="12:21" x14ac:dyDescent="0.15">
      <c r="L1680"/>
      <c r="M1680"/>
      <c r="U1680">
        <f>IFERROR(1 + ((1-T484)/MAX(T484,0.000001))*(VLOOKUP("都市ガス",設定!$A$2:$C$101,3,FALSE)/VLOOKUP("電力（全国平均・暫定）",設定!$A$2:$C$101,3,FALSE)),"")</f>
        <v>4756381.5104408357</v>
      </c>
    </row>
    <row r="1681" spans="12:21" x14ac:dyDescent="0.15">
      <c r="L1681"/>
      <c r="M1681"/>
      <c r="U1681">
        <f>IFERROR(1 + ((1-T485)/MAX(T485,0.000001))*(VLOOKUP("都市ガス",設定!$A$2:$C$101,3,FALSE)/VLOOKUP("電力（全国平均・暫定）",設定!$A$2:$C$101,3,FALSE)),"")</f>
        <v>4756381.5104408357</v>
      </c>
    </row>
    <row r="1682" spans="12:21" x14ac:dyDescent="0.15">
      <c r="L1682"/>
      <c r="M1682"/>
      <c r="U1682">
        <f>IFERROR(1 + ((1-T486)/MAX(T486,0.000001))*(VLOOKUP("都市ガス",設定!$A$2:$C$101,3,FALSE)/VLOOKUP("電力（全国平均・暫定）",設定!$A$2:$C$101,3,FALSE)),"")</f>
        <v>4756381.5104408357</v>
      </c>
    </row>
    <row r="1683" spans="12:21" x14ac:dyDescent="0.15">
      <c r="L1683"/>
      <c r="M1683"/>
      <c r="U1683">
        <f>IFERROR(1 + ((1-T487)/MAX(T487,0.000001))*(VLOOKUP("都市ガス",設定!$A$2:$C$101,3,FALSE)/VLOOKUP("電力（全国平均・暫定）",設定!$A$2:$C$101,3,FALSE)),"")</f>
        <v>4756381.5104408357</v>
      </c>
    </row>
    <row r="1684" spans="12:21" x14ac:dyDescent="0.15">
      <c r="L1684"/>
      <c r="M1684"/>
      <c r="U1684">
        <f>IFERROR(1 + ((1-T488)/MAX(T488,0.000001))*(VLOOKUP("都市ガス",設定!$A$2:$C$101,3,FALSE)/VLOOKUP("電力（全国平均・暫定）",設定!$A$2:$C$101,3,FALSE)),"")</f>
        <v>4756381.5104408357</v>
      </c>
    </row>
    <row r="1685" spans="12:21" x14ac:dyDescent="0.15">
      <c r="L1685"/>
      <c r="M1685"/>
      <c r="U1685">
        <f>IFERROR(1 + ((1-T489)/MAX(T489,0.000001))*(VLOOKUP("都市ガス",設定!$A$2:$C$101,3,FALSE)/VLOOKUP("電力（全国平均・暫定）",設定!$A$2:$C$101,3,FALSE)),"")</f>
        <v>4756381.5104408357</v>
      </c>
    </row>
    <row r="1686" spans="12:21" x14ac:dyDescent="0.15">
      <c r="L1686"/>
      <c r="M1686"/>
      <c r="U1686">
        <f>IFERROR(1 + ((1-T490)/MAX(T490,0.000001))*(VLOOKUP("都市ガス",設定!$A$2:$C$101,3,FALSE)/VLOOKUP("電力（全国平均・暫定）",設定!$A$2:$C$101,3,FALSE)),"")</f>
        <v>4756381.5104408357</v>
      </c>
    </row>
    <row r="1687" spans="12:21" x14ac:dyDescent="0.15">
      <c r="L1687"/>
      <c r="M1687"/>
      <c r="U1687">
        <f>IFERROR(1 + ((1-T491)/MAX(T491,0.000001))*(VLOOKUP("都市ガス",設定!$A$2:$C$101,3,FALSE)/VLOOKUP("電力（全国平均・暫定）",設定!$A$2:$C$101,3,FALSE)),"")</f>
        <v>4756381.5104408357</v>
      </c>
    </row>
    <row r="1688" spans="12:21" x14ac:dyDescent="0.15">
      <c r="L1688"/>
      <c r="M1688"/>
      <c r="U1688">
        <f>IFERROR(1 + ((1-T492)/MAX(T492,0.000001))*(VLOOKUP("都市ガス",設定!$A$2:$C$101,3,FALSE)/VLOOKUP("電力（全国平均・暫定）",設定!$A$2:$C$101,3,FALSE)),"")</f>
        <v>4756381.5104408357</v>
      </c>
    </row>
    <row r="1689" spans="12:21" x14ac:dyDescent="0.15">
      <c r="L1689"/>
      <c r="M1689"/>
      <c r="U1689">
        <f>IFERROR(1 + ((1-T493)/MAX(T493,0.000001))*(VLOOKUP("都市ガス",設定!$A$2:$C$101,3,FALSE)/VLOOKUP("電力（全国平均・暫定）",設定!$A$2:$C$101,3,FALSE)),"")</f>
        <v>4756381.5104408357</v>
      </c>
    </row>
    <row r="1690" spans="12:21" x14ac:dyDescent="0.15">
      <c r="L1690"/>
      <c r="M1690"/>
      <c r="U1690">
        <f>IFERROR(1 + ((1-T494)/MAX(T494,0.000001))*(VLOOKUP("都市ガス",設定!$A$2:$C$101,3,FALSE)/VLOOKUP("電力（全国平均・暫定）",設定!$A$2:$C$101,3,FALSE)),"")</f>
        <v>4756381.5104408357</v>
      </c>
    </row>
    <row r="1691" spans="12:21" x14ac:dyDescent="0.15">
      <c r="L1691"/>
      <c r="M1691"/>
      <c r="U1691">
        <f>IFERROR(1 + ((1-T495)/MAX(T495,0.000001))*(VLOOKUP("都市ガス",設定!$A$2:$C$101,3,FALSE)/VLOOKUP("電力（全国平均・暫定）",設定!$A$2:$C$101,3,FALSE)),"")</f>
        <v>4756381.5104408357</v>
      </c>
    </row>
    <row r="1692" spans="12:21" x14ac:dyDescent="0.15">
      <c r="L1692"/>
      <c r="M1692"/>
      <c r="U1692">
        <f>IFERROR(1 + ((1-T496)/MAX(T496,0.000001))*(VLOOKUP("都市ガス",設定!$A$2:$C$101,3,FALSE)/VLOOKUP("電力（全国平均・暫定）",設定!$A$2:$C$101,3,FALSE)),"")</f>
        <v>4756381.5104408357</v>
      </c>
    </row>
    <row r="1693" spans="12:21" x14ac:dyDescent="0.15">
      <c r="L1693"/>
      <c r="M1693"/>
      <c r="U1693">
        <f>IFERROR(1 + ((1-T497)/MAX(T497,0.000001))*(VLOOKUP("都市ガス",設定!$A$2:$C$101,3,FALSE)/VLOOKUP("電力（全国平均・暫定）",設定!$A$2:$C$101,3,FALSE)),"")</f>
        <v>4756381.5104408357</v>
      </c>
    </row>
    <row r="1694" spans="12:21" x14ac:dyDescent="0.15">
      <c r="L1694"/>
      <c r="M1694"/>
      <c r="U1694">
        <f>IFERROR(1 + ((1-T498)/MAX(T498,0.000001))*(VLOOKUP("都市ガス",設定!$A$2:$C$101,3,FALSE)/VLOOKUP("電力（全国平均・暫定）",設定!$A$2:$C$101,3,FALSE)),"")</f>
        <v>4756381.5104408357</v>
      </c>
    </row>
    <row r="1695" spans="12:21" x14ac:dyDescent="0.15">
      <c r="L1695"/>
      <c r="M1695"/>
      <c r="U1695">
        <f>IFERROR(1 + ((1-T499)/MAX(T499,0.000001))*(VLOOKUP("都市ガス",設定!$A$2:$C$101,3,FALSE)/VLOOKUP("電力（全国平均・暫定）",設定!$A$2:$C$101,3,FALSE)),"")</f>
        <v>4756381.5104408357</v>
      </c>
    </row>
    <row r="1696" spans="12:21" x14ac:dyDescent="0.15">
      <c r="L1696"/>
      <c r="M1696"/>
      <c r="U1696">
        <f>IFERROR(1 + ((1-T500)/MAX(T500,0.000001))*(VLOOKUP("都市ガス",設定!$A$2:$C$101,3,FALSE)/VLOOKUP("電力（全国平均・暫定）",設定!$A$2:$C$101,3,FALSE)),"")</f>
        <v>4756381.5104408357</v>
      </c>
    </row>
    <row r="1697" spans="12:21" x14ac:dyDescent="0.15">
      <c r="L1697"/>
      <c r="M1697"/>
      <c r="U1697">
        <f>IFERROR(1 + ((1-T501)/MAX(T501,0.000001))*(VLOOKUP("都市ガス",設定!$A$2:$C$101,3,FALSE)/VLOOKUP("電力（全国平均・暫定）",設定!$A$2:$C$101,3,FALSE)),"")</f>
        <v>4756381.5104408357</v>
      </c>
    </row>
    <row r="1698" spans="12:21" x14ac:dyDescent="0.15">
      <c r="L1698"/>
      <c r="M1698"/>
      <c r="U1698">
        <f>IFERROR(1 + ((1-T502)/MAX(T502,0.000001))*(VLOOKUP("都市ガス",設定!$A$2:$C$101,3,FALSE)/VLOOKUP("電力（全国平均・暫定）",設定!$A$2:$C$101,3,FALSE)),"")</f>
        <v>4756381.5104408357</v>
      </c>
    </row>
    <row r="1699" spans="12:21" x14ac:dyDescent="0.15">
      <c r="L1699"/>
      <c r="M1699"/>
      <c r="U1699">
        <f>IFERROR(1 + ((1-T503)/MAX(T503,0.000001))*(VLOOKUP("都市ガス",設定!$A$2:$C$101,3,FALSE)/VLOOKUP("電力（全国平均・暫定）",設定!$A$2:$C$101,3,FALSE)),"")</f>
        <v>4756381.5104408357</v>
      </c>
    </row>
    <row r="1700" spans="12:21" x14ac:dyDescent="0.15">
      <c r="L1700"/>
      <c r="M1700"/>
      <c r="U1700">
        <f>IFERROR(1 + ((1-T504)/MAX(T504,0.000001))*(VLOOKUP("都市ガス",設定!$A$2:$C$101,3,FALSE)/VLOOKUP("電力（全国平均・暫定）",設定!$A$2:$C$101,3,FALSE)),"")</f>
        <v>4756381.5104408357</v>
      </c>
    </row>
    <row r="1701" spans="12:21" x14ac:dyDescent="0.15">
      <c r="L1701"/>
      <c r="M1701"/>
      <c r="U1701">
        <f>IFERROR(1 + ((1-T505)/MAX(T505,0.000001))*(VLOOKUP("都市ガス",設定!$A$2:$C$101,3,FALSE)/VLOOKUP("電力（全国平均・暫定）",設定!$A$2:$C$101,3,FALSE)),"")</f>
        <v>4756381.5104408357</v>
      </c>
    </row>
    <row r="1702" spans="12:21" x14ac:dyDescent="0.15">
      <c r="L1702"/>
      <c r="M1702"/>
      <c r="U1702">
        <f>IFERROR(1 + ((1-T506)/MAX(T506,0.000001))*(VLOOKUP("都市ガス",設定!$A$2:$C$101,3,FALSE)/VLOOKUP("電力（全国平均・暫定）",設定!$A$2:$C$101,3,FALSE)),"")</f>
        <v>4756381.5104408357</v>
      </c>
    </row>
    <row r="1703" spans="12:21" x14ac:dyDescent="0.15">
      <c r="L1703"/>
      <c r="M1703"/>
      <c r="U1703">
        <f>IFERROR(1 + ((1-T507)/MAX(T507,0.000001))*(VLOOKUP("都市ガス",設定!$A$2:$C$101,3,FALSE)/VLOOKUP("電力（全国平均・暫定）",設定!$A$2:$C$101,3,FALSE)),"")</f>
        <v>4756381.5104408357</v>
      </c>
    </row>
    <row r="1704" spans="12:21" x14ac:dyDescent="0.15">
      <c r="L1704"/>
      <c r="M1704"/>
      <c r="U1704">
        <f>IFERROR(1 + ((1-T508)/MAX(T508,0.000001))*(VLOOKUP("都市ガス",設定!$A$2:$C$101,3,FALSE)/VLOOKUP("電力（全国平均・暫定）",設定!$A$2:$C$101,3,FALSE)),"")</f>
        <v>4756381.5104408357</v>
      </c>
    </row>
    <row r="1705" spans="12:21" x14ac:dyDescent="0.15">
      <c r="L1705"/>
      <c r="M1705"/>
      <c r="U1705">
        <f>IFERROR(1 + ((1-T509)/MAX(T509,0.000001))*(VLOOKUP("都市ガス",設定!$A$2:$C$101,3,FALSE)/VLOOKUP("電力（全国平均・暫定）",設定!$A$2:$C$101,3,FALSE)),"")</f>
        <v>4756381.5104408357</v>
      </c>
    </row>
    <row r="1706" spans="12:21" x14ac:dyDescent="0.15">
      <c r="L1706"/>
      <c r="M1706"/>
      <c r="U1706">
        <f>IFERROR(1 + ((1-T510)/MAX(T510,0.000001))*(VLOOKUP("都市ガス",設定!$A$2:$C$101,3,FALSE)/VLOOKUP("電力（全国平均・暫定）",設定!$A$2:$C$101,3,FALSE)),"")</f>
        <v>4756381.5104408357</v>
      </c>
    </row>
    <row r="1707" spans="12:21" x14ac:dyDescent="0.15">
      <c r="L1707"/>
      <c r="M1707"/>
      <c r="U1707">
        <f>IFERROR(1 + ((1-T511)/MAX(T511,0.000001))*(VLOOKUP("都市ガス",設定!$A$2:$C$101,3,FALSE)/VLOOKUP("電力（全国平均・暫定）",設定!$A$2:$C$101,3,FALSE)),"")</f>
        <v>4756381.5104408357</v>
      </c>
    </row>
    <row r="1708" spans="12:21" x14ac:dyDescent="0.15">
      <c r="L1708"/>
      <c r="M1708"/>
      <c r="U1708">
        <f>IFERROR(1 + ((1-T512)/MAX(T512,0.000001))*(VLOOKUP("都市ガス",設定!$A$2:$C$101,3,FALSE)/VLOOKUP("電力（全国平均・暫定）",設定!$A$2:$C$101,3,FALSE)),"")</f>
        <v>4756381.5104408357</v>
      </c>
    </row>
    <row r="1709" spans="12:21" x14ac:dyDescent="0.15">
      <c r="L1709"/>
      <c r="M1709"/>
      <c r="U1709">
        <f>IFERROR(1 + ((1-T513)/MAX(T513,0.000001))*(VLOOKUP("都市ガス",設定!$A$2:$C$101,3,FALSE)/VLOOKUP("電力（全国平均・暫定）",設定!$A$2:$C$101,3,FALSE)),"")</f>
        <v>4756381.5104408357</v>
      </c>
    </row>
    <row r="1710" spans="12:21" x14ac:dyDescent="0.15">
      <c r="L1710"/>
      <c r="M1710"/>
      <c r="U1710">
        <f>IFERROR(1 + ((1-T514)/MAX(T514,0.000001))*(VLOOKUP("都市ガス",設定!$A$2:$C$101,3,FALSE)/VLOOKUP("電力（全国平均・暫定）",設定!$A$2:$C$101,3,FALSE)),"")</f>
        <v>4756381.5104408357</v>
      </c>
    </row>
    <row r="1711" spans="12:21" x14ac:dyDescent="0.15">
      <c r="L1711"/>
      <c r="M1711"/>
      <c r="U1711">
        <f>IFERROR(1 + ((1-T515)/MAX(T515,0.000001))*(VLOOKUP("都市ガス",設定!$A$2:$C$101,3,FALSE)/VLOOKUP("電力（全国平均・暫定）",設定!$A$2:$C$101,3,FALSE)),"")</f>
        <v>4756381.5104408357</v>
      </c>
    </row>
    <row r="1712" spans="12:21" x14ac:dyDescent="0.15">
      <c r="L1712"/>
      <c r="M1712"/>
      <c r="U1712">
        <f>IFERROR(1 + ((1-T516)/MAX(T516,0.000001))*(VLOOKUP("都市ガス",設定!$A$2:$C$101,3,FALSE)/VLOOKUP("電力（全国平均・暫定）",設定!$A$2:$C$101,3,FALSE)),"")</f>
        <v>4756381.5104408357</v>
      </c>
    </row>
    <row r="1713" spans="12:21" x14ac:dyDescent="0.15">
      <c r="L1713"/>
      <c r="M1713"/>
      <c r="U1713">
        <f>IFERROR(1 + ((1-T517)/MAX(T517,0.000001))*(VLOOKUP("都市ガス",設定!$A$2:$C$101,3,FALSE)/VLOOKUP("電力（全国平均・暫定）",設定!$A$2:$C$101,3,FALSE)),"")</f>
        <v>4756381.5104408357</v>
      </c>
    </row>
    <row r="1714" spans="12:21" x14ac:dyDescent="0.15">
      <c r="L1714"/>
      <c r="M1714"/>
      <c r="U1714">
        <f>IFERROR(1 + ((1-T518)/MAX(T518,0.000001))*(VLOOKUP("都市ガス",設定!$A$2:$C$101,3,FALSE)/VLOOKUP("電力（全国平均・暫定）",設定!$A$2:$C$101,3,FALSE)),"")</f>
        <v>4756381.5104408357</v>
      </c>
    </row>
    <row r="1715" spans="12:21" x14ac:dyDescent="0.15">
      <c r="L1715"/>
      <c r="M1715"/>
      <c r="U1715">
        <f>IFERROR(1 + ((1-T519)/MAX(T519,0.000001))*(VLOOKUP("都市ガス",設定!$A$2:$C$101,3,FALSE)/VLOOKUP("電力（全国平均・暫定）",設定!$A$2:$C$101,3,FALSE)),"")</f>
        <v>4756381.5104408357</v>
      </c>
    </row>
    <row r="1716" spans="12:21" x14ac:dyDescent="0.15">
      <c r="L1716"/>
      <c r="M1716"/>
      <c r="U1716">
        <f>IFERROR(1 + ((1-T520)/MAX(T520,0.000001))*(VLOOKUP("都市ガス",設定!$A$2:$C$101,3,FALSE)/VLOOKUP("電力（全国平均・暫定）",設定!$A$2:$C$101,3,FALSE)),"")</f>
        <v>4756381.5104408357</v>
      </c>
    </row>
    <row r="1717" spans="12:21" x14ac:dyDescent="0.15">
      <c r="L1717"/>
      <c r="M1717"/>
      <c r="U1717">
        <f>IFERROR(1 + ((1-T521)/MAX(T521,0.000001))*(VLOOKUP("都市ガス",設定!$A$2:$C$101,3,FALSE)/VLOOKUP("電力（全国平均・暫定）",設定!$A$2:$C$101,3,FALSE)),"")</f>
        <v>4756381.5104408357</v>
      </c>
    </row>
    <row r="1718" spans="12:21" x14ac:dyDescent="0.15">
      <c r="L1718"/>
      <c r="M1718"/>
      <c r="U1718">
        <f>IFERROR(1 + ((1-T522)/MAX(T522,0.000001))*(VLOOKUP("都市ガス",設定!$A$2:$C$101,3,FALSE)/VLOOKUP("電力（全国平均・暫定）",設定!$A$2:$C$101,3,FALSE)),"")</f>
        <v>4756381.5104408357</v>
      </c>
    </row>
    <row r="1719" spans="12:21" x14ac:dyDescent="0.15">
      <c r="L1719"/>
      <c r="M1719"/>
      <c r="U1719">
        <f>IFERROR(1 + ((1-T523)/MAX(T523,0.000001))*(VLOOKUP("都市ガス",設定!$A$2:$C$101,3,FALSE)/VLOOKUP("電力（全国平均・暫定）",設定!$A$2:$C$101,3,FALSE)),"")</f>
        <v>4756381.5104408357</v>
      </c>
    </row>
    <row r="1720" spans="12:21" x14ac:dyDescent="0.15">
      <c r="L1720"/>
      <c r="M1720"/>
      <c r="U1720">
        <f>IFERROR(1 + ((1-T524)/MAX(T524,0.000001))*(VLOOKUP("都市ガス",設定!$A$2:$C$101,3,FALSE)/VLOOKUP("電力（全国平均・暫定）",設定!$A$2:$C$101,3,FALSE)),"")</f>
        <v>4756381.5104408357</v>
      </c>
    </row>
    <row r="1721" spans="12:21" x14ac:dyDescent="0.15">
      <c r="L1721"/>
      <c r="M1721"/>
      <c r="U1721">
        <f>IFERROR(1 + ((1-T525)/MAX(T525,0.000001))*(VLOOKUP("都市ガス",設定!$A$2:$C$101,3,FALSE)/VLOOKUP("電力（全国平均・暫定）",設定!$A$2:$C$101,3,FALSE)),"")</f>
        <v>4756381.5104408357</v>
      </c>
    </row>
    <row r="1722" spans="12:21" x14ac:dyDescent="0.15">
      <c r="L1722"/>
      <c r="M1722"/>
      <c r="U1722">
        <f>IFERROR(1 + ((1-T526)/MAX(T526,0.000001))*(VLOOKUP("都市ガス",設定!$A$2:$C$101,3,FALSE)/VLOOKUP("電力（全国平均・暫定）",設定!$A$2:$C$101,3,FALSE)),"")</f>
        <v>4756381.5104408357</v>
      </c>
    </row>
    <row r="1723" spans="12:21" x14ac:dyDescent="0.15">
      <c r="L1723"/>
      <c r="M1723"/>
      <c r="U1723">
        <f>IFERROR(1 + ((1-T527)/MAX(T527,0.000001))*(VLOOKUP("都市ガス",設定!$A$2:$C$101,3,FALSE)/VLOOKUP("電力（全国平均・暫定）",設定!$A$2:$C$101,3,FALSE)),"")</f>
        <v>4756381.5104408357</v>
      </c>
    </row>
    <row r="1724" spans="12:21" x14ac:dyDescent="0.15">
      <c r="L1724"/>
      <c r="M1724"/>
      <c r="U1724">
        <f>IFERROR(1 + ((1-T528)/MAX(T528,0.000001))*(VLOOKUP("都市ガス",設定!$A$2:$C$101,3,FALSE)/VLOOKUP("電力（全国平均・暫定）",設定!$A$2:$C$101,3,FALSE)),"")</f>
        <v>4756381.5104408357</v>
      </c>
    </row>
    <row r="1725" spans="12:21" x14ac:dyDescent="0.15">
      <c r="L1725"/>
      <c r="M1725"/>
      <c r="U1725">
        <f>IFERROR(1 + ((1-T529)/MAX(T529,0.000001))*(VLOOKUP("都市ガス",設定!$A$2:$C$101,3,FALSE)/VLOOKUP("電力（全国平均・暫定）",設定!$A$2:$C$101,3,FALSE)),"")</f>
        <v>4756381.5104408357</v>
      </c>
    </row>
    <row r="1726" spans="12:21" x14ac:dyDescent="0.15">
      <c r="L1726"/>
      <c r="M1726"/>
      <c r="U1726">
        <f>IFERROR(1 + ((1-T530)/MAX(T530,0.000001))*(VLOOKUP("都市ガス",設定!$A$2:$C$101,3,FALSE)/VLOOKUP("電力（全国平均・暫定）",設定!$A$2:$C$101,3,FALSE)),"")</f>
        <v>4756381.5104408357</v>
      </c>
    </row>
    <row r="1727" spans="12:21" x14ac:dyDescent="0.15">
      <c r="L1727"/>
      <c r="M1727"/>
      <c r="U1727">
        <f>IFERROR(1 + ((1-T531)/MAX(T531,0.000001))*(VLOOKUP("都市ガス",設定!$A$2:$C$101,3,FALSE)/VLOOKUP("電力（全国平均・暫定）",設定!$A$2:$C$101,3,FALSE)),"")</f>
        <v>4756381.5104408357</v>
      </c>
    </row>
    <row r="1728" spans="12:21" x14ac:dyDescent="0.15">
      <c r="L1728"/>
      <c r="M1728"/>
      <c r="U1728">
        <f>IFERROR(1 + ((1-T532)/MAX(T532,0.000001))*(VLOOKUP("都市ガス",設定!$A$2:$C$101,3,FALSE)/VLOOKUP("電力（全国平均・暫定）",設定!$A$2:$C$101,3,FALSE)),"")</f>
        <v>4756381.5104408357</v>
      </c>
    </row>
    <row r="1729" spans="12:21" x14ac:dyDescent="0.15">
      <c r="L1729"/>
      <c r="M1729"/>
      <c r="U1729">
        <f>IFERROR(1 + ((1-T533)/MAX(T533,0.000001))*(VLOOKUP("都市ガス",設定!$A$2:$C$101,3,FALSE)/VLOOKUP("電力（全国平均・暫定）",設定!$A$2:$C$101,3,FALSE)),"")</f>
        <v>4756381.5104408357</v>
      </c>
    </row>
    <row r="1730" spans="12:21" x14ac:dyDescent="0.15">
      <c r="L1730"/>
      <c r="M1730"/>
      <c r="U1730">
        <f>IFERROR(1 + ((1-T534)/MAX(T534,0.000001))*(VLOOKUP("都市ガス",設定!$A$2:$C$101,3,FALSE)/VLOOKUP("電力（全国平均・暫定）",設定!$A$2:$C$101,3,FALSE)),"")</f>
        <v>4756381.5104408357</v>
      </c>
    </row>
    <row r="1731" spans="12:21" x14ac:dyDescent="0.15">
      <c r="L1731"/>
      <c r="M1731"/>
      <c r="U1731">
        <f>IFERROR(1 + ((1-T535)/MAX(T535,0.000001))*(VLOOKUP("都市ガス",設定!$A$2:$C$101,3,FALSE)/VLOOKUP("電力（全国平均・暫定）",設定!$A$2:$C$101,3,FALSE)),"")</f>
        <v>4756381.5104408357</v>
      </c>
    </row>
    <row r="1732" spans="12:21" x14ac:dyDescent="0.15">
      <c r="L1732"/>
      <c r="M1732"/>
      <c r="U1732">
        <f>IFERROR(1 + ((1-T536)/MAX(T536,0.000001))*(VLOOKUP("都市ガス",設定!$A$2:$C$101,3,FALSE)/VLOOKUP("電力（全国平均・暫定）",設定!$A$2:$C$101,3,FALSE)),"")</f>
        <v>4756381.5104408357</v>
      </c>
    </row>
    <row r="1733" spans="12:21" x14ac:dyDescent="0.15">
      <c r="L1733"/>
      <c r="M1733"/>
      <c r="U1733">
        <f>IFERROR(1 + ((1-T537)/MAX(T537,0.000001))*(VLOOKUP("都市ガス",設定!$A$2:$C$101,3,FALSE)/VLOOKUP("電力（全国平均・暫定）",設定!$A$2:$C$101,3,FALSE)),"")</f>
        <v>4756381.5104408357</v>
      </c>
    </row>
    <row r="1734" spans="12:21" x14ac:dyDescent="0.15">
      <c r="L1734"/>
      <c r="M1734"/>
      <c r="U1734">
        <f>IFERROR(1 + ((1-T538)/MAX(T538,0.000001))*(VLOOKUP("都市ガス",設定!$A$2:$C$101,3,FALSE)/VLOOKUP("電力（全国平均・暫定）",設定!$A$2:$C$101,3,FALSE)),"")</f>
        <v>4756381.5104408357</v>
      </c>
    </row>
    <row r="1735" spans="12:21" x14ac:dyDescent="0.15">
      <c r="L1735"/>
      <c r="M1735"/>
      <c r="U1735">
        <f>IFERROR(1 + ((1-T539)/MAX(T539,0.000001))*(VLOOKUP("都市ガス",設定!$A$2:$C$101,3,FALSE)/VLOOKUP("電力（全国平均・暫定）",設定!$A$2:$C$101,3,FALSE)),"")</f>
        <v>4756381.5104408357</v>
      </c>
    </row>
    <row r="1736" spans="12:21" x14ac:dyDescent="0.15">
      <c r="L1736"/>
      <c r="M1736"/>
      <c r="U1736">
        <f>IFERROR(1 + ((1-T540)/MAX(T540,0.000001))*(VLOOKUP("都市ガス",設定!$A$2:$C$101,3,FALSE)/VLOOKUP("電力（全国平均・暫定）",設定!$A$2:$C$101,3,FALSE)),"")</f>
        <v>4756381.5104408357</v>
      </c>
    </row>
    <row r="1737" spans="12:21" x14ac:dyDescent="0.15">
      <c r="L1737"/>
      <c r="M1737"/>
      <c r="U1737">
        <f>IFERROR(1 + ((1-T541)/MAX(T541,0.000001))*(VLOOKUP("都市ガス",設定!$A$2:$C$101,3,FALSE)/VLOOKUP("電力（全国平均・暫定）",設定!$A$2:$C$101,3,FALSE)),"")</f>
        <v>4756381.5104408357</v>
      </c>
    </row>
    <row r="1738" spans="12:21" x14ac:dyDescent="0.15">
      <c r="L1738"/>
      <c r="M1738"/>
      <c r="U1738">
        <f>IFERROR(1 + ((1-T542)/MAX(T542,0.000001))*(VLOOKUP("都市ガス",設定!$A$2:$C$101,3,FALSE)/VLOOKUP("電力（全国平均・暫定）",設定!$A$2:$C$101,3,FALSE)),"")</f>
        <v>4756381.5104408357</v>
      </c>
    </row>
    <row r="1739" spans="12:21" x14ac:dyDescent="0.15">
      <c r="L1739"/>
      <c r="M1739"/>
      <c r="U1739">
        <f>IFERROR(1 + ((1-T543)/MAX(T543,0.000001))*(VLOOKUP("都市ガス",設定!$A$2:$C$101,3,FALSE)/VLOOKUP("電力（全国平均・暫定）",設定!$A$2:$C$101,3,FALSE)),"")</f>
        <v>4756381.5104408357</v>
      </c>
    </row>
    <row r="1740" spans="12:21" x14ac:dyDescent="0.15">
      <c r="L1740"/>
      <c r="M1740"/>
      <c r="U1740">
        <f>IFERROR(1 + ((1-T544)/MAX(T544,0.000001))*(VLOOKUP("都市ガス",設定!$A$2:$C$101,3,FALSE)/VLOOKUP("電力（全国平均・暫定）",設定!$A$2:$C$101,3,FALSE)),"")</f>
        <v>4756381.5104408357</v>
      </c>
    </row>
    <row r="1741" spans="12:21" x14ac:dyDescent="0.15">
      <c r="L1741"/>
      <c r="M1741"/>
      <c r="U1741">
        <f>IFERROR(1 + ((1-T545)/MAX(T545,0.000001))*(VLOOKUP("都市ガス",設定!$A$2:$C$101,3,FALSE)/VLOOKUP("電力（全国平均・暫定）",設定!$A$2:$C$101,3,FALSE)),"")</f>
        <v>4756381.5104408357</v>
      </c>
    </row>
    <row r="1742" spans="12:21" x14ac:dyDescent="0.15">
      <c r="L1742"/>
      <c r="M1742"/>
      <c r="U1742">
        <f>IFERROR(1 + ((1-T546)/MAX(T546,0.000001))*(VLOOKUP("都市ガス",設定!$A$2:$C$101,3,FALSE)/VLOOKUP("電力（全国平均・暫定）",設定!$A$2:$C$101,3,FALSE)),"")</f>
        <v>4756381.5104408357</v>
      </c>
    </row>
    <row r="1743" spans="12:21" x14ac:dyDescent="0.15">
      <c r="L1743"/>
      <c r="M1743"/>
      <c r="U1743">
        <f>IFERROR(1 + ((1-T547)/MAX(T547,0.000001))*(VLOOKUP("都市ガス",設定!$A$2:$C$101,3,FALSE)/VLOOKUP("電力（全国平均・暫定）",設定!$A$2:$C$101,3,FALSE)),"")</f>
        <v>4756381.5104408357</v>
      </c>
    </row>
    <row r="1744" spans="12:21" x14ac:dyDescent="0.15">
      <c r="L1744"/>
      <c r="M1744"/>
      <c r="U1744">
        <f>IFERROR(1 + ((1-T548)/MAX(T548,0.000001))*(VLOOKUP("都市ガス",設定!$A$2:$C$101,3,FALSE)/VLOOKUP("電力（全国平均・暫定）",設定!$A$2:$C$101,3,FALSE)),"")</f>
        <v>4756381.5104408357</v>
      </c>
    </row>
    <row r="1745" spans="12:21" x14ac:dyDescent="0.15">
      <c r="L1745"/>
      <c r="M1745"/>
      <c r="U1745">
        <f>IFERROR(1 + ((1-T549)/MAX(T549,0.000001))*(VLOOKUP("都市ガス",設定!$A$2:$C$101,3,FALSE)/VLOOKUP("電力（全国平均・暫定）",設定!$A$2:$C$101,3,FALSE)),"")</f>
        <v>4756381.5104408357</v>
      </c>
    </row>
    <row r="1746" spans="12:21" x14ac:dyDescent="0.15">
      <c r="L1746"/>
      <c r="M1746"/>
      <c r="U1746">
        <f>IFERROR(1 + ((1-T550)/MAX(T550,0.000001))*(VLOOKUP("都市ガス",設定!$A$2:$C$101,3,FALSE)/VLOOKUP("電力（全国平均・暫定）",設定!$A$2:$C$101,3,FALSE)),"")</f>
        <v>4756381.5104408357</v>
      </c>
    </row>
    <row r="1747" spans="12:21" x14ac:dyDescent="0.15">
      <c r="L1747"/>
      <c r="M1747"/>
      <c r="U1747">
        <f>IFERROR(1 + ((1-T551)/MAX(T551,0.000001))*(VLOOKUP("都市ガス",設定!$A$2:$C$101,3,FALSE)/VLOOKUP("電力（全国平均・暫定）",設定!$A$2:$C$101,3,FALSE)),"")</f>
        <v>4756381.5104408357</v>
      </c>
    </row>
    <row r="1748" spans="12:21" x14ac:dyDescent="0.15">
      <c r="L1748"/>
      <c r="M1748"/>
      <c r="U1748">
        <f>IFERROR(1 + ((1-T552)/MAX(T552,0.000001))*(VLOOKUP("都市ガス",設定!$A$2:$C$101,3,FALSE)/VLOOKUP("電力（全国平均・暫定）",設定!$A$2:$C$101,3,FALSE)),"")</f>
        <v>4756381.5104408357</v>
      </c>
    </row>
    <row r="1749" spans="12:21" x14ac:dyDescent="0.15">
      <c r="L1749"/>
      <c r="M1749"/>
      <c r="U1749">
        <f>IFERROR(1 + ((1-T553)/MAX(T553,0.000001))*(VLOOKUP("都市ガス",設定!$A$2:$C$101,3,FALSE)/VLOOKUP("電力（全国平均・暫定）",設定!$A$2:$C$101,3,FALSE)),"")</f>
        <v>4756381.5104408357</v>
      </c>
    </row>
    <row r="1750" spans="12:21" x14ac:dyDescent="0.15">
      <c r="L1750"/>
      <c r="M1750"/>
      <c r="U1750">
        <f>IFERROR(1 + ((1-T554)/MAX(T554,0.000001))*(VLOOKUP("都市ガス",設定!$A$2:$C$101,3,FALSE)/VLOOKUP("電力（全国平均・暫定）",設定!$A$2:$C$101,3,FALSE)),"")</f>
        <v>4756381.5104408357</v>
      </c>
    </row>
    <row r="1751" spans="12:21" x14ac:dyDescent="0.15">
      <c r="L1751"/>
      <c r="M1751"/>
      <c r="U1751">
        <f>IFERROR(1 + ((1-T555)/MAX(T555,0.000001))*(VLOOKUP("都市ガス",設定!$A$2:$C$101,3,FALSE)/VLOOKUP("電力（全国平均・暫定）",設定!$A$2:$C$101,3,FALSE)),"")</f>
        <v>4756381.5104408357</v>
      </c>
    </row>
    <row r="1752" spans="12:21" x14ac:dyDescent="0.15">
      <c r="L1752"/>
      <c r="M1752"/>
      <c r="U1752">
        <f>IFERROR(1 + ((1-T556)/MAX(T556,0.000001))*(VLOOKUP("都市ガス",設定!$A$2:$C$101,3,FALSE)/VLOOKUP("電力（全国平均・暫定）",設定!$A$2:$C$101,3,FALSE)),"")</f>
        <v>4756381.5104408357</v>
      </c>
    </row>
    <row r="1753" spans="12:21" x14ac:dyDescent="0.15">
      <c r="L1753"/>
      <c r="M1753"/>
      <c r="U1753">
        <f>IFERROR(1 + ((1-T557)/MAX(T557,0.000001))*(VLOOKUP("都市ガス",設定!$A$2:$C$101,3,FALSE)/VLOOKUP("電力（全国平均・暫定）",設定!$A$2:$C$101,3,FALSE)),"")</f>
        <v>4756381.5104408357</v>
      </c>
    </row>
    <row r="1754" spans="12:21" x14ac:dyDescent="0.15">
      <c r="L1754"/>
      <c r="M1754"/>
      <c r="U1754">
        <f>IFERROR(1 + ((1-T558)/MAX(T558,0.000001))*(VLOOKUP("都市ガス",設定!$A$2:$C$101,3,FALSE)/VLOOKUP("電力（全国平均・暫定）",設定!$A$2:$C$101,3,FALSE)),"")</f>
        <v>4756381.5104408357</v>
      </c>
    </row>
    <row r="1755" spans="12:21" x14ac:dyDescent="0.15">
      <c r="L1755"/>
      <c r="M1755"/>
      <c r="U1755">
        <f>IFERROR(1 + ((1-T559)/MAX(T559,0.000001))*(VLOOKUP("都市ガス",設定!$A$2:$C$101,3,FALSE)/VLOOKUP("電力（全国平均・暫定）",設定!$A$2:$C$101,3,FALSE)),"")</f>
        <v>4756381.5104408357</v>
      </c>
    </row>
    <row r="1756" spans="12:21" x14ac:dyDescent="0.15">
      <c r="L1756"/>
      <c r="M1756"/>
      <c r="U1756">
        <f>IFERROR(1 + ((1-T560)/MAX(T560,0.000001))*(VLOOKUP("都市ガス",設定!$A$2:$C$101,3,FALSE)/VLOOKUP("電力（全国平均・暫定）",設定!$A$2:$C$101,3,FALSE)),"")</f>
        <v>4756381.5104408357</v>
      </c>
    </row>
    <row r="1757" spans="12:21" x14ac:dyDescent="0.15">
      <c r="L1757"/>
      <c r="M1757"/>
      <c r="U1757">
        <f>IFERROR(1 + ((1-T561)/MAX(T561,0.000001))*(VLOOKUP("都市ガス",設定!$A$2:$C$101,3,FALSE)/VLOOKUP("電力（全国平均・暫定）",設定!$A$2:$C$101,3,FALSE)),"")</f>
        <v>4756381.5104408357</v>
      </c>
    </row>
    <row r="1758" spans="12:21" x14ac:dyDescent="0.15">
      <c r="L1758"/>
      <c r="M1758"/>
      <c r="U1758">
        <f>IFERROR(1 + ((1-T562)/MAX(T562,0.000001))*(VLOOKUP("都市ガス",設定!$A$2:$C$101,3,FALSE)/VLOOKUP("電力（全国平均・暫定）",設定!$A$2:$C$101,3,FALSE)),"")</f>
        <v>4756381.5104408357</v>
      </c>
    </row>
    <row r="1759" spans="12:21" x14ac:dyDescent="0.15">
      <c r="L1759"/>
      <c r="M1759"/>
      <c r="U1759">
        <f>IFERROR(1 + ((1-T563)/MAX(T563,0.000001))*(VLOOKUP("都市ガス",設定!$A$2:$C$101,3,FALSE)/VLOOKUP("電力（全国平均・暫定）",設定!$A$2:$C$101,3,FALSE)),"")</f>
        <v>4756381.5104408357</v>
      </c>
    </row>
    <row r="1760" spans="12:21" x14ac:dyDescent="0.15">
      <c r="L1760"/>
      <c r="M1760"/>
      <c r="U1760">
        <f>IFERROR(1 + ((1-T564)/MAX(T564,0.000001))*(VLOOKUP("都市ガス",設定!$A$2:$C$101,3,FALSE)/VLOOKUP("電力（全国平均・暫定）",設定!$A$2:$C$101,3,FALSE)),"")</f>
        <v>4756381.5104408357</v>
      </c>
    </row>
    <row r="1761" spans="12:21" x14ac:dyDescent="0.15">
      <c r="L1761"/>
      <c r="M1761"/>
      <c r="U1761">
        <f>IFERROR(1 + ((1-T565)/MAX(T565,0.000001))*(VLOOKUP("都市ガス",設定!$A$2:$C$101,3,FALSE)/VLOOKUP("電力（全国平均・暫定）",設定!$A$2:$C$101,3,FALSE)),"")</f>
        <v>4756381.5104408357</v>
      </c>
    </row>
    <row r="1762" spans="12:21" x14ac:dyDescent="0.15">
      <c r="L1762"/>
      <c r="M1762"/>
      <c r="U1762">
        <f>IFERROR(1 + ((1-T566)/MAX(T566,0.000001))*(VLOOKUP("都市ガス",設定!$A$2:$C$101,3,FALSE)/VLOOKUP("電力（全国平均・暫定）",設定!$A$2:$C$101,3,FALSE)),"")</f>
        <v>4756381.5104408357</v>
      </c>
    </row>
    <row r="1763" spans="12:21" x14ac:dyDescent="0.15">
      <c r="L1763"/>
      <c r="M1763"/>
      <c r="U1763">
        <f>IFERROR(1 + ((1-T567)/MAX(T567,0.000001))*(VLOOKUP("都市ガス",設定!$A$2:$C$101,3,FALSE)/VLOOKUP("電力（全国平均・暫定）",設定!$A$2:$C$101,3,FALSE)),"")</f>
        <v>4756381.5104408357</v>
      </c>
    </row>
    <row r="1764" spans="12:21" x14ac:dyDescent="0.15">
      <c r="L1764"/>
      <c r="M1764"/>
      <c r="U1764">
        <f>IFERROR(1 + ((1-T568)/MAX(T568,0.000001))*(VLOOKUP("都市ガス",設定!$A$2:$C$101,3,FALSE)/VLOOKUP("電力（全国平均・暫定）",設定!$A$2:$C$101,3,FALSE)),"")</f>
        <v>4756381.5104408357</v>
      </c>
    </row>
    <row r="1765" spans="12:21" x14ac:dyDescent="0.15">
      <c r="L1765"/>
      <c r="M1765"/>
      <c r="U1765">
        <f>IFERROR(1 + ((1-T569)/MAX(T569,0.000001))*(VLOOKUP("都市ガス",設定!$A$2:$C$101,3,FALSE)/VLOOKUP("電力（全国平均・暫定）",設定!$A$2:$C$101,3,FALSE)),"")</f>
        <v>4756381.5104408357</v>
      </c>
    </row>
    <row r="1766" spans="12:21" x14ac:dyDescent="0.15">
      <c r="L1766"/>
      <c r="M1766"/>
      <c r="U1766">
        <f>IFERROR(1 + ((1-T570)/MAX(T570,0.000001))*(VLOOKUP("都市ガス",設定!$A$2:$C$101,3,FALSE)/VLOOKUP("電力（全国平均・暫定）",設定!$A$2:$C$101,3,FALSE)),"")</f>
        <v>4756381.5104408357</v>
      </c>
    </row>
    <row r="1767" spans="12:21" x14ac:dyDescent="0.15">
      <c r="L1767"/>
      <c r="M1767"/>
      <c r="U1767">
        <f>IFERROR(1 + ((1-T571)/MAX(T571,0.000001))*(VLOOKUP("都市ガス",設定!$A$2:$C$101,3,FALSE)/VLOOKUP("電力（全国平均・暫定）",設定!$A$2:$C$101,3,FALSE)),"")</f>
        <v>4756381.5104408357</v>
      </c>
    </row>
    <row r="1768" spans="12:21" x14ac:dyDescent="0.15">
      <c r="L1768"/>
      <c r="M1768"/>
      <c r="U1768">
        <f>IFERROR(1 + ((1-T572)/MAX(T572,0.000001))*(VLOOKUP("都市ガス",設定!$A$2:$C$101,3,FALSE)/VLOOKUP("電力（全国平均・暫定）",設定!$A$2:$C$101,3,FALSE)),"")</f>
        <v>4756381.5104408357</v>
      </c>
    </row>
    <row r="1769" spans="12:21" x14ac:dyDescent="0.15">
      <c r="L1769"/>
      <c r="M1769"/>
      <c r="U1769">
        <f>IFERROR(1 + ((1-T573)/MAX(T573,0.000001))*(VLOOKUP("都市ガス",設定!$A$2:$C$101,3,FALSE)/VLOOKUP("電力（全国平均・暫定）",設定!$A$2:$C$101,3,FALSE)),"")</f>
        <v>4756381.5104408357</v>
      </c>
    </row>
    <row r="1770" spans="12:21" x14ac:dyDescent="0.15">
      <c r="L1770"/>
      <c r="M1770"/>
      <c r="U1770">
        <f>IFERROR(1 + ((1-T574)/MAX(T574,0.000001))*(VLOOKUP("都市ガス",設定!$A$2:$C$101,3,FALSE)/VLOOKUP("電力（全国平均・暫定）",設定!$A$2:$C$101,3,FALSE)),"")</f>
        <v>4756381.5104408357</v>
      </c>
    </row>
    <row r="1771" spans="12:21" x14ac:dyDescent="0.15">
      <c r="L1771"/>
      <c r="M1771"/>
      <c r="U1771">
        <f>IFERROR(1 + ((1-T575)/MAX(T575,0.000001))*(VLOOKUP("都市ガス",設定!$A$2:$C$101,3,FALSE)/VLOOKUP("電力（全国平均・暫定）",設定!$A$2:$C$101,3,FALSE)),"")</f>
        <v>4756381.5104408357</v>
      </c>
    </row>
    <row r="1772" spans="12:21" x14ac:dyDescent="0.15">
      <c r="L1772"/>
      <c r="M1772"/>
      <c r="U1772">
        <f>IFERROR(1 + ((1-T576)/MAX(T576,0.000001))*(VLOOKUP("都市ガス",設定!$A$2:$C$101,3,FALSE)/VLOOKUP("電力（全国平均・暫定）",設定!$A$2:$C$101,3,FALSE)),"")</f>
        <v>4756381.5104408357</v>
      </c>
    </row>
    <row r="1773" spans="12:21" x14ac:dyDescent="0.15">
      <c r="L1773"/>
      <c r="M1773"/>
      <c r="U1773">
        <f>IFERROR(1 + ((1-T577)/MAX(T577,0.000001))*(VLOOKUP("都市ガス",設定!$A$2:$C$101,3,FALSE)/VLOOKUP("電力（全国平均・暫定）",設定!$A$2:$C$101,3,FALSE)),"")</f>
        <v>4756381.5104408357</v>
      </c>
    </row>
    <row r="1774" spans="12:21" x14ac:dyDescent="0.15">
      <c r="L1774"/>
      <c r="M1774"/>
      <c r="U1774">
        <f>IFERROR(1 + ((1-T578)/MAX(T578,0.000001))*(VLOOKUP("都市ガス",設定!$A$2:$C$101,3,FALSE)/VLOOKUP("電力（全国平均・暫定）",設定!$A$2:$C$101,3,FALSE)),"")</f>
        <v>4756381.5104408357</v>
      </c>
    </row>
    <row r="1775" spans="12:21" x14ac:dyDescent="0.15">
      <c r="L1775"/>
      <c r="M1775"/>
      <c r="U1775">
        <f>IFERROR(1 + ((1-T579)/MAX(T579,0.000001))*(VLOOKUP("都市ガス",設定!$A$2:$C$101,3,FALSE)/VLOOKUP("電力（全国平均・暫定）",設定!$A$2:$C$101,3,FALSE)),"")</f>
        <v>4756381.5104408357</v>
      </c>
    </row>
    <row r="1776" spans="12:21" x14ac:dyDescent="0.15">
      <c r="L1776"/>
      <c r="M1776"/>
      <c r="U1776">
        <f>IFERROR(1 + ((1-T580)/MAX(T580,0.000001))*(VLOOKUP("都市ガス",設定!$A$2:$C$101,3,FALSE)/VLOOKUP("電力（全国平均・暫定）",設定!$A$2:$C$101,3,FALSE)),"")</f>
        <v>4756381.5104408357</v>
      </c>
    </row>
    <row r="1777" spans="12:21" x14ac:dyDescent="0.15">
      <c r="L1777"/>
      <c r="M1777"/>
      <c r="U1777">
        <f>IFERROR(1 + ((1-T581)/MAX(T581,0.000001))*(VLOOKUP("都市ガス",設定!$A$2:$C$101,3,FALSE)/VLOOKUP("電力（全国平均・暫定）",設定!$A$2:$C$101,3,FALSE)),"")</f>
        <v>4756381.5104408357</v>
      </c>
    </row>
    <row r="1778" spans="12:21" x14ac:dyDescent="0.15">
      <c r="L1778"/>
      <c r="M1778"/>
      <c r="U1778">
        <f>IFERROR(1 + ((1-T582)/MAX(T582,0.000001))*(VLOOKUP("都市ガス",設定!$A$2:$C$101,3,FALSE)/VLOOKUP("電力（全国平均・暫定）",設定!$A$2:$C$101,3,FALSE)),"")</f>
        <v>4756381.5104408357</v>
      </c>
    </row>
    <row r="1779" spans="12:21" x14ac:dyDescent="0.15">
      <c r="L1779"/>
      <c r="M1779"/>
      <c r="U1779">
        <f>IFERROR(1 + ((1-T583)/MAX(T583,0.000001))*(VLOOKUP("都市ガス",設定!$A$2:$C$101,3,FALSE)/VLOOKUP("電力（全国平均・暫定）",設定!$A$2:$C$101,3,FALSE)),"")</f>
        <v>4756381.5104408357</v>
      </c>
    </row>
    <row r="1780" spans="12:21" x14ac:dyDescent="0.15">
      <c r="L1780"/>
      <c r="M1780"/>
      <c r="U1780">
        <f>IFERROR(1 + ((1-T584)/MAX(T584,0.000001))*(VLOOKUP("都市ガス",設定!$A$2:$C$101,3,FALSE)/VLOOKUP("電力（全国平均・暫定）",設定!$A$2:$C$101,3,FALSE)),"")</f>
        <v>4756381.5104408357</v>
      </c>
    </row>
    <row r="1781" spans="12:21" x14ac:dyDescent="0.15">
      <c r="L1781"/>
      <c r="M1781"/>
      <c r="U1781">
        <f>IFERROR(1 + ((1-T585)/MAX(T585,0.000001))*(VLOOKUP("都市ガス",設定!$A$2:$C$101,3,FALSE)/VLOOKUP("電力（全国平均・暫定）",設定!$A$2:$C$101,3,FALSE)),"")</f>
        <v>4756381.5104408357</v>
      </c>
    </row>
    <row r="1782" spans="12:21" x14ac:dyDescent="0.15">
      <c r="L1782"/>
      <c r="M1782"/>
      <c r="U1782">
        <f>IFERROR(1 + ((1-T586)/MAX(T586,0.000001))*(VLOOKUP("都市ガス",設定!$A$2:$C$101,3,FALSE)/VLOOKUP("電力（全国平均・暫定）",設定!$A$2:$C$101,3,FALSE)),"")</f>
        <v>4756381.5104408357</v>
      </c>
    </row>
    <row r="1783" spans="12:21" x14ac:dyDescent="0.15">
      <c r="L1783"/>
      <c r="M1783"/>
      <c r="U1783">
        <f>IFERROR(1 + ((1-T587)/MAX(T587,0.000001))*(VLOOKUP("都市ガス",設定!$A$2:$C$101,3,FALSE)/VLOOKUP("電力（全国平均・暫定）",設定!$A$2:$C$101,3,FALSE)),"")</f>
        <v>4756381.5104408357</v>
      </c>
    </row>
    <row r="1784" spans="12:21" x14ac:dyDescent="0.15">
      <c r="L1784"/>
      <c r="M1784"/>
      <c r="U1784">
        <f>IFERROR(1 + ((1-T588)/MAX(T588,0.000001))*(VLOOKUP("都市ガス",設定!$A$2:$C$101,3,FALSE)/VLOOKUP("電力（全国平均・暫定）",設定!$A$2:$C$101,3,FALSE)),"")</f>
        <v>4756381.5104408357</v>
      </c>
    </row>
    <row r="1785" spans="12:21" x14ac:dyDescent="0.15">
      <c r="L1785"/>
      <c r="M1785"/>
      <c r="U1785">
        <f>IFERROR(1 + ((1-T589)/MAX(T589,0.000001))*(VLOOKUP("都市ガス",設定!$A$2:$C$101,3,FALSE)/VLOOKUP("電力（全国平均・暫定）",設定!$A$2:$C$101,3,FALSE)),"")</f>
        <v>4756381.5104408357</v>
      </c>
    </row>
    <row r="1786" spans="12:21" x14ac:dyDescent="0.15">
      <c r="L1786"/>
      <c r="M1786"/>
      <c r="U1786">
        <f>IFERROR(1 + ((1-T590)/MAX(T590,0.000001))*(VLOOKUP("都市ガス",設定!$A$2:$C$101,3,FALSE)/VLOOKUP("電力（全国平均・暫定）",設定!$A$2:$C$101,3,FALSE)),"")</f>
        <v>4756381.5104408357</v>
      </c>
    </row>
    <row r="1787" spans="12:21" x14ac:dyDescent="0.15">
      <c r="L1787"/>
      <c r="M1787"/>
      <c r="U1787">
        <f>IFERROR(1 + ((1-T591)/MAX(T591,0.000001))*(VLOOKUP("都市ガス",設定!$A$2:$C$101,3,FALSE)/VLOOKUP("電力（全国平均・暫定）",設定!$A$2:$C$101,3,FALSE)),"")</f>
        <v>4756381.5104408357</v>
      </c>
    </row>
    <row r="1788" spans="12:21" x14ac:dyDescent="0.15">
      <c r="L1788"/>
      <c r="M1788"/>
      <c r="U1788">
        <f>IFERROR(1 + ((1-T592)/MAX(T592,0.000001))*(VLOOKUP("都市ガス",設定!$A$2:$C$101,3,FALSE)/VLOOKUP("電力（全国平均・暫定）",設定!$A$2:$C$101,3,FALSE)),"")</f>
        <v>4756381.5104408357</v>
      </c>
    </row>
    <row r="1789" spans="12:21" x14ac:dyDescent="0.15">
      <c r="L1789"/>
      <c r="M1789"/>
      <c r="U1789">
        <f>IFERROR(1 + ((1-T593)/MAX(T593,0.000001))*(VLOOKUP("都市ガス",設定!$A$2:$C$101,3,FALSE)/VLOOKUP("電力（全国平均・暫定）",設定!$A$2:$C$101,3,FALSE)),"")</f>
        <v>4756381.5104408357</v>
      </c>
    </row>
    <row r="1790" spans="12:21" x14ac:dyDescent="0.15">
      <c r="L1790"/>
      <c r="M1790"/>
      <c r="U1790">
        <f>IFERROR(1 + ((1-T594)/MAX(T594,0.000001))*(VLOOKUP("都市ガス",設定!$A$2:$C$101,3,FALSE)/VLOOKUP("電力（全国平均・暫定）",設定!$A$2:$C$101,3,FALSE)),"")</f>
        <v>4756381.5104408357</v>
      </c>
    </row>
    <row r="1791" spans="12:21" x14ac:dyDescent="0.15">
      <c r="L1791"/>
      <c r="M1791"/>
      <c r="U1791">
        <f>IFERROR(1 + ((1-T595)/MAX(T595,0.000001))*(VLOOKUP("都市ガス",設定!$A$2:$C$101,3,FALSE)/VLOOKUP("電力（全国平均・暫定）",設定!$A$2:$C$101,3,FALSE)),"")</f>
        <v>4756381.5104408357</v>
      </c>
    </row>
    <row r="1792" spans="12:21" x14ac:dyDescent="0.15">
      <c r="L1792"/>
      <c r="M1792"/>
      <c r="U1792">
        <f>IFERROR(1 + ((1-T596)/MAX(T596,0.000001))*(VLOOKUP("都市ガス",設定!$A$2:$C$101,3,FALSE)/VLOOKUP("電力（全国平均・暫定）",設定!$A$2:$C$101,3,FALSE)),"")</f>
        <v>4756381.5104408357</v>
      </c>
    </row>
    <row r="1793" spans="12:21" x14ac:dyDescent="0.15">
      <c r="L1793"/>
      <c r="M1793"/>
      <c r="U1793">
        <f>IFERROR(1 + ((1-T597)/MAX(T597,0.000001))*(VLOOKUP("都市ガス",設定!$A$2:$C$101,3,FALSE)/VLOOKUP("電力（全国平均・暫定）",設定!$A$2:$C$101,3,FALSE)),"")</f>
        <v>4756381.5104408357</v>
      </c>
    </row>
    <row r="1794" spans="12:21" x14ac:dyDescent="0.15">
      <c r="L1794"/>
      <c r="M1794"/>
      <c r="U1794">
        <f>IFERROR(1 + ((1-T598)/MAX(T598,0.000001))*(VLOOKUP("都市ガス",設定!$A$2:$C$101,3,FALSE)/VLOOKUP("電力（全国平均・暫定）",設定!$A$2:$C$101,3,FALSE)),"")</f>
        <v>4756381.5104408357</v>
      </c>
    </row>
    <row r="1795" spans="12:21" x14ac:dyDescent="0.15">
      <c r="L1795"/>
      <c r="M1795"/>
      <c r="U1795">
        <f>IFERROR(1 + ((1-T599)/MAX(T599,0.000001))*(VLOOKUP("都市ガス",設定!$A$2:$C$101,3,FALSE)/VLOOKUP("電力（全国平均・暫定）",設定!$A$2:$C$101,3,FALSE)),"")</f>
        <v>4756381.5104408357</v>
      </c>
    </row>
    <row r="1796" spans="12:21" x14ac:dyDescent="0.15">
      <c r="L1796"/>
      <c r="M1796"/>
      <c r="U1796">
        <f>IFERROR(1 + ((1-T600)/MAX(T600,0.000001))*(VLOOKUP("都市ガス",設定!$A$2:$C$101,3,FALSE)/VLOOKUP("電力（全国平均・暫定）",設定!$A$2:$C$101,3,FALSE)),"")</f>
        <v>4756381.5104408357</v>
      </c>
    </row>
    <row r="1797" spans="12:21" x14ac:dyDescent="0.15">
      <c r="L1797"/>
      <c r="M1797"/>
      <c r="U1797">
        <f>IFERROR(1 + ((1-T601)/MAX(T601,0.000001))*(VLOOKUP("都市ガス",設定!$A$2:$C$101,3,FALSE)/VLOOKUP("電力（全国平均・暫定）",設定!$A$2:$C$101,3,FALSE)),"")</f>
        <v>4756381.5104408357</v>
      </c>
    </row>
    <row r="1798" spans="12:21" x14ac:dyDescent="0.15">
      <c r="L1798"/>
      <c r="M1798"/>
      <c r="U1798">
        <f>IFERROR(1 + ((1-T602)/MAX(T602,0.000001))*(VLOOKUP("都市ガス",設定!$A$2:$C$101,3,FALSE)/VLOOKUP("電力（全国平均・暫定）",設定!$A$2:$C$101,3,FALSE)),"")</f>
        <v>4756381.5104408357</v>
      </c>
    </row>
    <row r="1799" spans="12:21" x14ac:dyDescent="0.15">
      <c r="L1799"/>
      <c r="M1799"/>
      <c r="U1799">
        <f>IFERROR(1 + ((1-T603)/MAX(T603,0.000001))*(VLOOKUP("都市ガス",設定!$A$2:$C$101,3,FALSE)/VLOOKUP("電力（全国平均・暫定）",設定!$A$2:$C$101,3,FALSE)),"")</f>
        <v>4756381.5104408357</v>
      </c>
    </row>
    <row r="1800" spans="12:21" x14ac:dyDescent="0.15">
      <c r="L1800"/>
      <c r="M1800"/>
      <c r="U1800">
        <f>IFERROR(1 + ((1-T604)/MAX(T604,0.000001))*(VLOOKUP("都市ガス",設定!$A$2:$C$101,3,FALSE)/VLOOKUP("電力（全国平均・暫定）",設定!$A$2:$C$101,3,FALSE)),"")</f>
        <v>4756381.5104408357</v>
      </c>
    </row>
    <row r="1801" spans="12:21" x14ac:dyDescent="0.15">
      <c r="L1801"/>
      <c r="M1801"/>
      <c r="U1801">
        <f>IFERROR(1 + ((1-T605)/MAX(T605,0.000001))*(VLOOKUP("都市ガス",設定!$A$2:$C$101,3,FALSE)/VLOOKUP("電力（全国平均・暫定）",設定!$A$2:$C$101,3,FALSE)),"")</f>
        <v>4756381.5104408357</v>
      </c>
    </row>
    <row r="1802" spans="12:21" x14ac:dyDescent="0.15">
      <c r="L1802"/>
      <c r="M1802"/>
      <c r="U1802">
        <f>IFERROR(1 + ((1-T606)/MAX(T606,0.000001))*(VLOOKUP("都市ガス",設定!$A$2:$C$101,3,FALSE)/VLOOKUP("電力（全国平均・暫定）",設定!$A$2:$C$101,3,FALSE)),"")</f>
        <v>4756381.5104408357</v>
      </c>
    </row>
    <row r="1803" spans="12:21" x14ac:dyDescent="0.15">
      <c r="L1803"/>
      <c r="M1803"/>
      <c r="U1803">
        <f>IFERROR(1 + ((1-T607)/MAX(T607,0.000001))*(VLOOKUP("都市ガス",設定!$A$2:$C$101,3,FALSE)/VLOOKUP("電力（全国平均・暫定）",設定!$A$2:$C$101,3,FALSE)),"")</f>
        <v>4756381.5104408357</v>
      </c>
    </row>
    <row r="1804" spans="12:21" x14ac:dyDescent="0.15">
      <c r="L1804"/>
      <c r="M1804"/>
      <c r="U1804">
        <f>IFERROR(1 + ((1-T608)/MAX(T608,0.000001))*(VLOOKUP("都市ガス",設定!$A$2:$C$101,3,FALSE)/VLOOKUP("電力（全国平均・暫定）",設定!$A$2:$C$101,3,FALSE)),"")</f>
        <v>4756381.5104408357</v>
      </c>
    </row>
    <row r="1805" spans="12:21" x14ac:dyDescent="0.15">
      <c r="L1805"/>
      <c r="M1805"/>
      <c r="U1805">
        <f>IFERROR(1 + ((1-T609)/MAX(T609,0.000001))*(VLOOKUP("都市ガス",設定!$A$2:$C$101,3,FALSE)/VLOOKUP("電力（全国平均・暫定）",設定!$A$2:$C$101,3,FALSE)),"")</f>
        <v>4756381.5104408357</v>
      </c>
    </row>
    <row r="1806" spans="12:21" x14ac:dyDescent="0.15">
      <c r="L1806"/>
      <c r="M1806"/>
      <c r="U1806">
        <f>IFERROR(1 + ((1-T610)/MAX(T610,0.000001))*(VLOOKUP("都市ガス",設定!$A$2:$C$101,3,FALSE)/VLOOKUP("電力（全国平均・暫定）",設定!$A$2:$C$101,3,FALSE)),"")</f>
        <v>4756381.5104408357</v>
      </c>
    </row>
    <row r="1807" spans="12:21" x14ac:dyDescent="0.15">
      <c r="L1807"/>
      <c r="M1807"/>
      <c r="U1807">
        <f>IFERROR(1 + ((1-T611)/MAX(T611,0.000001))*(VLOOKUP("都市ガス",設定!$A$2:$C$101,3,FALSE)/VLOOKUP("電力（全国平均・暫定）",設定!$A$2:$C$101,3,FALSE)),"")</f>
        <v>4756381.5104408357</v>
      </c>
    </row>
    <row r="1808" spans="12:21" x14ac:dyDescent="0.15">
      <c r="L1808"/>
      <c r="M1808"/>
      <c r="U1808">
        <f>IFERROR(1 + ((1-T612)/MAX(T612,0.000001))*(VLOOKUP("都市ガス",設定!$A$2:$C$101,3,FALSE)/VLOOKUP("電力（全国平均・暫定）",設定!$A$2:$C$101,3,FALSE)),"")</f>
        <v>4756381.5104408357</v>
      </c>
    </row>
    <row r="1809" spans="12:21" x14ac:dyDescent="0.15">
      <c r="L1809"/>
      <c r="M1809"/>
      <c r="U1809">
        <f>IFERROR(1 + ((1-T613)/MAX(T613,0.000001))*(VLOOKUP("都市ガス",設定!$A$2:$C$101,3,FALSE)/VLOOKUP("電力（全国平均・暫定）",設定!$A$2:$C$101,3,FALSE)),"")</f>
        <v>4756381.5104408357</v>
      </c>
    </row>
    <row r="1810" spans="12:21" x14ac:dyDescent="0.15">
      <c r="L1810"/>
      <c r="M1810"/>
      <c r="U1810">
        <f>IFERROR(1 + ((1-T614)/MAX(T614,0.000001))*(VLOOKUP("都市ガス",設定!$A$2:$C$101,3,FALSE)/VLOOKUP("電力（全国平均・暫定）",設定!$A$2:$C$101,3,FALSE)),"")</f>
        <v>4756381.5104408357</v>
      </c>
    </row>
    <row r="1811" spans="12:21" x14ac:dyDescent="0.15">
      <c r="L1811"/>
      <c r="M1811"/>
      <c r="U1811">
        <f>IFERROR(1 + ((1-T615)/MAX(T615,0.000001))*(VLOOKUP("都市ガス",設定!$A$2:$C$101,3,FALSE)/VLOOKUP("電力（全国平均・暫定）",設定!$A$2:$C$101,3,FALSE)),"")</f>
        <v>4756381.5104408357</v>
      </c>
    </row>
    <row r="1812" spans="12:21" x14ac:dyDescent="0.15">
      <c r="L1812"/>
      <c r="M1812"/>
      <c r="U1812">
        <f>IFERROR(1 + ((1-T616)/MAX(T616,0.000001))*(VLOOKUP("都市ガス",設定!$A$2:$C$101,3,FALSE)/VLOOKUP("電力（全国平均・暫定）",設定!$A$2:$C$101,3,FALSE)),"")</f>
        <v>4756381.5104408357</v>
      </c>
    </row>
    <row r="1813" spans="12:21" x14ac:dyDescent="0.15">
      <c r="L1813"/>
      <c r="M1813"/>
      <c r="U1813">
        <f>IFERROR(1 + ((1-T617)/MAX(T617,0.000001))*(VLOOKUP("都市ガス",設定!$A$2:$C$101,3,FALSE)/VLOOKUP("電力（全国平均・暫定）",設定!$A$2:$C$101,3,FALSE)),"")</f>
        <v>4756381.5104408357</v>
      </c>
    </row>
    <row r="1814" spans="12:21" x14ac:dyDescent="0.15">
      <c r="L1814"/>
      <c r="M1814"/>
      <c r="U1814">
        <f>IFERROR(1 + ((1-T618)/MAX(T618,0.000001))*(VLOOKUP("都市ガス",設定!$A$2:$C$101,3,FALSE)/VLOOKUP("電力（全国平均・暫定）",設定!$A$2:$C$101,3,FALSE)),"")</f>
        <v>4756381.5104408357</v>
      </c>
    </row>
    <row r="1815" spans="12:21" x14ac:dyDescent="0.15">
      <c r="L1815"/>
      <c r="M1815"/>
      <c r="U1815">
        <f>IFERROR(1 + ((1-T619)/MAX(T619,0.000001))*(VLOOKUP("都市ガス",設定!$A$2:$C$101,3,FALSE)/VLOOKUP("電力（全国平均・暫定）",設定!$A$2:$C$101,3,FALSE)),"")</f>
        <v>4756381.5104408357</v>
      </c>
    </row>
    <row r="1816" spans="12:21" x14ac:dyDescent="0.15">
      <c r="L1816"/>
      <c r="M1816"/>
      <c r="U1816">
        <f>IFERROR(1 + ((1-T620)/MAX(T620,0.000001))*(VLOOKUP("都市ガス",設定!$A$2:$C$101,3,FALSE)/VLOOKUP("電力（全国平均・暫定）",設定!$A$2:$C$101,3,FALSE)),"")</f>
        <v>4756381.5104408357</v>
      </c>
    </row>
    <row r="1817" spans="12:21" x14ac:dyDescent="0.15">
      <c r="L1817"/>
      <c r="M1817"/>
      <c r="U1817">
        <f>IFERROR(1 + ((1-T621)/MAX(T621,0.000001))*(VLOOKUP("都市ガス",設定!$A$2:$C$101,3,FALSE)/VLOOKUP("電力（全国平均・暫定）",設定!$A$2:$C$101,3,FALSE)),"")</f>
        <v>4756381.5104408357</v>
      </c>
    </row>
    <row r="1818" spans="12:21" x14ac:dyDescent="0.15">
      <c r="L1818"/>
      <c r="M1818"/>
      <c r="U1818">
        <f>IFERROR(1 + ((1-T622)/MAX(T622,0.000001))*(VLOOKUP("都市ガス",設定!$A$2:$C$101,3,FALSE)/VLOOKUP("電力（全国平均・暫定）",設定!$A$2:$C$101,3,FALSE)),"")</f>
        <v>4756381.5104408357</v>
      </c>
    </row>
    <row r="1819" spans="12:21" x14ac:dyDescent="0.15">
      <c r="L1819"/>
      <c r="M1819"/>
      <c r="U1819">
        <f>IFERROR(1 + ((1-T623)/MAX(T623,0.000001))*(VLOOKUP("都市ガス",設定!$A$2:$C$101,3,FALSE)/VLOOKUP("電力（全国平均・暫定）",設定!$A$2:$C$101,3,FALSE)),"")</f>
        <v>4756381.5104408357</v>
      </c>
    </row>
    <row r="1820" spans="12:21" x14ac:dyDescent="0.15">
      <c r="L1820"/>
      <c r="M1820"/>
      <c r="U1820">
        <f>IFERROR(1 + ((1-T624)/MAX(T624,0.000001))*(VLOOKUP("都市ガス",設定!$A$2:$C$101,3,FALSE)/VLOOKUP("電力（全国平均・暫定）",設定!$A$2:$C$101,3,FALSE)),"")</f>
        <v>4756381.5104408357</v>
      </c>
    </row>
    <row r="1821" spans="12:21" x14ac:dyDescent="0.15">
      <c r="L1821"/>
      <c r="M1821"/>
      <c r="U1821">
        <f>IFERROR(1 + ((1-T625)/MAX(T625,0.000001))*(VLOOKUP("都市ガス",設定!$A$2:$C$101,3,FALSE)/VLOOKUP("電力（全国平均・暫定）",設定!$A$2:$C$101,3,FALSE)),"")</f>
        <v>4756381.5104408357</v>
      </c>
    </row>
    <row r="1822" spans="12:21" x14ac:dyDescent="0.15">
      <c r="L1822"/>
      <c r="M1822"/>
      <c r="U1822">
        <f>IFERROR(1 + ((1-T626)/MAX(T626,0.000001))*(VLOOKUP("都市ガス",設定!$A$2:$C$101,3,FALSE)/VLOOKUP("電力（全国平均・暫定）",設定!$A$2:$C$101,3,FALSE)),"")</f>
        <v>4756381.5104408357</v>
      </c>
    </row>
    <row r="1823" spans="12:21" x14ac:dyDescent="0.15">
      <c r="L1823"/>
      <c r="M1823"/>
      <c r="U1823">
        <f>IFERROR(1 + ((1-T627)/MAX(T627,0.000001))*(VLOOKUP("都市ガス",設定!$A$2:$C$101,3,FALSE)/VLOOKUP("電力（全国平均・暫定）",設定!$A$2:$C$101,3,FALSE)),"")</f>
        <v>4756381.5104408357</v>
      </c>
    </row>
    <row r="1824" spans="12:21" x14ac:dyDescent="0.15">
      <c r="L1824"/>
      <c r="M1824"/>
      <c r="U1824">
        <f>IFERROR(1 + ((1-T628)/MAX(T628,0.000001))*(VLOOKUP("都市ガス",設定!$A$2:$C$101,3,FALSE)/VLOOKUP("電力（全国平均・暫定）",設定!$A$2:$C$101,3,FALSE)),"")</f>
        <v>4756381.5104408357</v>
      </c>
    </row>
    <row r="1825" spans="12:21" x14ac:dyDescent="0.15">
      <c r="L1825"/>
      <c r="M1825"/>
      <c r="U1825">
        <f>IFERROR(1 + ((1-T629)/MAX(T629,0.000001))*(VLOOKUP("都市ガス",設定!$A$2:$C$101,3,FALSE)/VLOOKUP("電力（全国平均・暫定）",設定!$A$2:$C$101,3,FALSE)),"")</f>
        <v>4756381.5104408357</v>
      </c>
    </row>
    <row r="1826" spans="12:21" x14ac:dyDescent="0.15">
      <c r="L1826"/>
      <c r="M1826"/>
      <c r="U1826">
        <f>IFERROR(1 + ((1-T630)/MAX(T630,0.000001))*(VLOOKUP("都市ガス",設定!$A$2:$C$101,3,FALSE)/VLOOKUP("電力（全国平均・暫定）",設定!$A$2:$C$101,3,FALSE)),"")</f>
        <v>4756381.5104408357</v>
      </c>
    </row>
    <row r="1827" spans="12:21" x14ac:dyDescent="0.15">
      <c r="L1827"/>
      <c r="M1827"/>
      <c r="U1827">
        <f>IFERROR(1 + ((1-T631)/MAX(T631,0.000001))*(VLOOKUP("都市ガス",設定!$A$2:$C$101,3,FALSE)/VLOOKUP("電力（全国平均・暫定）",設定!$A$2:$C$101,3,FALSE)),"")</f>
        <v>4756381.5104408357</v>
      </c>
    </row>
    <row r="1828" spans="12:21" x14ac:dyDescent="0.15">
      <c r="L1828"/>
      <c r="M1828"/>
      <c r="U1828">
        <f>IFERROR(1 + ((1-T632)/MAX(T632,0.000001))*(VLOOKUP("都市ガス",設定!$A$2:$C$101,3,FALSE)/VLOOKUP("電力（全国平均・暫定）",設定!$A$2:$C$101,3,FALSE)),"")</f>
        <v>4756381.5104408357</v>
      </c>
    </row>
    <row r="1829" spans="12:21" x14ac:dyDescent="0.15">
      <c r="L1829"/>
      <c r="M1829"/>
      <c r="U1829">
        <f>IFERROR(1 + ((1-T633)/MAX(T633,0.000001))*(VLOOKUP("都市ガス",設定!$A$2:$C$101,3,FALSE)/VLOOKUP("電力（全国平均・暫定）",設定!$A$2:$C$101,3,FALSE)),"")</f>
        <v>4756381.5104408357</v>
      </c>
    </row>
    <row r="1830" spans="12:21" x14ac:dyDescent="0.15">
      <c r="L1830"/>
      <c r="M1830"/>
      <c r="U1830">
        <f>IFERROR(1 + ((1-T634)/MAX(T634,0.000001))*(VLOOKUP("都市ガス",設定!$A$2:$C$101,3,FALSE)/VLOOKUP("電力（全国平均・暫定）",設定!$A$2:$C$101,3,FALSE)),"")</f>
        <v>4756381.5104408357</v>
      </c>
    </row>
    <row r="1831" spans="12:21" x14ac:dyDescent="0.15">
      <c r="L1831"/>
      <c r="M1831"/>
      <c r="U1831">
        <f>IFERROR(1 + ((1-T635)/MAX(T635,0.000001))*(VLOOKUP("都市ガス",設定!$A$2:$C$101,3,FALSE)/VLOOKUP("電力（全国平均・暫定）",設定!$A$2:$C$101,3,FALSE)),"")</f>
        <v>4756381.5104408357</v>
      </c>
    </row>
    <row r="1832" spans="12:21" x14ac:dyDescent="0.15">
      <c r="L1832"/>
      <c r="M1832"/>
      <c r="U1832">
        <f>IFERROR(1 + ((1-T636)/MAX(T636,0.000001))*(VLOOKUP("都市ガス",設定!$A$2:$C$101,3,FALSE)/VLOOKUP("電力（全国平均・暫定）",設定!$A$2:$C$101,3,FALSE)),"")</f>
        <v>4756381.5104408357</v>
      </c>
    </row>
    <row r="1833" spans="12:21" x14ac:dyDescent="0.15">
      <c r="L1833"/>
      <c r="M1833"/>
      <c r="U1833">
        <f>IFERROR(1 + ((1-T637)/MAX(T637,0.000001))*(VLOOKUP("都市ガス",設定!$A$2:$C$101,3,FALSE)/VLOOKUP("電力（全国平均・暫定）",設定!$A$2:$C$101,3,FALSE)),"")</f>
        <v>4756381.5104408357</v>
      </c>
    </row>
    <row r="1834" spans="12:21" x14ac:dyDescent="0.15">
      <c r="L1834"/>
      <c r="M1834"/>
      <c r="U1834">
        <f>IFERROR(1 + ((1-T638)/MAX(T638,0.000001))*(VLOOKUP("都市ガス",設定!$A$2:$C$101,3,FALSE)/VLOOKUP("電力（全国平均・暫定）",設定!$A$2:$C$101,3,FALSE)),"")</f>
        <v>4756381.5104408357</v>
      </c>
    </row>
    <row r="1835" spans="12:21" x14ac:dyDescent="0.15">
      <c r="L1835"/>
      <c r="M1835"/>
      <c r="U1835">
        <f>IFERROR(1 + ((1-T639)/MAX(T639,0.000001))*(VLOOKUP("都市ガス",設定!$A$2:$C$101,3,FALSE)/VLOOKUP("電力（全国平均・暫定）",設定!$A$2:$C$101,3,FALSE)),"")</f>
        <v>4756381.5104408357</v>
      </c>
    </row>
    <row r="1836" spans="12:21" x14ac:dyDescent="0.15">
      <c r="L1836"/>
      <c r="M1836"/>
      <c r="U1836">
        <f>IFERROR(1 + ((1-T640)/MAX(T640,0.000001))*(VLOOKUP("都市ガス",設定!$A$2:$C$101,3,FALSE)/VLOOKUP("電力（全国平均・暫定）",設定!$A$2:$C$101,3,FALSE)),"")</f>
        <v>4756381.5104408357</v>
      </c>
    </row>
    <row r="1837" spans="12:21" x14ac:dyDescent="0.15">
      <c r="L1837"/>
      <c r="M1837"/>
      <c r="U1837">
        <f>IFERROR(1 + ((1-T641)/MAX(T641,0.000001))*(VLOOKUP("都市ガス",設定!$A$2:$C$101,3,FALSE)/VLOOKUP("電力（全国平均・暫定）",設定!$A$2:$C$101,3,FALSE)),"")</f>
        <v>4756381.5104408357</v>
      </c>
    </row>
    <row r="1838" spans="12:21" x14ac:dyDescent="0.15">
      <c r="L1838"/>
      <c r="M1838"/>
      <c r="U1838">
        <f>IFERROR(1 + ((1-T642)/MAX(T642,0.000001))*(VLOOKUP("都市ガス",設定!$A$2:$C$101,3,FALSE)/VLOOKUP("電力（全国平均・暫定）",設定!$A$2:$C$101,3,FALSE)),"")</f>
        <v>4756381.5104408357</v>
      </c>
    </row>
    <row r="1839" spans="12:21" x14ac:dyDescent="0.15">
      <c r="L1839"/>
      <c r="M1839"/>
      <c r="U1839">
        <f>IFERROR(1 + ((1-T643)/MAX(T643,0.000001))*(VLOOKUP("都市ガス",設定!$A$2:$C$101,3,FALSE)/VLOOKUP("電力（全国平均・暫定）",設定!$A$2:$C$101,3,FALSE)),"")</f>
        <v>4756381.5104408357</v>
      </c>
    </row>
    <row r="1840" spans="12:21" x14ac:dyDescent="0.15">
      <c r="L1840"/>
      <c r="M1840"/>
      <c r="U1840">
        <f>IFERROR(1 + ((1-T644)/MAX(T644,0.000001))*(VLOOKUP("都市ガス",設定!$A$2:$C$101,3,FALSE)/VLOOKUP("電力（全国平均・暫定）",設定!$A$2:$C$101,3,FALSE)),"")</f>
        <v>4756381.5104408357</v>
      </c>
    </row>
    <row r="1841" spans="12:21" x14ac:dyDescent="0.15">
      <c r="L1841"/>
      <c r="M1841"/>
      <c r="U1841">
        <f>IFERROR(1 + ((1-T645)/MAX(T645,0.000001))*(VLOOKUP("都市ガス",設定!$A$2:$C$101,3,FALSE)/VLOOKUP("電力（全国平均・暫定）",設定!$A$2:$C$101,3,FALSE)),"")</f>
        <v>4756381.5104408357</v>
      </c>
    </row>
    <row r="1842" spans="12:21" x14ac:dyDescent="0.15">
      <c r="L1842"/>
      <c r="M1842"/>
      <c r="U1842">
        <f>IFERROR(1 + ((1-T646)/MAX(T646,0.000001))*(VLOOKUP("都市ガス",設定!$A$2:$C$101,3,FALSE)/VLOOKUP("電力（全国平均・暫定）",設定!$A$2:$C$101,3,FALSE)),"")</f>
        <v>4756381.5104408357</v>
      </c>
    </row>
    <row r="1843" spans="12:21" x14ac:dyDescent="0.15">
      <c r="L1843"/>
      <c r="M1843"/>
      <c r="U1843">
        <f>IFERROR(1 + ((1-T647)/MAX(T647,0.000001))*(VLOOKUP("都市ガス",設定!$A$2:$C$101,3,FALSE)/VLOOKUP("電力（全国平均・暫定）",設定!$A$2:$C$101,3,FALSE)),"")</f>
        <v>4756381.5104408357</v>
      </c>
    </row>
    <row r="1844" spans="12:21" x14ac:dyDescent="0.15">
      <c r="L1844"/>
      <c r="M1844"/>
      <c r="U1844">
        <f>IFERROR(1 + ((1-T648)/MAX(T648,0.000001))*(VLOOKUP("都市ガス",設定!$A$2:$C$101,3,FALSE)/VLOOKUP("電力（全国平均・暫定）",設定!$A$2:$C$101,3,FALSE)),"")</f>
        <v>4756381.5104408357</v>
      </c>
    </row>
    <row r="1845" spans="12:21" x14ac:dyDescent="0.15">
      <c r="L1845"/>
      <c r="M1845"/>
      <c r="U1845">
        <f>IFERROR(1 + ((1-T649)/MAX(T649,0.000001))*(VLOOKUP("都市ガス",設定!$A$2:$C$101,3,FALSE)/VLOOKUP("電力（全国平均・暫定）",設定!$A$2:$C$101,3,FALSE)),"")</f>
        <v>4756381.5104408357</v>
      </c>
    </row>
    <row r="1846" spans="12:21" x14ac:dyDescent="0.15">
      <c r="L1846"/>
      <c r="M1846"/>
      <c r="U1846">
        <f>IFERROR(1 + ((1-T650)/MAX(T650,0.000001))*(VLOOKUP("都市ガス",設定!$A$2:$C$101,3,FALSE)/VLOOKUP("電力（全国平均・暫定）",設定!$A$2:$C$101,3,FALSE)),"")</f>
        <v>4756381.5104408357</v>
      </c>
    </row>
    <row r="1847" spans="12:21" x14ac:dyDescent="0.15">
      <c r="L1847"/>
      <c r="M1847"/>
      <c r="U1847">
        <f>IFERROR(1 + ((1-T651)/MAX(T651,0.000001))*(VLOOKUP("都市ガス",設定!$A$2:$C$101,3,FALSE)/VLOOKUP("電力（全国平均・暫定）",設定!$A$2:$C$101,3,FALSE)),"")</f>
        <v>4756381.5104408357</v>
      </c>
    </row>
    <row r="1848" spans="12:21" x14ac:dyDescent="0.15">
      <c r="L1848"/>
      <c r="M1848"/>
      <c r="U1848">
        <f>IFERROR(1 + ((1-T652)/MAX(T652,0.000001))*(VLOOKUP("都市ガス",設定!$A$2:$C$101,3,FALSE)/VLOOKUP("電力（全国平均・暫定）",設定!$A$2:$C$101,3,FALSE)),"")</f>
        <v>4756381.5104408357</v>
      </c>
    </row>
    <row r="1849" spans="12:21" x14ac:dyDescent="0.15">
      <c r="L1849"/>
      <c r="M1849"/>
      <c r="U1849">
        <f>IFERROR(1 + ((1-T653)/MAX(T653,0.000001))*(VLOOKUP("都市ガス",設定!$A$2:$C$101,3,FALSE)/VLOOKUP("電力（全国平均・暫定）",設定!$A$2:$C$101,3,FALSE)),"")</f>
        <v>4756381.5104408357</v>
      </c>
    </row>
    <row r="1850" spans="12:21" x14ac:dyDescent="0.15">
      <c r="L1850"/>
      <c r="M1850"/>
      <c r="U1850">
        <f>IFERROR(1 + ((1-T654)/MAX(T654,0.000001))*(VLOOKUP("都市ガス",設定!$A$2:$C$101,3,FALSE)/VLOOKUP("電力（全国平均・暫定）",設定!$A$2:$C$101,3,FALSE)),"")</f>
        <v>4756381.5104408357</v>
      </c>
    </row>
    <row r="1851" spans="12:21" x14ac:dyDescent="0.15">
      <c r="L1851"/>
      <c r="M1851"/>
      <c r="U1851">
        <f>IFERROR(1 + ((1-T655)/MAX(T655,0.000001))*(VLOOKUP("都市ガス",設定!$A$2:$C$101,3,FALSE)/VLOOKUP("電力（全国平均・暫定）",設定!$A$2:$C$101,3,FALSE)),"")</f>
        <v>4756381.5104408357</v>
      </c>
    </row>
    <row r="1852" spans="12:21" x14ac:dyDescent="0.15">
      <c r="L1852"/>
      <c r="M1852"/>
      <c r="U1852">
        <f>IFERROR(1 + ((1-T656)/MAX(T656,0.000001))*(VLOOKUP("都市ガス",設定!$A$2:$C$101,3,FALSE)/VLOOKUP("電力（全国平均・暫定）",設定!$A$2:$C$101,3,FALSE)),"")</f>
        <v>4756381.5104408357</v>
      </c>
    </row>
    <row r="1853" spans="12:21" x14ac:dyDescent="0.15">
      <c r="L1853"/>
      <c r="M1853"/>
      <c r="U1853">
        <f>IFERROR(1 + ((1-T657)/MAX(T657,0.000001))*(VLOOKUP("都市ガス",設定!$A$2:$C$101,3,FALSE)/VLOOKUP("電力（全国平均・暫定）",設定!$A$2:$C$101,3,FALSE)),"")</f>
        <v>4756381.5104408357</v>
      </c>
    </row>
    <row r="1854" spans="12:21" x14ac:dyDescent="0.15">
      <c r="L1854"/>
      <c r="M1854"/>
      <c r="U1854">
        <f>IFERROR(1 + ((1-T658)/MAX(T658,0.000001))*(VLOOKUP("都市ガス",設定!$A$2:$C$101,3,FALSE)/VLOOKUP("電力（全国平均・暫定）",設定!$A$2:$C$101,3,FALSE)),"")</f>
        <v>4756381.5104408357</v>
      </c>
    </row>
    <row r="1855" spans="12:21" x14ac:dyDescent="0.15">
      <c r="L1855"/>
      <c r="M1855"/>
      <c r="U1855">
        <f>IFERROR(1 + ((1-T659)/MAX(T659,0.000001))*(VLOOKUP("都市ガス",設定!$A$2:$C$101,3,FALSE)/VLOOKUP("電力（全国平均・暫定）",設定!$A$2:$C$101,3,FALSE)),"")</f>
        <v>4756381.5104408357</v>
      </c>
    </row>
    <row r="1856" spans="12:21" x14ac:dyDescent="0.15">
      <c r="L1856"/>
      <c r="M1856"/>
      <c r="U1856">
        <f>IFERROR(1 + ((1-T660)/MAX(T660,0.000001))*(VLOOKUP("都市ガス",設定!$A$2:$C$101,3,FALSE)/VLOOKUP("電力（全国平均・暫定）",設定!$A$2:$C$101,3,FALSE)),"")</f>
        <v>4756381.5104408357</v>
      </c>
    </row>
    <row r="1857" spans="12:21" x14ac:dyDescent="0.15">
      <c r="L1857"/>
      <c r="M1857"/>
      <c r="U1857">
        <f>IFERROR(1 + ((1-T661)/MAX(T661,0.000001))*(VLOOKUP("都市ガス",設定!$A$2:$C$101,3,FALSE)/VLOOKUP("電力（全国平均・暫定）",設定!$A$2:$C$101,3,FALSE)),"")</f>
        <v>4756381.5104408357</v>
      </c>
    </row>
    <row r="1858" spans="12:21" x14ac:dyDescent="0.15">
      <c r="L1858"/>
      <c r="M1858"/>
      <c r="U1858">
        <f>IFERROR(1 + ((1-T662)/MAX(T662,0.000001))*(VLOOKUP("都市ガス",設定!$A$2:$C$101,3,FALSE)/VLOOKUP("電力（全国平均・暫定）",設定!$A$2:$C$101,3,FALSE)),"")</f>
        <v>4756381.5104408357</v>
      </c>
    </row>
    <row r="1859" spans="12:21" x14ac:dyDescent="0.15">
      <c r="L1859"/>
      <c r="M1859"/>
      <c r="U1859">
        <f>IFERROR(1 + ((1-T663)/MAX(T663,0.000001))*(VLOOKUP("都市ガス",設定!$A$2:$C$101,3,FALSE)/VLOOKUP("電力（全国平均・暫定）",設定!$A$2:$C$101,3,FALSE)),"")</f>
        <v>4756381.5104408357</v>
      </c>
    </row>
    <row r="1860" spans="12:21" x14ac:dyDescent="0.15">
      <c r="L1860"/>
      <c r="M1860"/>
      <c r="U1860">
        <f>IFERROR(1 + ((1-T664)/MAX(T664,0.000001))*(VLOOKUP("都市ガス",設定!$A$2:$C$101,3,FALSE)/VLOOKUP("電力（全国平均・暫定）",設定!$A$2:$C$101,3,FALSE)),"")</f>
        <v>4756381.5104408357</v>
      </c>
    </row>
    <row r="1861" spans="12:21" x14ac:dyDescent="0.15">
      <c r="L1861"/>
      <c r="M1861"/>
      <c r="U1861">
        <f>IFERROR(1 + ((1-T665)/MAX(T665,0.000001))*(VLOOKUP("都市ガス",設定!$A$2:$C$101,3,FALSE)/VLOOKUP("電力（全国平均・暫定）",設定!$A$2:$C$101,3,FALSE)),"")</f>
        <v>4756381.5104408357</v>
      </c>
    </row>
    <row r="1862" spans="12:21" x14ac:dyDescent="0.15">
      <c r="L1862"/>
      <c r="M1862"/>
      <c r="U1862">
        <f>IFERROR(1 + ((1-T666)/MAX(T666,0.000001))*(VLOOKUP("都市ガス",設定!$A$2:$C$101,3,FALSE)/VLOOKUP("電力（全国平均・暫定）",設定!$A$2:$C$101,3,FALSE)),"")</f>
        <v>4756381.5104408357</v>
      </c>
    </row>
    <row r="1863" spans="12:21" x14ac:dyDescent="0.15">
      <c r="L1863"/>
      <c r="M1863"/>
      <c r="U1863">
        <f>IFERROR(1 + ((1-T667)/MAX(T667,0.000001))*(VLOOKUP("都市ガス",設定!$A$2:$C$101,3,FALSE)/VLOOKUP("電力（全国平均・暫定）",設定!$A$2:$C$101,3,FALSE)),"")</f>
        <v>4756381.5104408357</v>
      </c>
    </row>
    <row r="1864" spans="12:21" x14ac:dyDescent="0.15">
      <c r="L1864"/>
      <c r="M1864"/>
      <c r="U1864">
        <f>IFERROR(1 + ((1-T668)/MAX(T668,0.000001))*(VLOOKUP("都市ガス",設定!$A$2:$C$101,3,FALSE)/VLOOKUP("電力（全国平均・暫定）",設定!$A$2:$C$101,3,FALSE)),"")</f>
        <v>4756381.5104408357</v>
      </c>
    </row>
    <row r="1865" spans="12:21" x14ac:dyDescent="0.15">
      <c r="L1865"/>
      <c r="M1865"/>
      <c r="U1865">
        <f>IFERROR(1 + ((1-T669)/MAX(T669,0.000001))*(VLOOKUP("都市ガス",設定!$A$2:$C$101,3,FALSE)/VLOOKUP("電力（全国平均・暫定）",設定!$A$2:$C$101,3,FALSE)),"")</f>
        <v>4756381.5104408357</v>
      </c>
    </row>
    <row r="1866" spans="12:21" x14ac:dyDescent="0.15">
      <c r="L1866"/>
      <c r="M1866"/>
      <c r="U1866">
        <f>IFERROR(1 + ((1-T670)/MAX(T670,0.000001))*(VLOOKUP("都市ガス",設定!$A$2:$C$101,3,FALSE)/VLOOKUP("電力（全国平均・暫定）",設定!$A$2:$C$101,3,FALSE)),"")</f>
        <v>4756381.5104408357</v>
      </c>
    </row>
    <row r="1867" spans="12:21" x14ac:dyDescent="0.15">
      <c r="L1867"/>
      <c r="M1867"/>
      <c r="U1867">
        <f>IFERROR(1 + ((1-T671)/MAX(T671,0.000001))*(VLOOKUP("都市ガス",設定!$A$2:$C$101,3,FALSE)/VLOOKUP("電力（全国平均・暫定）",設定!$A$2:$C$101,3,FALSE)),"")</f>
        <v>4756381.5104408357</v>
      </c>
    </row>
    <row r="1868" spans="12:21" x14ac:dyDescent="0.15">
      <c r="L1868"/>
      <c r="M1868"/>
      <c r="U1868">
        <f>IFERROR(1 + ((1-T672)/MAX(T672,0.000001))*(VLOOKUP("都市ガス",設定!$A$2:$C$101,3,FALSE)/VLOOKUP("電力（全国平均・暫定）",設定!$A$2:$C$101,3,FALSE)),"")</f>
        <v>4756381.5104408357</v>
      </c>
    </row>
    <row r="1869" spans="12:21" x14ac:dyDescent="0.15">
      <c r="L1869"/>
      <c r="M1869"/>
      <c r="U1869">
        <f>IFERROR(1 + ((1-T673)/MAX(T673,0.000001))*(VLOOKUP("都市ガス",設定!$A$2:$C$101,3,FALSE)/VLOOKUP("電力（全国平均・暫定）",設定!$A$2:$C$101,3,FALSE)),"")</f>
        <v>4756381.5104408357</v>
      </c>
    </row>
    <row r="1870" spans="12:21" x14ac:dyDescent="0.15">
      <c r="L1870"/>
      <c r="M1870"/>
      <c r="U1870">
        <f>IFERROR(1 + ((1-T674)/MAX(T674,0.000001))*(VLOOKUP("都市ガス",設定!$A$2:$C$101,3,FALSE)/VLOOKUP("電力（全国平均・暫定）",設定!$A$2:$C$101,3,FALSE)),"")</f>
        <v>4756381.5104408357</v>
      </c>
    </row>
    <row r="1871" spans="12:21" x14ac:dyDescent="0.15">
      <c r="L1871"/>
      <c r="M1871"/>
      <c r="U1871">
        <f>IFERROR(1 + ((1-T675)/MAX(T675,0.000001))*(VLOOKUP("都市ガス",設定!$A$2:$C$101,3,FALSE)/VLOOKUP("電力（全国平均・暫定）",設定!$A$2:$C$101,3,FALSE)),"")</f>
        <v>4756381.5104408357</v>
      </c>
    </row>
    <row r="1872" spans="12:21" x14ac:dyDescent="0.15">
      <c r="L1872"/>
      <c r="M1872"/>
      <c r="U1872">
        <f>IFERROR(1 + ((1-T676)/MAX(T676,0.000001))*(VLOOKUP("都市ガス",設定!$A$2:$C$101,3,FALSE)/VLOOKUP("電力（全国平均・暫定）",設定!$A$2:$C$101,3,FALSE)),"")</f>
        <v>4756381.5104408357</v>
      </c>
    </row>
    <row r="1873" spans="12:21" x14ac:dyDescent="0.15">
      <c r="L1873"/>
      <c r="M1873"/>
      <c r="U1873">
        <f>IFERROR(1 + ((1-T677)/MAX(T677,0.000001))*(VLOOKUP("都市ガス",設定!$A$2:$C$101,3,FALSE)/VLOOKUP("電力（全国平均・暫定）",設定!$A$2:$C$101,3,FALSE)),"")</f>
        <v>4756381.5104408357</v>
      </c>
    </row>
    <row r="1874" spans="12:21" x14ac:dyDescent="0.15">
      <c r="L1874"/>
      <c r="M1874"/>
      <c r="U1874">
        <f>IFERROR(1 + ((1-T678)/MAX(T678,0.000001))*(VLOOKUP("都市ガス",設定!$A$2:$C$101,3,FALSE)/VLOOKUP("電力（全国平均・暫定）",設定!$A$2:$C$101,3,FALSE)),"")</f>
        <v>4756381.5104408357</v>
      </c>
    </row>
    <row r="1875" spans="12:21" x14ac:dyDescent="0.15">
      <c r="L1875"/>
      <c r="M1875"/>
      <c r="U1875">
        <f>IFERROR(1 + ((1-T679)/MAX(T679,0.000001))*(VLOOKUP("都市ガス",設定!$A$2:$C$101,3,FALSE)/VLOOKUP("電力（全国平均・暫定）",設定!$A$2:$C$101,3,FALSE)),"")</f>
        <v>4756381.5104408357</v>
      </c>
    </row>
    <row r="1876" spans="12:21" x14ac:dyDescent="0.15">
      <c r="L1876"/>
      <c r="M1876"/>
      <c r="U1876">
        <f>IFERROR(1 + ((1-T680)/MAX(T680,0.000001))*(VLOOKUP("都市ガス",設定!$A$2:$C$101,3,FALSE)/VLOOKUP("電力（全国平均・暫定）",設定!$A$2:$C$101,3,FALSE)),"")</f>
        <v>4756381.5104408357</v>
      </c>
    </row>
    <row r="1877" spans="12:21" x14ac:dyDescent="0.15">
      <c r="L1877"/>
      <c r="M1877"/>
      <c r="U1877">
        <f>IFERROR(1 + ((1-T681)/MAX(T681,0.000001))*(VLOOKUP("都市ガス",設定!$A$2:$C$101,3,FALSE)/VLOOKUP("電力（全国平均・暫定）",設定!$A$2:$C$101,3,FALSE)),"")</f>
        <v>4756381.5104408357</v>
      </c>
    </row>
    <row r="1878" spans="12:21" x14ac:dyDescent="0.15">
      <c r="L1878"/>
      <c r="M1878"/>
      <c r="U1878">
        <f>IFERROR(1 + ((1-T682)/MAX(T682,0.000001))*(VLOOKUP("都市ガス",設定!$A$2:$C$101,3,FALSE)/VLOOKUP("電力（全国平均・暫定）",設定!$A$2:$C$101,3,FALSE)),"")</f>
        <v>4756381.5104408357</v>
      </c>
    </row>
    <row r="1879" spans="12:21" x14ac:dyDescent="0.15">
      <c r="L1879"/>
      <c r="M1879"/>
      <c r="U1879">
        <f>IFERROR(1 + ((1-T683)/MAX(T683,0.000001))*(VLOOKUP("都市ガス",設定!$A$2:$C$101,3,FALSE)/VLOOKUP("電力（全国平均・暫定）",設定!$A$2:$C$101,3,FALSE)),"")</f>
        <v>4756381.5104408357</v>
      </c>
    </row>
    <row r="1880" spans="12:21" x14ac:dyDescent="0.15">
      <c r="L1880"/>
      <c r="M1880"/>
      <c r="U1880">
        <f>IFERROR(1 + ((1-T684)/MAX(T684,0.000001))*(VLOOKUP("都市ガス",設定!$A$2:$C$101,3,FALSE)/VLOOKUP("電力（全国平均・暫定）",設定!$A$2:$C$101,3,FALSE)),"")</f>
        <v>4756381.5104408357</v>
      </c>
    </row>
    <row r="1881" spans="12:21" x14ac:dyDescent="0.15">
      <c r="L1881"/>
      <c r="M1881"/>
      <c r="U1881">
        <f>IFERROR(1 + ((1-T685)/MAX(T685,0.000001))*(VLOOKUP("都市ガス",設定!$A$2:$C$101,3,FALSE)/VLOOKUP("電力（全国平均・暫定）",設定!$A$2:$C$101,3,FALSE)),"")</f>
        <v>4756381.5104408357</v>
      </c>
    </row>
    <row r="1882" spans="12:21" x14ac:dyDescent="0.15">
      <c r="L1882"/>
      <c r="M1882"/>
      <c r="U1882">
        <f>IFERROR(1 + ((1-T686)/MAX(T686,0.000001))*(VLOOKUP("都市ガス",設定!$A$2:$C$101,3,FALSE)/VLOOKUP("電力（全国平均・暫定）",設定!$A$2:$C$101,3,FALSE)),"")</f>
        <v>4756381.5104408357</v>
      </c>
    </row>
    <row r="1883" spans="12:21" x14ac:dyDescent="0.15">
      <c r="L1883"/>
      <c r="M1883"/>
      <c r="U1883">
        <f>IFERROR(1 + ((1-T687)/MAX(T687,0.000001))*(VLOOKUP("都市ガス",設定!$A$2:$C$101,3,FALSE)/VLOOKUP("電力（全国平均・暫定）",設定!$A$2:$C$101,3,FALSE)),"")</f>
        <v>4756381.5104408357</v>
      </c>
    </row>
    <row r="1884" spans="12:21" x14ac:dyDescent="0.15">
      <c r="L1884"/>
      <c r="M1884"/>
      <c r="U1884">
        <f>IFERROR(1 + ((1-T688)/MAX(T688,0.000001))*(VLOOKUP("都市ガス",設定!$A$2:$C$101,3,FALSE)/VLOOKUP("電力（全国平均・暫定）",設定!$A$2:$C$101,3,FALSE)),"")</f>
        <v>4756381.5104408357</v>
      </c>
    </row>
    <row r="1885" spans="12:21" x14ac:dyDescent="0.15">
      <c r="L1885"/>
      <c r="M1885"/>
      <c r="U1885">
        <f>IFERROR(1 + ((1-T689)/MAX(T689,0.000001))*(VLOOKUP("都市ガス",設定!$A$2:$C$101,3,FALSE)/VLOOKUP("電力（全国平均・暫定）",設定!$A$2:$C$101,3,FALSE)),"")</f>
        <v>4756381.5104408357</v>
      </c>
    </row>
    <row r="1886" spans="12:21" x14ac:dyDescent="0.15">
      <c r="L1886"/>
      <c r="M1886"/>
      <c r="U1886">
        <f>IFERROR(1 + ((1-T690)/MAX(T690,0.000001))*(VLOOKUP("都市ガス",設定!$A$2:$C$101,3,FALSE)/VLOOKUP("電力（全国平均・暫定）",設定!$A$2:$C$101,3,FALSE)),"")</f>
        <v>4756381.5104408357</v>
      </c>
    </row>
    <row r="1887" spans="12:21" x14ac:dyDescent="0.15">
      <c r="L1887"/>
      <c r="M1887"/>
      <c r="U1887">
        <f>IFERROR(1 + ((1-T691)/MAX(T691,0.000001))*(VLOOKUP("都市ガス",設定!$A$2:$C$101,3,FALSE)/VLOOKUP("電力（全国平均・暫定）",設定!$A$2:$C$101,3,FALSE)),"")</f>
        <v>4756381.5104408357</v>
      </c>
    </row>
    <row r="1888" spans="12:21" x14ac:dyDescent="0.15">
      <c r="L1888"/>
      <c r="M1888"/>
      <c r="U1888">
        <f>IFERROR(1 + ((1-T692)/MAX(T692,0.000001))*(VLOOKUP("都市ガス",設定!$A$2:$C$101,3,FALSE)/VLOOKUP("電力（全国平均・暫定）",設定!$A$2:$C$101,3,FALSE)),"")</f>
        <v>4756381.5104408357</v>
      </c>
    </row>
    <row r="1889" spans="12:21" x14ac:dyDescent="0.15">
      <c r="L1889"/>
      <c r="M1889"/>
      <c r="U1889">
        <f>IFERROR(1 + ((1-T693)/MAX(T693,0.000001))*(VLOOKUP("都市ガス",設定!$A$2:$C$101,3,FALSE)/VLOOKUP("電力（全国平均・暫定）",設定!$A$2:$C$101,3,FALSE)),"")</f>
        <v>4756381.5104408357</v>
      </c>
    </row>
    <row r="1890" spans="12:21" x14ac:dyDescent="0.15">
      <c r="L1890"/>
      <c r="M1890"/>
      <c r="U1890">
        <f>IFERROR(1 + ((1-T694)/MAX(T694,0.000001))*(VLOOKUP("都市ガス",設定!$A$2:$C$101,3,FALSE)/VLOOKUP("電力（全国平均・暫定）",設定!$A$2:$C$101,3,FALSE)),"")</f>
        <v>4756381.5104408357</v>
      </c>
    </row>
    <row r="1891" spans="12:21" x14ac:dyDescent="0.15">
      <c r="L1891"/>
      <c r="M1891"/>
      <c r="U1891">
        <f>IFERROR(1 + ((1-T695)/MAX(T695,0.000001))*(VLOOKUP("都市ガス",設定!$A$2:$C$101,3,FALSE)/VLOOKUP("電力（全国平均・暫定）",設定!$A$2:$C$101,3,FALSE)),"")</f>
        <v>4756381.5104408357</v>
      </c>
    </row>
    <row r="1892" spans="12:21" x14ac:dyDescent="0.15">
      <c r="L1892"/>
      <c r="M1892"/>
      <c r="U1892">
        <f>IFERROR(1 + ((1-T696)/MAX(T696,0.000001))*(VLOOKUP("都市ガス",設定!$A$2:$C$101,3,FALSE)/VLOOKUP("電力（全国平均・暫定）",設定!$A$2:$C$101,3,FALSE)),"")</f>
        <v>4756381.5104408357</v>
      </c>
    </row>
    <row r="1893" spans="12:21" x14ac:dyDescent="0.15">
      <c r="L1893"/>
      <c r="M1893"/>
      <c r="U1893">
        <f>IFERROR(1 + ((1-T697)/MAX(T697,0.000001))*(VLOOKUP("都市ガス",設定!$A$2:$C$101,3,FALSE)/VLOOKUP("電力（全国平均・暫定）",設定!$A$2:$C$101,3,FALSE)),"")</f>
        <v>4756381.5104408357</v>
      </c>
    </row>
    <row r="1894" spans="12:21" x14ac:dyDescent="0.15">
      <c r="L1894"/>
      <c r="M1894"/>
      <c r="U1894">
        <f>IFERROR(1 + ((1-T698)/MAX(T698,0.000001))*(VLOOKUP("都市ガス",設定!$A$2:$C$101,3,FALSE)/VLOOKUP("電力（全国平均・暫定）",設定!$A$2:$C$101,3,FALSE)),"")</f>
        <v>4756381.5104408357</v>
      </c>
    </row>
    <row r="1895" spans="12:21" x14ac:dyDescent="0.15">
      <c r="L1895"/>
      <c r="M1895"/>
      <c r="U1895">
        <f>IFERROR(1 + ((1-T699)/MAX(T699,0.000001))*(VLOOKUP("都市ガス",設定!$A$2:$C$101,3,FALSE)/VLOOKUP("電力（全国平均・暫定）",設定!$A$2:$C$101,3,FALSE)),"")</f>
        <v>4756381.5104408357</v>
      </c>
    </row>
    <row r="1896" spans="12:21" x14ac:dyDescent="0.15">
      <c r="L1896"/>
      <c r="M1896"/>
      <c r="U1896">
        <f>IFERROR(1 + ((1-T700)/MAX(T700,0.000001))*(VLOOKUP("都市ガス",設定!$A$2:$C$101,3,FALSE)/VLOOKUP("電力（全国平均・暫定）",設定!$A$2:$C$101,3,FALSE)),"")</f>
        <v>4756381.5104408357</v>
      </c>
    </row>
    <row r="1897" spans="12:21" x14ac:dyDescent="0.15">
      <c r="L1897"/>
      <c r="M1897"/>
      <c r="U1897">
        <f>IFERROR(1 + ((1-T701)/MAX(T701,0.000001))*(VLOOKUP("都市ガス",設定!$A$2:$C$101,3,FALSE)/VLOOKUP("電力（全国平均・暫定）",設定!$A$2:$C$101,3,FALSE)),"")</f>
        <v>4756381.5104408357</v>
      </c>
    </row>
    <row r="1898" spans="12:21" x14ac:dyDescent="0.15">
      <c r="L1898"/>
      <c r="M1898"/>
      <c r="U1898">
        <f>IFERROR(1 + ((1-T702)/MAX(T702,0.000001))*(VLOOKUP("都市ガス",設定!$A$2:$C$101,3,FALSE)/VLOOKUP("電力（全国平均・暫定）",設定!$A$2:$C$101,3,FALSE)),"")</f>
        <v>4756381.5104408357</v>
      </c>
    </row>
    <row r="1899" spans="12:21" x14ac:dyDescent="0.15">
      <c r="L1899"/>
      <c r="M1899"/>
      <c r="U1899">
        <f>IFERROR(1 + ((1-T703)/MAX(T703,0.000001))*(VLOOKUP("都市ガス",設定!$A$2:$C$101,3,FALSE)/VLOOKUP("電力（全国平均・暫定）",設定!$A$2:$C$101,3,FALSE)),"")</f>
        <v>4756381.5104408357</v>
      </c>
    </row>
    <row r="1900" spans="12:21" x14ac:dyDescent="0.15">
      <c r="L1900"/>
      <c r="M1900"/>
      <c r="U1900">
        <f>IFERROR(1 + ((1-T704)/MAX(T704,0.000001))*(VLOOKUP("都市ガス",設定!$A$2:$C$101,3,FALSE)/VLOOKUP("電力（全国平均・暫定）",設定!$A$2:$C$101,3,FALSE)),"")</f>
        <v>4756381.5104408357</v>
      </c>
    </row>
    <row r="1901" spans="12:21" x14ac:dyDescent="0.15">
      <c r="L1901"/>
      <c r="M1901"/>
      <c r="U1901">
        <f>IFERROR(1 + ((1-T705)/MAX(T705,0.000001))*(VLOOKUP("都市ガス",設定!$A$2:$C$101,3,FALSE)/VLOOKUP("電力（全国平均・暫定）",設定!$A$2:$C$101,3,FALSE)),"")</f>
        <v>4756381.5104408357</v>
      </c>
    </row>
    <row r="1902" spans="12:21" x14ac:dyDescent="0.15">
      <c r="L1902"/>
      <c r="M1902"/>
      <c r="U1902">
        <f>IFERROR(1 + ((1-T706)/MAX(T706,0.000001))*(VLOOKUP("都市ガス",設定!$A$2:$C$101,3,FALSE)/VLOOKUP("電力（全国平均・暫定）",設定!$A$2:$C$101,3,FALSE)),"")</f>
        <v>4756381.5104408357</v>
      </c>
    </row>
    <row r="1903" spans="12:21" x14ac:dyDescent="0.15">
      <c r="L1903"/>
      <c r="M1903"/>
      <c r="U1903">
        <f>IFERROR(1 + ((1-T707)/MAX(T707,0.000001))*(VLOOKUP("都市ガス",設定!$A$2:$C$101,3,FALSE)/VLOOKUP("電力（全国平均・暫定）",設定!$A$2:$C$101,3,FALSE)),"")</f>
        <v>4756381.5104408357</v>
      </c>
    </row>
    <row r="1904" spans="12:21" x14ac:dyDescent="0.15">
      <c r="L1904"/>
      <c r="M1904"/>
      <c r="U1904">
        <f>IFERROR(1 + ((1-T708)/MAX(T708,0.000001))*(VLOOKUP("都市ガス",設定!$A$2:$C$101,3,FALSE)/VLOOKUP("電力（全国平均・暫定）",設定!$A$2:$C$101,3,FALSE)),"")</f>
        <v>4756381.5104408357</v>
      </c>
    </row>
    <row r="1905" spans="12:21" x14ac:dyDescent="0.15">
      <c r="L1905"/>
      <c r="M1905"/>
      <c r="U1905">
        <f>IFERROR(1 + ((1-T709)/MAX(T709,0.000001))*(VLOOKUP("都市ガス",設定!$A$2:$C$101,3,FALSE)/VLOOKUP("電力（全国平均・暫定）",設定!$A$2:$C$101,3,FALSE)),"")</f>
        <v>4756381.5104408357</v>
      </c>
    </row>
    <row r="1906" spans="12:21" x14ac:dyDescent="0.15">
      <c r="L1906"/>
      <c r="M1906"/>
      <c r="U1906">
        <f>IFERROR(1 + ((1-T710)/MAX(T710,0.000001))*(VLOOKUP("都市ガス",設定!$A$2:$C$101,3,FALSE)/VLOOKUP("電力（全国平均・暫定）",設定!$A$2:$C$101,3,FALSE)),"")</f>
        <v>4756381.5104408357</v>
      </c>
    </row>
    <row r="1907" spans="12:21" x14ac:dyDescent="0.15">
      <c r="L1907"/>
      <c r="M1907"/>
      <c r="U1907">
        <f>IFERROR(1 + ((1-T711)/MAX(T711,0.000001))*(VLOOKUP("都市ガス",設定!$A$2:$C$101,3,FALSE)/VLOOKUP("電力（全国平均・暫定）",設定!$A$2:$C$101,3,FALSE)),"")</f>
        <v>4756381.5104408357</v>
      </c>
    </row>
    <row r="1908" spans="12:21" x14ac:dyDescent="0.15">
      <c r="L1908"/>
      <c r="M1908"/>
      <c r="U1908">
        <f>IFERROR(1 + ((1-T712)/MAX(T712,0.000001))*(VLOOKUP("都市ガス",設定!$A$2:$C$101,3,FALSE)/VLOOKUP("電力（全国平均・暫定）",設定!$A$2:$C$101,3,FALSE)),"")</f>
        <v>4756381.5104408357</v>
      </c>
    </row>
    <row r="1909" spans="12:21" x14ac:dyDescent="0.15">
      <c r="L1909"/>
      <c r="M1909"/>
      <c r="U1909">
        <f>IFERROR(1 + ((1-T713)/MAX(T713,0.000001))*(VLOOKUP("都市ガス",設定!$A$2:$C$101,3,FALSE)/VLOOKUP("電力（全国平均・暫定）",設定!$A$2:$C$101,3,FALSE)),"")</f>
        <v>4756381.5104408357</v>
      </c>
    </row>
    <row r="1910" spans="12:21" x14ac:dyDescent="0.15">
      <c r="L1910"/>
      <c r="M1910"/>
      <c r="U1910">
        <f>IFERROR(1 + ((1-T714)/MAX(T714,0.000001))*(VLOOKUP("都市ガス",設定!$A$2:$C$101,3,FALSE)/VLOOKUP("電力（全国平均・暫定）",設定!$A$2:$C$101,3,FALSE)),"")</f>
        <v>4756381.5104408357</v>
      </c>
    </row>
    <row r="1911" spans="12:21" x14ac:dyDescent="0.15">
      <c r="L1911"/>
      <c r="M1911"/>
      <c r="U1911">
        <f>IFERROR(1 + ((1-T715)/MAX(T715,0.000001))*(VLOOKUP("都市ガス",設定!$A$2:$C$101,3,FALSE)/VLOOKUP("電力（全国平均・暫定）",設定!$A$2:$C$101,3,FALSE)),"")</f>
        <v>4756381.5104408357</v>
      </c>
    </row>
    <row r="1912" spans="12:21" x14ac:dyDescent="0.15">
      <c r="L1912"/>
      <c r="M1912"/>
      <c r="U1912">
        <f>IFERROR(1 + ((1-T716)/MAX(T716,0.000001))*(VLOOKUP("都市ガス",設定!$A$2:$C$101,3,FALSE)/VLOOKUP("電力（全国平均・暫定）",設定!$A$2:$C$101,3,FALSE)),"")</f>
        <v>4756381.5104408357</v>
      </c>
    </row>
    <row r="1913" spans="12:21" x14ac:dyDescent="0.15">
      <c r="L1913"/>
      <c r="M1913"/>
      <c r="U1913">
        <f>IFERROR(1 + ((1-T717)/MAX(T717,0.000001))*(VLOOKUP("都市ガス",設定!$A$2:$C$101,3,FALSE)/VLOOKUP("電力（全国平均・暫定）",設定!$A$2:$C$101,3,FALSE)),"")</f>
        <v>4756381.5104408357</v>
      </c>
    </row>
    <row r="1914" spans="12:21" x14ac:dyDescent="0.15">
      <c r="L1914"/>
      <c r="M1914"/>
      <c r="U1914">
        <f>IFERROR(1 + ((1-T718)/MAX(T718,0.000001))*(VLOOKUP("都市ガス",設定!$A$2:$C$101,3,FALSE)/VLOOKUP("電力（全国平均・暫定）",設定!$A$2:$C$101,3,FALSE)),"")</f>
        <v>4756381.5104408357</v>
      </c>
    </row>
    <row r="1915" spans="12:21" x14ac:dyDescent="0.15">
      <c r="L1915"/>
      <c r="M1915"/>
      <c r="U1915">
        <f>IFERROR(1 + ((1-T719)/MAX(T719,0.000001))*(VLOOKUP("都市ガス",設定!$A$2:$C$101,3,FALSE)/VLOOKUP("電力（全国平均・暫定）",設定!$A$2:$C$101,3,FALSE)),"")</f>
        <v>4756381.5104408357</v>
      </c>
    </row>
    <row r="1916" spans="12:21" x14ac:dyDescent="0.15">
      <c r="L1916"/>
      <c r="M1916"/>
      <c r="U1916">
        <f>IFERROR(1 + ((1-T720)/MAX(T720,0.000001))*(VLOOKUP("都市ガス",設定!$A$2:$C$101,3,FALSE)/VLOOKUP("電力（全国平均・暫定）",設定!$A$2:$C$101,3,FALSE)),"")</f>
        <v>4756381.5104408357</v>
      </c>
    </row>
    <row r="1917" spans="12:21" x14ac:dyDescent="0.15">
      <c r="L1917"/>
      <c r="M1917"/>
      <c r="U1917">
        <f>IFERROR(1 + ((1-T721)/MAX(T721,0.000001))*(VLOOKUP("都市ガス",設定!$A$2:$C$101,3,FALSE)/VLOOKUP("電力（全国平均・暫定）",設定!$A$2:$C$101,3,FALSE)),"")</f>
        <v>4756381.5104408357</v>
      </c>
    </row>
    <row r="1918" spans="12:21" x14ac:dyDescent="0.15">
      <c r="L1918"/>
      <c r="M1918"/>
      <c r="U1918">
        <f>IFERROR(1 + ((1-T722)/MAX(T722,0.000001))*(VLOOKUP("都市ガス",設定!$A$2:$C$101,3,FALSE)/VLOOKUP("電力（全国平均・暫定）",設定!$A$2:$C$101,3,FALSE)),"")</f>
        <v>4756381.5104408357</v>
      </c>
    </row>
    <row r="1919" spans="12:21" x14ac:dyDescent="0.15">
      <c r="L1919"/>
      <c r="M1919"/>
      <c r="U1919">
        <f>IFERROR(1 + ((1-T723)/MAX(T723,0.000001))*(VLOOKUP("都市ガス",設定!$A$2:$C$101,3,FALSE)/VLOOKUP("電力（全国平均・暫定）",設定!$A$2:$C$101,3,FALSE)),"")</f>
        <v>4756381.5104408357</v>
      </c>
    </row>
    <row r="1920" spans="12:21" x14ac:dyDescent="0.15">
      <c r="L1920"/>
      <c r="M1920"/>
      <c r="U1920">
        <f>IFERROR(1 + ((1-T724)/MAX(T724,0.000001))*(VLOOKUP("都市ガス",設定!$A$2:$C$101,3,FALSE)/VLOOKUP("電力（全国平均・暫定）",設定!$A$2:$C$101,3,FALSE)),"")</f>
        <v>4756381.5104408357</v>
      </c>
    </row>
    <row r="1921" spans="12:21" x14ac:dyDescent="0.15">
      <c r="L1921"/>
      <c r="M1921"/>
      <c r="U1921">
        <f>IFERROR(1 + ((1-T725)/MAX(T725,0.000001))*(VLOOKUP("都市ガス",設定!$A$2:$C$101,3,FALSE)/VLOOKUP("電力（全国平均・暫定）",設定!$A$2:$C$101,3,FALSE)),"")</f>
        <v>4756381.5104408357</v>
      </c>
    </row>
    <row r="1922" spans="12:21" x14ac:dyDescent="0.15">
      <c r="L1922"/>
      <c r="M1922"/>
      <c r="U1922">
        <f>IFERROR(1 + ((1-T726)/MAX(T726,0.000001))*(VLOOKUP("都市ガス",設定!$A$2:$C$101,3,FALSE)/VLOOKUP("電力（全国平均・暫定）",設定!$A$2:$C$101,3,FALSE)),"")</f>
        <v>4756381.5104408357</v>
      </c>
    </row>
    <row r="1923" spans="12:21" x14ac:dyDescent="0.15">
      <c r="L1923"/>
      <c r="M1923"/>
      <c r="U1923">
        <f>IFERROR(1 + ((1-T727)/MAX(T727,0.000001))*(VLOOKUP("都市ガス",設定!$A$2:$C$101,3,FALSE)/VLOOKUP("電力（全国平均・暫定）",設定!$A$2:$C$101,3,FALSE)),"")</f>
        <v>4756381.5104408357</v>
      </c>
    </row>
    <row r="1924" spans="12:21" x14ac:dyDescent="0.15">
      <c r="L1924"/>
      <c r="M1924"/>
      <c r="U1924">
        <f>IFERROR(1 + ((1-T728)/MAX(T728,0.000001))*(VLOOKUP("都市ガス",設定!$A$2:$C$101,3,FALSE)/VLOOKUP("電力（全国平均・暫定）",設定!$A$2:$C$101,3,FALSE)),"")</f>
        <v>4756381.5104408357</v>
      </c>
    </row>
    <row r="1925" spans="12:21" x14ac:dyDescent="0.15">
      <c r="L1925"/>
      <c r="M1925"/>
      <c r="U1925">
        <f>IFERROR(1 + ((1-T729)/MAX(T729,0.000001))*(VLOOKUP("都市ガス",設定!$A$2:$C$101,3,FALSE)/VLOOKUP("電力（全国平均・暫定）",設定!$A$2:$C$101,3,FALSE)),"")</f>
        <v>4756381.5104408357</v>
      </c>
    </row>
    <row r="1926" spans="12:21" x14ac:dyDescent="0.15">
      <c r="L1926"/>
      <c r="M1926"/>
      <c r="U1926">
        <f>IFERROR(1 + ((1-T730)/MAX(T730,0.000001))*(VLOOKUP("都市ガス",設定!$A$2:$C$101,3,FALSE)/VLOOKUP("電力（全国平均・暫定）",設定!$A$2:$C$101,3,FALSE)),"")</f>
        <v>4756381.5104408357</v>
      </c>
    </row>
    <row r="1927" spans="12:21" x14ac:dyDescent="0.15">
      <c r="L1927"/>
      <c r="M1927"/>
      <c r="U1927">
        <f>IFERROR(1 + ((1-T731)/MAX(T731,0.000001))*(VLOOKUP("都市ガス",設定!$A$2:$C$101,3,FALSE)/VLOOKUP("電力（全国平均・暫定）",設定!$A$2:$C$101,3,FALSE)),"")</f>
        <v>4756381.5104408357</v>
      </c>
    </row>
    <row r="1928" spans="12:21" x14ac:dyDescent="0.15">
      <c r="L1928"/>
      <c r="M1928"/>
      <c r="U1928">
        <f>IFERROR(1 + ((1-T732)/MAX(T732,0.000001))*(VLOOKUP("都市ガス",設定!$A$2:$C$101,3,FALSE)/VLOOKUP("電力（全国平均・暫定）",設定!$A$2:$C$101,3,FALSE)),"")</f>
        <v>4756381.5104408357</v>
      </c>
    </row>
    <row r="1929" spans="12:21" x14ac:dyDescent="0.15">
      <c r="L1929"/>
      <c r="M1929"/>
      <c r="U1929">
        <f>IFERROR(1 + ((1-T733)/MAX(T733,0.000001))*(VLOOKUP("都市ガス",設定!$A$2:$C$101,3,FALSE)/VLOOKUP("電力（全国平均・暫定）",設定!$A$2:$C$101,3,FALSE)),"")</f>
        <v>4756381.5104408357</v>
      </c>
    </row>
    <row r="1930" spans="12:21" x14ac:dyDescent="0.15">
      <c r="L1930"/>
      <c r="M1930"/>
      <c r="U1930">
        <f>IFERROR(1 + ((1-T734)/MAX(T734,0.000001))*(VLOOKUP("都市ガス",設定!$A$2:$C$101,3,FALSE)/VLOOKUP("電力（全国平均・暫定）",設定!$A$2:$C$101,3,FALSE)),"")</f>
        <v>4756381.5104408357</v>
      </c>
    </row>
    <row r="1931" spans="12:21" x14ac:dyDescent="0.15">
      <c r="L1931"/>
      <c r="M1931"/>
      <c r="U1931">
        <f>IFERROR(1 + ((1-T735)/MAX(T735,0.000001))*(VLOOKUP("都市ガス",設定!$A$2:$C$101,3,FALSE)/VLOOKUP("電力（全国平均・暫定）",設定!$A$2:$C$101,3,FALSE)),"")</f>
        <v>4756381.5104408357</v>
      </c>
    </row>
    <row r="1932" spans="12:21" x14ac:dyDescent="0.15">
      <c r="L1932"/>
      <c r="M1932"/>
      <c r="U1932">
        <f>IFERROR(1 + ((1-T736)/MAX(T736,0.000001))*(VLOOKUP("都市ガス",設定!$A$2:$C$101,3,FALSE)/VLOOKUP("電力（全国平均・暫定）",設定!$A$2:$C$101,3,FALSE)),"")</f>
        <v>4756381.5104408357</v>
      </c>
    </row>
    <row r="1933" spans="12:21" x14ac:dyDescent="0.15">
      <c r="L1933"/>
      <c r="M1933"/>
      <c r="U1933">
        <f>IFERROR(1 + ((1-T737)/MAX(T737,0.000001))*(VLOOKUP("都市ガス",設定!$A$2:$C$101,3,FALSE)/VLOOKUP("電力（全国平均・暫定）",設定!$A$2:$C$101,3,FALSE)),"")</f>
        <v>4756381.5104408357</v>
      </c>
    </row>
    <row r="1934" spans="12:21" x14ac:dyDescent="0.15">
      <c r="L1934"/>
      <c r="M1934"/>
      <c r="U1934">
        <f>IFERROR(1 + ((1-T738)/MAX(T738,0.000001))*(VLOOKUP("都市ガス",設定!$A$2:$C$101,3,FALSE)/VLOOKUP("電力（全国平均・暫定）",設定!$A$2:$C$101,3,FALSE)),"")</f>
        <v>4756381.5104408357</v>
      </c>
    </row>
    <row r="1935" spans="12:21" x14ac:dyDescent="0.15">
      <c r="L1935"/>
      <c r="M1935"/>
      <c r="U1935">
        <f>IFERROR(1 + ((1-T739)/MAX(T739,0.000001))*(VLOOKUP("都市ガス",設定!$A$2:$C$101,3,FALSE)/VLOOKUP("電力（全国平均・暫定）",設定!$A$2:$C$101,3,FALSE)),"")</f>
        <v>4756381.5104408357</v>
      </c>
    </row>
    <row r="1936" spans="12:21" x14ac:dyDescent="0.15">
      <c r="L1936"/>
      <c r="M1936"/>
      <c r="U1936">
        <f>IFERROR(1 + ((1-T740)/MAX(T740,0.000001))*(VLOOKUP("都市ガス",設定!$A$2:$C$101,3,FALSE)/VLOOKUP("電力（全国平均・暫定）",設定!$A$2:$C$101,3,FALSE)),"")</f>
        <v>4756381.5104408357</v>
      </c>
    </row>
    <row r="1937" spans="12:21" x14ac:dyDescent="0.15">
      <c r="L1937"/>
      <c r="M1937"/>
      <c r="U1937">
        <f>IFERROR(1 + ((1-T741)/MAX(T741,0.000001))*(VLOOKUP("都市ガス",設定!$A$2:$C$101,3,FALSE)/VLOOKUP("電力（全国平均・暫定）",設定!$A$2:$C$101,3,FALSE)),"")</f>
        <v>4756381.5104408357</v>
      </c>
    </row>
    <row r="1938" spans="12:21" x14ac:dyDescent="0.15">
      <c r="L1938"/>
      <c r="M1938"/>
      <c r="U1938">
        <f>IFERROR(1 + ((1-T742)/MAX(T742,0.000001))*(VLOOKUP("都市ガス",設定!$A$2:$C$101,3,FALSE)/VLOOKUP("電力（全国平均・暫定）",設定!$A$2:$C$101,3,FALSE)),"")</f>
        <v>4756381.5104408357</v>
      </c>
    </row>
    <row r="1939" spans="12:21" x14ac:dyDescent="0.15">
      <c r="L1939"/>
      <c r="M1939"/>
      <c r="U1939">
        <f>IFERROR(1 + ((1-T743)/MAX(T743,0.000001))*(VLOOKUP("都市ガス",設定!$A$2:$C$101,3,FALSE)/VLOOKUP("電力（全国平均・暫定）",設定!$A$2:$C$101,3,FALSE)),"")</f>
        <v>4756381.5104408357</v>
      </c>
    </row>
    <row r="1940" spans="12:21" x14ac:dyDescent="0.15">
      <c r="L1940"/>
      <c r="M1940"/>
      <c r="U1940">
        <f>IFERROR(1 + ((1-T744)/MAX(T744,0.000001))*(VLOOKUP("都市ガス",設定!$A$2:$C$101,3,FALSE)/VLOOKUP("電力（全国平均・暫定）",設定!$A$2:$C$101,3,FALSE)),"")</f>
        <v>4756381.5104408357</v>
      </c>
    </row>
    <row r="1941" spans="12:21" x14ac:dyDescent="0.15">
      <c r="L1941"/>
      <c r="M1941"/>
      <c r="U1941">
        <f>IFERROR(1 + ((1-T745)/MAX(T745,0.000001))*(VLOOKUP("都市ガス",設定!$A$2:$C$101,3,FALSE)/VLOOKUP("電力（全国平均・暫定）",設定!$A$2:$C$101,3,FALSE)),"")</f>
        <v>4756381.5104408357</v>
      </c>
    </row>
    <row r="1942" spans="12:21" x14ac:dyDescent="0.15">
      <c r="L1942"/>
      <c r="M1942"/>
      <c r="U1942">
        <f>IFERROR(1 + ((1-T746)/MAX(T746,0.000001))*(VLOOKUP("都市ガス",設定!$A$2:$C$101,3,FALSE)/VLOOKUP("電力（全国平均・暫定）",設定!$A$2:$C$101,3,FALSE)),"")</f>
        <v>4756381.5104408357</v>
      </c>
    </row>
    <row r="1943" spans="12:21" x14ac:dyDescent="0.15">
      <c r="L1943"/>
      <c r="M1943"/>
      <c r="U1943">
        <f>IFERROR(1 + ((1-T747)/MAX(T747,0.000001))*(VLOOKUP("都市ガス",設定!$A$2:$C$101,3,FALSE)/VLOOKUP("電力（全国平均・暫定）",設定!$A$2:$C$101,3,FALSE)),"")</f>
        <v>4756381.5104408357</v>
      </c>
    </row>
    <row r="1944" spans="12:21" x14ac:dyDescent="0.15">
      <c r="L1944"/>
      <c r="M1944"/>
      <c r="U1944">
        <f>IFERROR(1 + ((1-T748)/MAX(T748,0.000001))*(VLOOKUP("都市ガス",設定!$A$2:$C$101,3,FALSE)/VLOOKUP("電力（全国平均・暫定）",設定!$A$2:$C$101,3,FALSE)),"")</f>
        <v>4756381.5104408357</v>
      </c>
    </row>
    <row r="1945" spans="12:21" x14ac:dyDescent="0.15">
      <c r="L1945"/>
      <c r="M1945"/>
      <c r="U1945">
        <f>IFERROR(1 + ((1-T749)/MAX(T749,0.000001))*(VLOOKUP("都市ガス",設定!$A$2:$C$101,3,FALSE)/VLOOKUP("電力（全国平均・暫定）",設定!$A$2:$C$101,3,FALSE)),"")</f>
        <v>4756381.5104408357</v>
      </c>
    </row>
    <row r="1946" spans="12:21" x14ac:dyDescent="0.15">
      <c r="L1946"/>
      <c r="M1946"/>
      <c r="U1946">
        <f>IFERROR(1 + ((1-T750)/MAX(T750,0.000001))*(VLOOKUP("都市ガス",設定!$A$2:$C$101,3,FALSE)/VLOOKUP("電力（全国平均・暫定）",設定!$A$2:$C$101,3,FALSE)),"")</f>
        <v>4756381.5104408357</v>
      </c>
    </row>
    <row r="1947" spans="12:21" x14ac:dyDescent="0.15">
      <c r="L1947"/>
      <c r="M1947"/>
      <c r="U1947">
        <f>IFERROR(1 + ((1-T751)/MAX(T751,0.000001))*(VLOOKUP("都市ガス",設定!$A$2:$C$101,3,FALSE)/VLOOKUP("電力（全国平均・暫定）",設定!$A$2:$C$101,3,FALSE)),"")</f>
        <v>4756381.5104408357</v>
      </c>
    </row>
    <row r="1948" spans="12:21" x14ac:dyDescent="0.15">
      <c r="L1948"/>
      <c r="M1948"/>
      <c r="U1948">
        <f>IFERROR(1 + ((1-T752)/MAX(T752,0.000001))*(VLOOKUP("都市ガス",設定!$A$2:$C$101,3,FALSE)/VLOOKUP("電力（全国平均・暫定）",設定!$A$2:$C$101,3,FALSE)),"")</f>
        <v>4756381.5104408357</v>
      </c>
    </row>
    <row r="1949" spans="12:21" x14ac:dyDescent="0.15">
      <c r="L1949"/>
      <c r="M1949"/>
      <c r="U1949">
        <f>IFERROR(1 + ((1-T753)/MAX(T753,0.000001))*(VLOOKUP("都市ガス",設定!$A$2:$C$101,3,FALSE)/VLOOKUP("電力（全国平均・暫定）",設定!$A$2:$C$101,3,FALSE)),"")</f>
        <v>4756381.5104408357</v>
      </c>
    </row>
    <row r="1950" spans="12:21" x14ac:dyDescent="0.15">
      <c r="L1950"/>
      <c r="M1950"/>
      <c r="U1950">
        <f>IFERROR(1 + ((1-T754)/MAX(T754,0.000001))*(VLOOKUP("都市ガス",設定!$A$2:$C$101,3,FALSE)/VLOOKUP("電力（全国平均・暫定）",設定!$A$2:$C$101,3,FALSE)),"")</f>
        <v>4756381.5104408357</v>
      </c>
    </row>
    <row r="1951" spans="12:21" x14ac:dyDescent="0.15">
      <c r="L1951"/>
      <c r="M1951"/>
      <c r="U1951">
        <f>IFERROR(1 + ((1-T755)/MAX(T755,0.000001))*(VLOOKUP("都市ガス",設定!$A$2:$C$101,3,FALSE)/VLOOKUP("電力（全国平均・暫定）",設定!$A$2:$C$101,3,FALSE)),"")</f>
        <v>4756381.5104408357</v>
      </c>
    </row>
    <row r="1952" spans="12:21" x14ac:dyDescent="0.15">
      <c r="L1952"/>
      <c r="M1952"/>
      <c r="U1952">
        <f>IFERROR(1 + ((1-T756)/MAX(T756,0.000001))*(VLOOKUP("都市ガス",設定!$A$2:$C$101,3,FALSE)/VLOOKUP("電力（全国平均・暫定）",設定!$A$2:$C$101,3,FALSE)),"")</f>
        <v>4756381.5104408357</v>
      </c>
    </row>
    <row r="1953" spans="12:21" x14ac:dyDescent="0.15">
      <c r="L1953"/>
      <c r="M1953"/>
      <c r="U1953">
        <f>IFERROR(1 + ((1-T757)/MAX(T757,0.000001))*(VLOOKUP("都市ガス",設定!$A$2:$C$101,3,FALSE)/VLOOKUP("電力（全国平均・暫定）",設定!$A$2:$C$101,3,FALSE)),"")</f>
        <v>4756381.5104408357</v>
      </c>
    </row>
    <row r="1954" spans="12:21" x14ac:dyDescent="0.15">
      <c r="L1954"/>
      <c r="M1954"/>
      <c r="U1954">
        <f>IFERROR(1 + ((1-T758)/MAX(T758,0.000001))*(VLOOKUP("都市ガス",設定!$A$2:$C$101,3,FALSE)/VLOOKUP("電力（全国平均・暫定）",設定!$A$2:$C$101,3,FALSE)),"")</f>
        <v>4756381.5104408357</v>
      </c>
    </row>
    <row r="1955" spans="12:21" x14ac:dyDescent="0.15">
      <c r="L1955"/>
      <c r="M1955"/>
      <c r="U1955">
        <f>IFERROR(1 + ((1-T759)/MAX(T759,0.000001))*(VLOOKUP("都市ガス",設定!$A$2:$C$101,3,FALSE)/VLOOKUP("電力（全国平均・暫定）",設定!$A$2:$C$101,3,FALSE)),"")</f>
        <v>4756381.5104408357</v>
      </c>
    </row>
    <row r="1956" spans="12:21" x14ac:dyDescent="0.15">
      <c r="L1956"/>
      <c r="M1956"/>
      <c r="U1956">
        <f>IFERROR(1 + ((1-T760)/MAX(T760,0.000001))*(VLOOKUP("都市ガス",設定!$A$2:$C$101,3,FALSE)/VLOOKUP("電力（全国平均・暫定）",設定!$A$2:$C$101,3,FALSE)),"")</f>
        <v>4756381.5104408357</v>
      </c>
    </row>
    <row r="1957" spans="12:21" x14ac:dyDescent="0.15">
      <c r="L1957"/>
      <c r="M1957"/>
      <c r="U1957">
        <f>IFERROR(1 + ((1-T761)/MAX(T761,0.000001))*(VLOOKUP("都市ガス",設定!$A$2:$C$101,3,FALSE)/VLOOKUP("電力（全国平均・暫定）",設定!$A$2:$C$101,3,FALSE)),"")</f>
        <v>4756381.5104408357</v>
      </c>
    </row>
    <row r="1958" spans="12:21" x14ac:dyDescent="0.15">
      <c r="L1958"/>
      <c r="M1958"/>
      <c r="U1958">
        <f>IFERROR(1 + ((1-T762)/MAX(T762,0.000001))*(VLOOKUP("都市ガス",設定!$A$2:$C$101,3,FALSE)/VLOOKUP("電力（全国平均・暫定）",設定!$A$2:$C$101,3,FALSE)),"")</f>
        <v>4756381.5104408357</v>
      </c>
    </row>
    <row r="1959" spans="12:21" x14ac:dyDescent="0.15">
      <c r="L1959"/>
      <c r="M1959"/>
      <c r="U1959">
        <f>IFERROR(1 + ((1-T763)/MAX(T763,0.000001))*(VLOOKUP("都市ガス",設定!$A$2:$C$101,3,FALSE)/VLOOKUP("電力（全国平均・暫定）",設定!$A$2:$C$101,3,FALSE)),"")</f>
        <v>4756381.5104408357</v>
      </c>
    </row>
    <row r="1960" spans="12:21" x14ac:dyDescent="0.15">
      <c r="L1960"/>
      <c r="M1960"/>
      <c r="U1960">
        <f>IFERROR(1 + ((1-T764)/MAX(T764,0.000001))*(VLOOKUP("都市ガス",設定!$A$2:$C$101,3,FALSE)/VLOOKUP("電力（全国平均・暫定）",設定!$A$2:$C$101,3,FALSE)),"")</f>
        <v>4756381.5104408357</v>
      </c>
    </row>
    <row r="1961" spans="12:21" x14ac:dyDescent="0.15">
      <c r="L1961"/>
      <c r="M1961"/>
      <c r="U1961">
        <f>IFERROR(1 + ((1-T765)/MAX(T765,0.000001))*(VLOOKUP("都市ガス",設定!$A$2:$C$101,3,FALSE)/VLOOKUP("電力（全国平均・暫定）",設定!$A$2:$C$101,3,FALSE)),"")</f>
        <v>4756381.5104408357</v>
      </c>
    </row>
    <row r="1962" spans="12:21" x14ac:dyDescent="0.15">
      <c r="L1962"/>
      <c r="M1962"/>
      <c r="U1962">
        <f>IFERROR(1 + ((1-T766)/MAX(T766,0.000001))*(VLOOKUP("都市ガス",設定!$A$2:$C$101,3,FALSE)/VLOOKUP("電力（全国平均・暫定）",設定!$A$2:$C$101,3,FALSE)),"")</f>
        <v>4756381.5104408357</v>
      </c>
    </row>
    <row r="1963" spans="12:21" x14ac:dyDescent="0.15">
      <c r="L1963"/>
      <c r="M1963"/>
      <c r="U1963">
        <f>IFERROR(1 + ((1-T767)/MAX(T767,0.000001))*(VLOOKUP("都市ガス",設定!$A$2:$C$101,3,FALSE)/VLOOKUP("電力（全国平均・暫定）",設定!$A$2:$C$101,3,FALSE)),"")</f>
        <v>4756381.5104408357</v>
      </c>
    </row>
    <row r="1964" spans="12:21" x14ac:dyDescent="0.15">
      <c r="L1964"/>
      <c r="M1964"/>
      <c r="U1964">
        <f>IFERROR(1 + ((1-T768)/MAX(T768,0.000001))*(VLOOKUP("都市ガス",設定!$A$2:$C$101,3,FALSE)/VLOOKUP("電力（全国平均・暫定）",設定!$A$2:$C$101,3,FALSE)),"")</f>
        <v>4756381.5104408357</v>
      </c>
    </row>
    <row r="1965" spans="12:21" x14ac:dyDescent="0.15">
      <c r="L1965"/>
      <c r="M1965"/>
      <c r="U1965">
        <f>IFERROR(1 + ((1-T769)/MAX(T769,0.000001))*(VLOOKUP("都市ガス",設定!$A$2:$C$101,3,FALSE)/VLOOKUP("電力（全国平均・暫定）",設定!$A$2:$C$101,3,FALSE)),"")</f>
        <v>4756381.5104408357</v>
      </c>
    </row>
    <row r="1966" spans="12:21" x14ac:dyDescent="0.15">
      <c r="L1966"/>
      <c r="M1966"/>
      <c r="U1966">
        <f>IFERROR(1 + ((1-T770)/MAX(T770,0.000001))*(VLOOKUP("都市ガス",設定!$A$2:$C$101,3,FALSE)/VLOOKUP("電力（全国平均・暫定）",設定!$A$2:$C$101,3,FALSE)),"")</f>
        <v>4756381.5104408357</v>
      </c>
    </row>
    <row r="1967" spans="12:21" x14ac:dyDescent="0.15">
      <c r="L1967"/>
      <c r="M1967"/>
      <c r="U1967">
        <f>IFERROR(1 + ((1-T771)/MAX(T771,0.000001))*(VLOOKUP("都市ガス",設定!$A$2:$C$101,3,FALSE)/VLOOKUP("電力（全国平均・暫定）",設定!$A$2:$C$101,3,FALSE)),"")</f>
        <v>4756381.5104408357</v>
      </c>
    </row>
    <row r="1968" spans="12:21" x14ac:dyDescent="0.15">
      <c r="L1968"/>
      <c r="M1968"/>
      <c r="U1968">
        <f>IFERROR(1 + ((1-T772)/MAX(T772,0.000001))*(VLOOKUP("都市ガス",設定!$A$2:$C$101,3,FALSE)/VLOOKUP("電力（全国平均・暫定）",設定!$A$2:$C$101,3,FALSE)),"")</f>
        <v>4756381.5104408357</v>
      </c>
    </row>
    <row r="1969" spans="12:21" x14ac:dyDescent="0.15">
      <c r="L1969"/>
      <c r="M1969"/>
      <c r="U1969">
        <f>IFERROR(1 + ((1-T773)/MAX(T773,0.000001))*(VLOOKUP("都市ガス",設定!$A$2:$C$101,3,FALSE)/VLOOKUP("電力（全国平均・暫定）",設定!$A$2:$C$101,3,FALSE)),"")</f>
        <v>4756381.5104408357</v>
      </c>
    </row>
    <row r="1970" spans="12:21" x14ac:dyDescent="0.15">
      <c r="L1970"/>
      <c r="M1970"/>
      <c r="U1970">
        <f>IFERROR(1 + ((1-T774)/MAX(T774,0.000001))*(VLOOKUP("都市ガス",設定!$A$2:$C$101,3,FALSE)/VLOOKUP("電力（全国平均・暫定）",設定!$A$2:$C$101,3,FALSE)),"")</f>
        <v>4756381.5104408357</v>
      </c>
    </row>
    <row r="1971" spans="12:21" x14ac:dyDescent="0.15">
      <c r="L1971"/>
      <c r="M1971"/>
      <c r="U1971">
        <f>IFERROR(1 + ((1-T775)/MAX(T775,0.000001))*(VLOOKUP("都市ガス",設定!$A$2:$C$101,3,FALSE)/VLOOKUP("電力（全国平均・暫定）",設定!$A$2:$C$101,3,FALSE)),"")</f>
        <v>4756381.5104408357</v>
      </c>
    </row>
    <row r="1972" spans="12:21" x14ac:dyDescent="0.15">
      <c r="L1972"/>
      <c r="M1972"/>
      <c r="U1972">
        <f>IFERROR(1 + ((1-T776)/MAX(T776,0.000001))*(VLOOKUP("都市ガス",設定!$A$2:$C$101,3,FALSE)/VLOOKUP("電力（全国平均・暫定）",設定!$A$2:$C$101,3,FALSE)),"")</f>
        <v>4756381.5104408357</v>
      </c>
    </row>
    <row r="1973" spans="12:21" x14ac:dyDescent="0.15">
      <c r="L1973"/>
      <c r="M1973"/>
      <c r="U1973">
        <f>IFERROR(1 + ((1-T777)/MAX(T777,0.000001))*(VLOOKUP("都市ガス",設定!$A$2:$C$101,3,FALSE)/VLOOKUP("電力（全国平均・暫定）",設定!$A$2:$C$101,3,FALSE)),"")</f>
        <v>4756381.5104408357</v>
      </c>
    </row>
    <row r="1974" spans="12:21" x14ac:dyDescent="0.15">
      <c r="L1974"/>
      <c r="M1974"/>
      <c r="U1974">
        <f>IFERROR(1 + ((1-T778)/MAX(T778,0.000001))*(VLOOKUP("都市ガス",設定!$A$2:$C$101,3,FALSE)/VLOOKUP("電力（全国平均・暫定）",設定!$A$2:$C$101,3,FALSE)),"")</f>
        <v>4756381.5104408357</v>
      </c>
    </row>
    <row r="1975" spans="12:21" x14ac:dyDescent="0.15">
      <c r="L1975"/>
      <c r="M1975"/>
      <c r="U1975">
        <f>IFERROR(1 + ((1-T779)/MAX(T779,0.000001))*(VLOOKUP("都市ガス",設定!$A$2:$C$101,3,FALSE)/VLOOKUP("電力（全国平均・暫定）",設定!$A$2:$C$101,3,FALSE)),"")</f>
        <v>4756381.5104408357</v>
      </c>
    </row>
    <row r="1976" spans="12:21" x14ac:dyDescent="0.15">
      <c r="L1976"/>
      <c r="M1976"/>
      <c r="U1976">
        <f>IFERROR(1 + ((1-T780)/MAX(T780,0.000001))*(VLOOKUP("都市ガス",設定!$A$2:$C$101,3,FALSE)/VLOOKUP("電力（全国平均・暫定）",設定!$A$2:$C$101,3,FALSE)),"")</f>
        <v>4756381.5104408357</v>
      </c>
    </row>
    <row r="1977" spans="12:21" x14ac:dyDescent="0.15">
      <c r="L1977"/>
      <c r="M1977"/>
      <c r="U1977">
        <f>IFERROR(1 + ((1-T781)/MAX(T781,0.000001))*(VLOOKUP("都市ガス",設定!$A$2:$C$101,3,FALSE)/VLOOKUP("電力（全国平均・暫定）",設定!$A$2:$C$101,3,FALSE)),"")</f>
        <v>4756381.5104408357</v>
      </c>
    </row>
    <row r="1978" spans="12:21" x14ac:dyDescent="0.15">
      <c r="L1978"/>
      <c r="M1978"/>
      <c r="U1978">
        <f>IFERROR(1 + ((1-T782)/MAX(T782,0.000001))*(VLOOKUP("都市ガス",設定!$A$2:$C$101,3,FALSE)/VLOOKUP("電力（全国平均・暫定）",設定!$A$2:$C$101,3,FALSE)),"")</f>
        <v>4756381.5104408357</v>
      </c>
    </row>
    <row r="1979" spans="12:21" x14ac:dyDescent="0.15">
      <c r="L1979"/>
      <c r="M1979"/>
      <c r="U1979">
        <f>IFERROR(1 + ((1-T783)/MAX(T783,0.000001))*(VLOOKUP("都市ガス",設定!$A$2:$C$101,3,FALSE)/VLOOKUP("電力（全国平均・暫定）",設定!$A$2:$C$101,3,FALSE)),"")</f>
        <v>4756381.5104408357</v>
      </c>
    </row>
    <row r="1980" spans="12:21" x14ac:dyDescent="0.15">
      <c r="L1980"/>
      <c r="M1980"/>
      <c r="U1980">
        <f>IFERROR(1 + ((1-T784)/MAX(T784,0.000001))*(VLOOKUP("都市ガス",設定!$A$2:$C$101,3,FALSE)/VLOOKUP("電力（全国平均・暫定）",設定!$A$2:$C$101,3,FALSE)),"")</f>
        <v>4756381.5104408357</v>
      </c>
    </row>
    <row r="1981" spans="12:21" x14ac:dyDescent="0.15">
      <c r="L1981"/>
      <c r="M1981"/>
      <c r="U1981">
        <f>IFERROR(1 + ((1-T785)/MAX(T785,0.000001))*(VLOOKUP("都市ガス",設定!$A$2:$C$101,3,FALSE)/VLOOKUP("電力（全国平均・暫定）",設定!$A$2:$C$101,3,FALSE)),"")</f>
        <v>4756381.5104408357</v>
      </c>
    </row>
    <row r="1982" spans="12:21" x14ac:dyDescent="0.15">
      <c r="L1982"/>
      <c r="M1982"/>
      <c r="U1982">
        <f>IFERROR(1 + ((1-T786)/MAX(T786,0.000001))*(VLOOKUP("都市ガス",設定!$A$2:$C$101,3,FALSE)/VLOOKUP("電力（全国平均・暫定）",設定!$A$2:$C$101,3,FALSE)),"")</f>
        <v>4756381.5104408357</v>
      </c>
    </row>
    <row r="1983" spans="12:21" x14ac:dyDescent="0.15">
      <c r="L1983"/>
      <c r="M1983"/>
      <c r="U1983">
        <f>IFERROR(1 + ((1-T787)/MAX(T787,0.000001))*(VLOOKUP("都市ガス",設定!$A$2:$C$101,3,FALSE)/VLOOKUP("電力（全国平均・暫定）",設定!$A$2:$C$101,3,FALSE)),"")</f>
        <v>4756381.5104408357</v>
      </c>
    </row>
    <row r="1984" spans="12:21" x14ac:dyDescent="0.15">
      <c r="L1984"/>
      <c r="M1984"/>
      <c r="U1984">
        <f>IFERROR(1 + ((1-T788)/MAX(T788,0.000001))*(VLOOKUP("都市ガス",設定!$A$2:$C$101,3,FALSE)/VLOOKUP("電力（全国平均・暫定）",設定!$A$2:$C$101,3,FALSE)),"")</f>
        <v>4756381.5104408357</v>
      </c>
    </row>
    <row r="1985" spans="12:21" x14ac:dyDescent="0.15">
      <c r="L1985"/>
      <c r="M1985"/>
      <c r="U1985">
        <f>IFERROR(1 + ((1-T789)/MAX(T789,0.000001))*(VLOOKUP("都市ガス",設定!$A$2:$C$101,3,FALSE)/VLOOKUP("電力（全国平均・暫定）",設定!$A$2:$C$101,3,FALSE)),"")</f>
        <v>4756381.5104408357</v>
      </c>
    </row>
    <row r="1986" spans="12:21" x14ac:dyDescent="0.15">
      <c r="L1986"/>
      <c r="M1986"/>
      <c r="U1986">
        <f>IFERROR(1 + ((1-T790)/MAX(T790,0.000001))*(VLOOKUP("都市ガス",設定!$A$2:$C$101,3,FALSE)/VLOOKUP("電力（全国平均・暫定）",設定!$A$2:$C$101,3,FALSE)),"")</f>
        <v>4756381.5104408357</v>
      </c>
    </row>
    <row r="1987" spans="12:21" x14ac:dyDescent="0.15">
      <c r="L1987"/>
      <c r="M1987"/>
      <c r="U1987">
        <f>IFERROR(1 + ((1-T791)/MAX(T791,0.000001))*(VLOOKUP("都市ガス",設定!$A$2:$C$101,3,FALSE)/VLOOKUP("電力（全国平均・暫定）",設定!$A$2:$C$101,3,FALSE)),"")</f>
        <v>4756381.5104408357</v>
      </c>
    </row>
    <row r="1988" spans="12:21" x14ac:dyDescent="0.15">
      <c r="L1988"/>
      <c r="M1988"/>
      <c r="U1988">
        <f>IFERROR(1 + ((1-T792)/MAX(T792,0.000001))*(VLOOKUP("都市ガス",設定!$A$2:$C$101,3,FALSE)/VLOOKUP("電力（全国平均・暫定）",設定!$A$2:$C$101,3,FALSE)),"")</f>
        <v>4756381.5104408357</v>
      </c>
    </row>
    <row r="1989" spans="12:21" x14ac:dyDescent="0.15">
      <c r="L1989"/>
      <c r="M1989"/>
      <c r="U1989">
        <f>IFERROR(1 + ((1-T793)/MAX(T793,0.000001))*(VLOOKUP("都市ガス",設定!$A$2:$C$101,3,FALSE)/VLOOKUP("電力（全国平均・暫定）",設定!$A$2:$C$101,3,FALSE)),"")</f>
        <v>4756381.5104408357</v>
      </c>
    </row>
    <row r="1990" spans="12:21" x14ac:dyDescent="0.15">
      <c r="L1990"/>
      <c r="M1990"/>
      <c r="U1990">
        <f>IFERROR(1 + ((1-T794)/MAX(T794,0.000001))*(VLOOKUP("都市ガス",設定!$A$2:$C$101,3,FALSE)/VLOOKUP("電力（全国平均・暫定）",設定!$A$2:$C$101,3,FALSE)),"")</f>
        <v>4756381.5104408357</v>
      </c>
    </row>
    <row r="1991" spans="12:21" x14ac:dyDescent="0.15">
      <c r="L1991"/>
      <c r="M1991"/>
      <c r="U1991">
        <f>IFERROR(1 + ((1-T795)/MAX(T795,0.000001))*(VLOOKUP("都市ガス",設定!$A$2:$C$101,3,FALSE)/VLOOKUP("電力（全国平均・暫定）",設定!$A$2:$C$101,3,FALSE)),"")</f>
        <v>4756381.5104408357</v>
      </c>
    </row>
    <row r="1992" spans="12:21" x14ac:dyDescent="0.15">
      <c r="L1992"/>
      <c r="M1992"/>
      <c r="U1992">
        <f>IFERROR(1 + ((1-T796)/MAX(T796,0.000001))*(VLOOKUP("都市ガス",設定!$A$2:$C$101,3,FALSE)/VLOOKUP("電力（全国平均・暫定）",設定!$A$2:$C$101,3,FALSE)),"")</f>
        <v>4756381.5104408357</v>
      </c>
    </row>
    <row r="1993" spans="12:21" x14ac:dyDescent="0.15">
      <c r="L1993"/>
      <c r="M1993"/>
      <c r="U1993">
        <f>IFERROR(1 + ((1-T797)/MAX(T797,0.000001))*(VLOOKUP("都市ガス",設定!$A$2:$C$101,3,FALSE)/VLOOKUP("電力（全国平均・暫定）",設定!$A$2:$C$101,3,FALSE)),"")</f>
        <v>4756381.5104408357</v>
      </c>
    </row>
    <row r="1994" spans="12:21" x14ac:dyDescent="0.15">
      <c r="L1994"/>
      <c r="M1994"/>
      <c r="U1994">
        <f>IFERROR(1 + ((1-T798)/MAX(T798,0.000001))*(VLOOKUP("都市ガス",設定!$A$2:$C$101,3,FALSE)/VLOOKUP("電力（全国平均・暫定）",設定!$A$2:$C$101,3,FALSE)),"")</f>
        <v>4756381.5104408357</v>
      </c>
    </row>
    <row r="1995" spans="12:21" x14ac:dyDescent="0.15">
      <c r="L1995"/>
      <c r="M1995"/>
      <c r="U1995">
        <f>IFERROR(1 + ((1-T799)/MAX(T799,0.000001))*(VLOOKUP("都市ガス",設定!$A$2:$C$101,3,FALSE)/VLOOKUP("電力（全国平均・暫定）",設定!$A$2:$C$101,3,FALSE)),"")</f>
        <v>4756381.5104408357</v>
      </c>
    </row>
    <row r="1996" spans="12:21" x14ac:dyDescent="0.15">
      <c r="L1996"/>
      <c r="M1996"/>
      <c r="U1996">
        <f>IFERROR(1 + ((1-T800)/MAX(T800,0.000001))*(VLOOKUP("都市ガス",設定!$A$2:$C$101,3,FALSE)/VLOOKUP("電力（全国平均・暫定）",設定!$A$2:$C$101,3,FALSE)),"")</f>
        <v>4756381.5104408357</v>
      </c>
    </row>
    <row r="1997" spans="12:21" x14ac:dyDescent="0.15">
      <c r="L1997"/>
      <c r="M1997"/>
      <c r="U1997">
        <f>IFERROR(1 + ((1-T801)/MAX(T801,0.000001))*(VLOOKUP("都市ガス",設定!$A$2:$C$101,3,FALSE)/VLOOKUP("電力（全国平均・暫定）",設定!$A$2:$C$101,3,FALSE)),"")</f>
        <v>4756381.5104408357</v>
      </c>
    </row>
    <row r="1998" spans="12:21" x14ac:dyDescent="0.15">
      <c r="L1998"/>
      <c r="M1998"/>
      <c r="U1998">
        <f>IFERROR(1 + ((1-T802)/MAX(T802,0.000001))*(VLOOKUP("都市ガス",設定!$A$2:$C$101,3,FALSE)/VLOOKUP("電力（全国平均・暫定）",設定!$A$2:$C$101,3,FALSE)),"")</f>
        <v>4756381.5104408357</v>
      </c>
    </row>
    <row r="1999" spans="12:21" x14ac:dyDescent="0.15">
      <c r="L1999"/>
      <c r="M1999"/>
      <c r="U1999">
        <f>IFERROR(1 + ((1-T803)/MAX(T803,0.000001))*(VLOOKUP("都市ガス",設定!$A$2:$C$101,3,FALSE)/VLOOKUP("電力（全国平均・暫定）",設定!$A$2:$C$101,3,FALSE)),"")</f>
        <v>4756381.5104408357</v>
      </c>
    </row>
    <row r="2000" spans="12:21" x14ac:dyDescent="0.15">
      <c r="L2000"/>
      <c r="M2000"/>
      <c r="U2000">
        <f>IFERROR(1 + ((1-T804)/MAX(T804,0.000001))*(VLOOKUP("都市ガス",設定!$A$2:$C$101,3,FALSE)/VLOOKUP("電力（全国平均・暫定）",設定!$A$2:$C$101,3,FALSE)),"")</f>
        <v>4756381.5104408357</v>
      </c>
    </row>
    <row r="2001" spans="12:21" x14ac:dyDescent="0.15">
      <c r="L2001"/>
      <c r="M2001"/>
      <c r="U2001">
        <f>IFERROR(1 + ((1-T805)/MAX(T805,0.000001))*(VLOOKUP("都市ガス",設定!$A$2:$C$101,3,FALSE)/VLOOKUP("電力（全国平均・暫定）",設定!$A$2:$C$101,3,FALSE)),"")</f>
        <v>4756381.5104408357</v>
      </c>
    </row>
    <row r="2002" spans="12:21" x14ac:dyDescent="0.15">
      <c r="L2002"/>
      <c r="M2002"/>
      <c r="U2002">
        <f>IFERROR(1 + ((1-T806)/MAX(T806,0.000001))*(VLOOKUP("都市ガス",設定!$A$2:$C$101,3,FALSE)/VLOOKUP("電力（全国平均・暫定）",設定!$A$2:$C$101,3,FALSE)),"")</f>
        <v>4756381.5104408357</v>
      </c>
    </row>
    <row r="2003" spans="12:21" x14ac:dyDescent="0.15">
      <c r="L2003"/>
      <c r="M2003"/>
      <c r="U2003">
        <f>IFERROR(1 + ((1-T807)/MAX(T807,0.000001))*(VLOOKUP("都市ガス",設定!$A$2:$C$101,3,FALSE)/VLOOKUP("電力（全国平均・暫定）",設定!$A$2:$C$101,3,FALSE)),"")</f>
        <v>4756381.5104408357</v>
      </c>
    </row>
    <row r="2004" spans="12:21" x14ac:dyDescent="0.15">
      <c r="L2004"/>
      <c r="M2004"/>
      <c r="U2004">
        <f>IFERROR(1 + ((1-T808)/MAX(T808,0.000001))*(VLOOKUP("都市ガス",設定!$A$2:$C$101,3,FALSE)/VLOOKUP("電力（全国平均・暫定）",設定!$A$2:$C$101,3,FALSE)),"")</f>
        <v>4756381.5104408357</v>
      </c>
    </row>
    <row r="2005" spans="12:21" x14ac:dyDescent="0.15">
      <c r="L2005"/>
      <c r="M2005"/>
      <c r="U2005">
        <f>IFERROR(1 + ((1-T809)/MAX(T809,0.000001))*(VLOOKUP("都市ガス",設定!$A$2:$C$101,3,FALSE)/VLOOKUP("電力（全国平均・暫定）",設定!$A$2:$C$101,3,FALSE)),"")</f>
        <v>4756381.5104408357</v>
      </c>
    </row>
    <row r="2006" spans="12:21" x14ac:dyDescent="0.15">
      <c r="L2006"/>
      <c r="M2006"/>
      <c r="U2006">
        <f>IFERROR(1 + ((1-T810)/MAX(T810,0.000001))*(VLOOKUP("都市ガス",設定!$A$2:$C$101,3,FALSE)/VLOOKUP("電力（全国平均・暫定）",設定!$A$2:$C$101,3,FALSE)),"")</f>
        <v>4756381.5104408357</v>
      </c>
    </row>
    <row r="2007" spans="12:21" x14ac:dyDescent="0.15">
      <c r="L2007"/>
      <c r="M2007"/>
      <c r="U2007">
        <f>IFERROR(1 + ((1-T811)/MAX(T811,0.000001))*(VLOOKUP("都市ガス",設定!$A$2:$C$101,3,FALSE)/VLOOKUP("電力（全国平均・暫定）",設定!$A$2:$C$101,3,FALSE)),"")</f>
        <v>4756381.5104408357</v>
      </c>
    </row>
    <row r="2008" spans="12:21" x14ac:dyDescent="0.15">
      <c r="L2008"/>
      <c r="M2008"/>
      <c r="U2008">
        <f>IFERROR(1 + ((1-T812)/MAX(T812,0.000001))*(VLOOKUP("都市ガス",設定!$A$2:$C$101,3,FALSE)/VLOOKUP("電力（全国平均・暫定）",設定!$A$2:$C$101,3,FALSE)),"")</f>
        <v>4756381.5104408357</v>
      </c>
    </row>
    <row r="2009" spans="12:21" x14ac:dyDescent="0.15">
      <c r="L2009"/>
      <c r="M2009"/>
      <c r="U2009">
        <f>IFERROR(1 + ((1-T813)/MAX(T813,0.000001))*(VLOOKUP("都市ガス",設定!$A$2:$C$101,3,FALSE)/VLOOKUP("電力（全国平均・暫定）",設定!$A$2:$C$101,3,FALSE)),"")</f>
        <v>4756381.5104408357</v>
      </c>
    </row>
    <row r="2010" spans="12:21" x14ac:dyDescent="0.15">
      <c r="L2010"/>
      <c r="M2010"/>
      <c r="U2010">
        <f>IFERROR(1 + ((1-T814)/MAX(T814,0.000001))*(VLOOKUP("都市ガス",設定!$A$2:$C$101,3,FALSE)/VLOOKUP("電力（全国平均・暫定）",設定!$A$2:$C$101,3,FALSE)),"")</f>
        <v>4756381.5104408357</v>
      </c>
    </row>
    <row r="2011" spans="12:21" x14ac:dyDescent="0.15">
      <c r="L2011"/>
      <c r="M2011"/>
      <c r="U2011">
        <f>IFERROR(1 + ((1-T815)/MAX(T815,0.000001))*(VLOOKUP("都市ガス",設定!$A$2:$C$101,3,FALSE)/VLOOKUP("電力（全国平均・暫定）",設定!$A$2:$C$101,3,FALSE)),"")</f>
        <v>4756381.5104408357</v>
      </c>
    </row>
    <row r="2012" spans="12:21" x14ac:dyDescent="0.15">
      <c r="L2012"/>
      <c r="M2012"/>
      <c r="U2012">
        <f>IFERROR(1 + ((1-T816)/MAX(T816,0.000001))*(VLOOKUP("都市ガス",設定!$A$2:$C$101,3,FALSE)/VLOOKUP("電力（全国平均・暫定）",設定!$A$2:$C$101,3,FALSE)),"")</f>
        <v>4756381.5104408357</v>
      </c>
    </row>
    <row r="2013" spans="12:21" x14ac:dyDescent="0.15">
      <c r="L2013"/>
      <c r="M2013"/>
      <c r="U2013">
        <f>IFERROR(1 + ((1-T817)/MAX(T817,0.000001))*(VLOOKUP("都市ガス",設定!$A$2:$C$101,3,FALSE)/VLOOKUP("電力（全国平均・暫定）",設定!$A$2:$C$101,3,FALSE)),"")</f>
        <v>4756381.5104408357</v>
      </c>
    </row>
    <row r="2014" spans="12:21" x14ac:dyDescent="0.15">
      <c r="L2014"/>
      <c r="M2014"/>
      <c r="U2014">
        <f>IFERROR(1 + ((1-T818)/MAX(T818,0.000001))*(VLOOKUP("都市ガス",設定!$A$2:$C$101,3,FALSE)/VLOOKUP("電力（全国平均・暫定）",設定!$A$2:$C$101,3,FALSE)),"")</f>
        <v>4756381.5104408357</v>
      </c>
    </row>
    <row r="2015" spans="12:21" x14ac:dyDescent="0.15">
      <c r="L2015"/>
      <c r="M2015"/>
      <c r="U2015">
        <f>IFERROR(1 + ((1-T819)/MAX(T819,0.000001))*(VLOOKUP("都市ガス",設定!$A$2:$C$101,3,FALSE)/VLOOKUP("電力（全国平均・暫定）",設定!$A$2:$C$101,3,FALSE)),"")</f>
        <v>4756381.5104408357</v>
      </c>
    </row>
    <row r="2016" spans="12:21" x14ac:dyDescent="0.15">
      <c r="L2016"/>
      <c r="M2016"/>
      <c r="U2016">
        <f>IFERROR(1 + ((1-T820)/MAX(T820,0.000001))*(VLOOKUP("都市ガス",設定!$A$2:$C$101,3,FALSE)/VLOOKUP("電力（全国平均・暫定）",設定!$A$2:$C$101,3,FALSE)),"")</f>
        <v>4756381.5104408357</v>
      </c>
    </row>
    <row r="2017" spans="12:21" x14ac:dyDescent="0.15">
      <c r="L2017"/>
      <c r="M2017"/>
      <c r="U2017">
        <f>IFERROR(1 + ((1-T821)/MAX(T821,0.000001))*(VLOOKUP("都市ガス",設定!$A$2:$C$101,3,FALSE)/VLOOKUP("電力（全国平均・暫定）",設定!$A$2:$C$101,3,FALSE)),"")</f>
        <v>4756381.5104408357</v>
      </c>
    </row>
    <row r="2018" spans="12:21" x14ac:dyDescent="0.15">
      <c r="L2018"/>
      <c r="M2018"/>
      <c r="U2018">
        <f>IFERROR(1 + ((1-T822)/MAX(T822,0.000001))*(VLOOKUP("都市ガス",設定!$A$2:$C$101,3,FALSE)/VLOOKUP("電力（全国平均・暫定）",設定!$A$2:$C$101,3,FALSE)),"")</f>
        <v>4756381.5104408357</v>
      </c>
    </row>
    <row r="2019" spans="12:21" x14ac:dyDescent="0.15">
      <c r="L2019"/>
      <c r="M2019"/>
      <c r="U2019">
        <f>IFERROR(1 + ((1-T823)/MAX(T823,0.000001))*(VLOOKUP("都市ガス",設定!$A$2:$C$101,3,FALSE)/VLOOKUP("電力（全国平均・暫定）",設定!$A$2:$C$101,3,FALSE)),"")</f>
        <v>4756381.5104408357</v>
      </c>
    </row>
    <row r="2020" spans="12:21" x14ac:dyDescent="0.15">
      <c r="L2020"/>
      <c r="M2020"/>
      <c r="U2020">
        <f>IFERROR(1 + ((1-T824)/MAX(T824,0.000001))*(VLOOKUP("都市ガス",設定!$A$2:$C$101,3,FALSE)/VLOOKUP("電力（全国平均・暫定）",設定!$A$2:$C$101,3,FALSE)),"")</f>
        <v>4756381.5104408357</v>
      </c>
    </row>
    <row r="2021" spans="12:21" x14ac:dyDescent="0.15">
      <c r="L2021"/>
      <c r="M2021"/>
      <c r="U2021">
        <f>IFERROR(1 + ((1-T825)/MAX(T825,0.000001))*(VLOOKUP("都市ガス",設定!$A$2:$C$101,3,FALSE)/VLOOKUP("電力（全国平均・暫定）",設定!$A$2:$C$101,3,FALSE)),"")</f>
        <v>4756381.5104408357</v>
      </c>
    </row>
    <row r="2022" spans="12:21" x14ac:dyDescent="0.15">
      <c r="L2022"/>
      <c r="M2022"/>
      <c r="U2022">
        <f>IFERROR(1 + ((1-T826)/MAX(T826,0.000001))*(VLOOKUP("都市ガス",設定!$A$2:$C$101,3,FALSE)/VLOOKUP("電力（全国平均・暫定）",設定!$A$2:$C$101,3,FALSE)),"")</f>
        <v>4756381.5104408357</v>
      </c>
    </row>
    <row r="2023" spans="12:21" x14ac:dyDescent="0.15">
      <c r="L2023"/>
      <c r="M2023"/>
      <c r="U2023">
        <f>IFERROR(1 + ((1-T827)/MAX(T827,0.000001))*(VLOOKUP("都市ガス",設定!$A$2:$C$101,3,FALSE)/VLOOKUP("電力（全国平均・暫定）",設定!$A$2:$C$101,3,FALSE)),"")</f>
        <v>4756381.5104408357</v>
      </c>
    </row>
    <row r="2024" spans="12:21" x14ac:dyDescent="0.15">
      <c r="L2024"/>
      <c r="M2024"/>
      <c r="U2024">
        <f>IFERROR(1 + ((1-T828)/MAX(T828,0.000001))*(VLOOKUP("都市ガス",設定!$A$2:$C$101,3,FALSE)/VLOOKUP("電力（全国平均・暫定）",設定!$A$2:$C$101,3,FALSE)),"")</f>
        <v>4756381.5104408357</v>
      </c>
    </row>
    <row r="2025" spans="12:21" x14ac:dyDescent="0.15">
      <c r="L2025"/>
      <c r="M2025"/>
      <c r="U2025">
        <f>IFERROR(1 + ((1-T829)/MAX(T829,0.000001))*(VLOOKUP("都市ガス",設定!$A$2:$C$101,3,FALSE)/VLOOKUP("電力（全国平均・暫定）",設定!$A$2:$C$101,3,FALSE)),"")</f>
        <v>4756381.5104408357</v>
      </c>
    </row>
    <row r="2026" spans="12:21" x14ac:dyDescent="0.15">
      <c r="L2026"/>
      <c r="M2026"/>
      <c r="U2026">
        <f>IFERROR(1 + ((1-T830)/MAX(T830,0.000001))*(VLOOKUP("都市ガス",設定!$A$2:$C$101,3,FALSE)/VLOOKUP("電力（全国平均・暫定）",設定!$A$2:$C$101,3,FALSE)),"")</f>
        <v>4756381.5104408357</v>
      </c>
    </row>
    <row r="2027" spans="12:21" x14ac:dyDescent="0.15">
      <c r="L2027"/>
      <c r="M2027"/>
      <c r="U2027">
        <f>IFERROR(1 + ((1-T831)/MAX(T831,0.000001))*(VLOOKUP("都市ガス",設定!$A$2:$C$101,3,FALSE)/VLOOKUP("電力（全国平均・暫定）",設定!$A$2:$C$101,3,FALSE)),"")</f>
        <v>4756381.5104408357</v>
      </c>
    </row>
    <row r="2028" spans="12:21" x14ac:dyDescent="0.15">
      <c r="L2028"/>
      <c r="M2028"/>
      <c r="U2028">
        <f>IFERROR(1 + ((1-T832)/MAX(T832,0.000001))*(VLOOKUP("都市ガス",設定!$A$2:$C$101,3,FALSE)/VLOOKUP("電力（全国平均・暫定）",設定!$A$2:$C$101,3,FALSE)),"")</f>
        <v>4756381.5104408357</v>
      </c>
    </row>
    <row r="2029" spans="12:21" x14ac:dyDescent="0.15">
      <c r="L2029"/>
      <c r="M2029"/>
      <c r="U2029">
        <f>IFERROR(1 + ((1-T833)/MAX(T833,0.000001))*(VLOOKUP("都市ガス",設定!$A$2:$C$101,3,FALSE)/VLOOKUP("電力（全国平均・暫定）",設定!$A$2:$C$101,3,FALSE)),"")</f>
        <v>4756381.5104408357</v>
      </c>
    </row>
    <row r="2030" spans="12:21" x14ac:dyDescent="0.15">
      <c r="L2030"/>
      <c r="M2030"/>
      <c r="U2030">
        <f>IFERROR(1 + ((1-T834)/MAX(T834,0.000001))*(VLOOKUP("都市ガス",設定!$A$2:$C$101,3,FALSE)/VLOOKUP("電力（全国平均・暫定）",設定!$A$2:$C$101,3,FALSE)),"")</f>
        <v>4756381.5104408357</v>
      </c>
    </row>
    <row r="2031" spans="12:21" x14ac:dyDescent="0.15">
      <c r="L2031"/>
      <c r="M2031"/>
      <c r="U2031">
        <f>IFERROR(1 + ((1-T835)/MAX(T835,0.000001))*(VLOOKUP("都市ガス",設定!$A$2:$C$101,3,FALSE)/VLOOKUP("電力（全国平均・暫定）",設定!$A$2:$C$101,3,FALSE)),"")</f>
        <v>4756381.5104408357</v>
      </c>
    </row>
    <row r="2032" spans="12:21" x14ac:dyDescent="0.15">
      <c r="L2032"/>
      <c r="M2032"/>
      <c r="U2032">
        <f>IFERROR(1 + ((1-T836)/MAX(T836,0.000001))*(VLOOKUP("都市ガス",設定!$A$2:$C$101,3,FALSE)/VLOOKUP("電力（全国平均・暫定）",設定!$A$2:$C$101,3,FALSE)),"")</f>
        <v>4756381.5104408357</v>
      </c>
    </row>
    <row r="2033" spans="12:21" x14ac:dyDescent="0.15">
      <c r="L2033"/>
      <c r="M2033"/>
      <c r="U2033">
        <f>IFERROR(1 + ((1-T837)/MAX(T837,0.000001))*(VLOOKUP("都市ガス",設定!$A$2:$C$101,3,FALSE)/VLOOKUP("電力（全国平均・暫定）",設定!$A$2:$C$101,3,FALSE)),"")</f>
        <v>4756381.5104408357</v>
      </c>
    </row>
    <row r="2034" spans="12:21" x14ac:dyDescent="0.15">
      <c r="L2034"/>
      <c r="M2034"/>
      <c r="U2034">
        <f>IFERROR(1 + ((1-T838)/MAX(T838,0.000001))*(VLOOKUP("都市ガス",設定!$A$2:$C$101,3,FALSE)/VLOOKUP("電力（全国平均・暫定）",設定!$A$2:$C$101,3,FALSE)),"")</f>
        <v>4756381.5104408357</v>
      </c>
    </row>
    <row r="2035" spans="12:21" x14ac:dyDescent="0.15">
      <c r="L2035"/>
      <c r="M2035"/>
      <c r="U2035">
        <f>IFERROR(1 + ((1-T839)/MAX(T839,0.000001))*(VLOOKUP("都市ガス",設定!$A$2:$C$101,3,FALSE)/VLOOKUP("電力（全国平均・暫定）",設定!$A$2:$C$101,3,FALSE)),"")</f>
        <v>4756381.5104408357</v>
      </c>
    </row>
    <row r="2036" spans="12:21" x14ac:dyDescent="0.15">
      <c r="L2036"/>
      <c r="M2036"/>
      <c r="U2036">
        <f>IFERROR(1 + ((1-T840)/MAX(T840,0.000001))*(VLOOKUP("都市ガス",設定!$A$2:$C$101,3,FALSE)/VLOOKUP("電力（全国平均・暫定）",設定!$A$2:$C$101,3,FALSE)),"")</f>
        <v>4756381.5104408357</v>
      </c>
    </row>
    <row r="2037" spans="12:21" x14ac:dyDescent="0.15">
      <c r="L2037"/>
      <c r="M2037"/>
      <c r="U2037">
        <f>IFERROR(1 + ((1-T841)/MAX(T841,0.000001))*(VLOOKUP("都市ガス",設定!$A$2:$C$101,3,FALSE)/VLOOKUP("電力（全国平均・暫定）",設定!$A$2:$C$101,3,FALSE)),"")</f>
        <v>4756381.5104408357</v>
      </c>
    </row>
    <row r="2038" spans="12:21" x14ac:dyDescent="0.15">
      <c r="L2038"/>
      <c r="M2038"/>
      <c r="U2038">
        <f>IFERROR(1 + ((1-T842)/MAX(T842,0.000001))*(VLOOKUP("都市ガス",設定!$A$2:$C$101,3,FALSE)/VLOOKUP("電力（全国平均・暫定）",設定!$A$2:$C$101,3,FALSE)),"")</f>
        <v>4756381.5104408357</v>
      </c>
    </row>
    <row r="2039" spans="12:21" x14ac:dyDescent="0.15">
      <c r="L2039"/>
      <c r="M2039"/>
      <c r="U2039">
        <f>IFERROR(1 + ((1-T843)/MAX(T843,0.000001))*(VLOOKUP("都市ガス",設定!$A$2:$C$101,3,FALSE)/VLOOKUP("電力（全国平均・暫定）",設定!$A$2:$C$101,3,FALSE)),"")</f>
        <v>4756381.5104408357</v>
      </c>
    </row>
    <row r="2040" spans="12:21" x14ac:dyDescent="0.15">
      <c r="L2040"/>
      <c r="M2040"/>
      <c r="U2040">
        <f>IFERROR(1 + ((1-T844)/MAX(T844,0.000001))*(VLOOKUP("都市ガス",設定!$A$2:$C$101,3,FALSE)/VLOOKUP("電力（全国平均・暫定）",設定!$A$2:$C$101,3,FALSE)),"")</f>
        <v>4756381.5104408357</v>
      </c>
    </row>
    <row r="2041" spans="12:21" x14ac:dyDescent="0.15">
      <c r="L2041"/>
      <c r="M2041"/>
      <c r="U2041">
        <f>IFERROR(1 + ((1-T845)/MAX(T845,0.000001))*(VLOOKUP("都市ガス",設定!$A$2:$C$101,3,FALSE)/VLOOKUP("電力（全国平均・暫定）",設定!$A$2:$C$101,3,FALSE)),"")</f>
        <v>4756381.5104408357</v>
      </c>
    </row>
    <row r="2042" spans="12:21" x14ac:dyDescent="0.15">
      <c r="L2042"/>
      <c r="M2042"/>
      <c r="U2042">
        <f>IFERROR(1 + ((1-T846)/MAX(T846,0.000001))*(VLOOKUP("都市ガス",設定!$A$2:$C$101,3,FALSE)/VLOOKUP("電力（全国平均・暫定）",設定!$A$2:$C$101,3,FALSE)),"")</f>
        <v>4756381.5104408357</v>
      </c>
    </row>
    <row r="2043" spans="12:21" x14ac:dyDescent="0.15">
      <c r="L2043"/>
      <c r="M2043"/>
      <c r="U2043">
        <f>IFERROR(1 + ((1-T847)/MAX(T847,0.000001))*(VLOOKUP("都市ガス",設定!$A$2:$C$101,3,FALSE)/VLOOKUP("電力（全国平均・暫定）",設定!$A$2:$C$101,3,FALSE)),"")</f>
        <v>4756381.5104408357</v>
      </c>
    </row>
    <row r="2044" spans="12:21" x14ac:dyDescent="0.15">
      <c r="L2044"/>
      <c r="M2044"/>
      <c r="U2044">
        <f>IFERROR(1 + ((1-T848)/MAX(T848,0.000001))*(VLOOKUP("都市ガス",設定!$A$2:$C$101,3,FALSE)/VLOOKUP("電力（全国平均・暫定）",設定!$A$2:$C$101,3,FALSE)),"")</f>
        <v>4756381.5104408357</v>
      </c>
    </row>
    <row r="2045" spans="12:21" x14ac:dyDescent="0.15">
      <c r="L2045"/>
      <c r="M2045"/>
      <c r="U2045">
        <f>IFERROR(1 + ((1-T849)/MAX(T849,0.000001))*(VLOOKUP("都市ガス",設定!$A$2:$C$101,3,FALSE)/VLOOKUP("電力（全国平均・暫定）",設定!$A$2:$C$101,3,FALSE)),"")</f>
        <v>4756381.5104408357</v>
      </c>
    </row>
    <row r="2046" spans="12:21" x14ac:dyDescent="0.15">
      <c r="L2046"/>
      <c r="M2046"/>
      <c r="U2046">
        <f>IFERROR(1 + ((1-T850)/MAX(T850,0.000001))*(VLOOKUP("都市ガス",設定!$A$2:$C$101,3,FALSE)/VLOOKUP("電力（全国平均・暫定）",設定!$A$2:$C$101,3,FALSE)),"")</f>
        <v>4756381.5104408357</v>
      </c>
    </row>
    <row r="2047" spans="12:21" x14ac:dyDescent="0.15">
      <c r="L2047"/>
      <c r="M2047"/>
      <c r="U2047">
        <f>IFERROR(1 + ((1-T851)/MAX(T851,0.000001))*(VLOOKUP("都市ガス",設定!$A$2:$C$101,3,FALSE)/VLOOKUP("電力（全国平均・暫定）",設定!$A$2:$C$101,3,FALSE)),"")</f>
        <v>4756381.5104408357</v>
      </c>
    </row>
    <row r="2048" spans="12:21" x14ac:dyDescent="0.15">
      <c r="L2048"/>
      <c r="M2048"/>
      <c r="U2048">
        <f>IFERROR(1 + ((1-T852)/MAX(T852,0.000001))*(VLOOKUP("都市ガス",設定!$A$2:$C$101,3,FALSE)/VLOOKUP("電力（全国平均・暫定）",設定!$A$2:$C$101,3,FALSE)),"")</f>
        <v>4756381.5104408357</v>
      </c>
    </row>
    <row r="2049" spans="12:21" x14ac:dyDescent="0.15">
      <c r="L2049"/>
      <c r="M2049"/>
      <c r="U2049">
        <f>IFERROR(1 + ((1-T853)/MAX(T853,0.000001))*(VLOOKUP("都市ガス",設定!$A$2:$C$101,3,FALSE)/VLOOKUP("電力（全国平均・暫定）",設定!$A$2:$C$101,3,FALSE)),"")</f>
        <v>4756381.5104408357</v>
      </c>
    </row>
    <row r="2050" spans="12:21" x14ac:dyDescent="0.15">
      <c r="L2050"/>
      <c r="M2050"/>
      <c r="U2050">
        <f>IFERROR(1 + ((1-T854)/MAX(T854,0.000001))*(VLOOKUP("都市ガス",設定!$A$2:$C$101,3,FALSE)/VLOOKUP("電力（全国平均・暫定）",設定!$A$2:$C$101,3,FALSE)),"")</f>
        <v>4756381.5104408357</v>
      </c>
    </row>
    <row r="2051" spans="12:21" x14ac:dyDescent="0.15">
      <c r="L2051"/>
      <c r="M2051"/>
      <c r="U2051">
        <f>IFERROR(1 + ((1-T855)/MAX(T855,0.000001))*(VLOOKUP("都市ガス",設定!$A$2:$C$101,3,FALSE)/VLOOKUP("電力（全国平均・暫定）",設定!$A$2:$C$101,3,FALSE)),"")</f>
        <v>4756381.5104408357</v>
      </c>
    </row>
    <row r="2052" spans="12:21" x14ac:dyDescent="0.15">
      <c r="L2052"/>
      <c r="M2052"/>
      <c r="U2052">
        <f>IFERROR(1 + ((1-T856)/MAX(T856,0.000001))*(VLOOKUP("都市ガス",設定!$A$2:$C$101,3,FALSE)/VLOOKUP("電力（全国平均・暫定）",設定!$A$2:$C$101,3,FALSE)),"")</f>
        <v>4756381.5104408357</v>
      </c>
    </row>
    <row r="2053" spans="12:21" x14ac:dyDescent="0.15">
      <c r="L2053"/>
      <c r="M2053"/>
      <c r="U2053">
        <f>IFERROR(1 + ((1-T857)/MAX(T857,0.000001))*(VLOOKUP("都市ガス",設定!$A$2:$C$101,3,FALSE)/VLOOKUP("電力（全国平均・暫定）",設定!$A$2:$C$101,3,FALSE)),"")</f>
        <v>4756381.5104408357</v>
      </c>
    </row>
    <row r="2054" spans="12:21" x14ac:dyDescent="0.15">
      <c r="L2054"/>
      <c r="M2054"/>
      <c r="U2054">
        <f>IFERROR(1 + ((1-T858)/MAX(T858,0.000001))*(VLOOKUP("都市ガス",設定!$A$2:$C$101,3,FALSE)/VLOOKUP("電力（全国平均・暫定）",設定!$A$2:$C$101,3,FALSE)),"")</f>
        <v>4756381.5104408357</v>
      </c>
    </row>
    <row r="2055" spans="12:21" x14ac:dyDescent="0.15">
      <c r="L2055"/>
      <c r="M2055"/>
      <c r="U2055">
        <f>IFERROR(1 + ((1-T859)/MAX(T859,0.000001))*(VLOOKUP("都市ガス",設定!$A$2:$C$101,3,FALSE)/VLOOKUP("電力（全国平均・暫定）",設定!$A$2:$C$101,3,FALSE)),"")</f>
        <v>4756381.5104408357</v>
      </c>
    </row>
    <row r="2056" spans="12:21" x14ac:dyDescent="0.15">
      <c r="L2056"/>
      <c r="M2056"/>
      <c r="U2056">
        <f>IFERROR(1 + ((1-T860)/MAX(T860,0.000001))*(VLOOKUP("都市ガス",設定!$A$2:$C$101,3,FALSE)/VLOOKUP("電力（全国平均・暫定）",設定!$A$2:$C$101,3,FALSE)),"")</f>
        <v>4756381.5104408357</v>
      </c>
    </row>
    <row r="2057" spans="12:21" x14ac:dyDescent="0.15">
      <c r="L2057"/>
      <c r="M2057"/>
      <c r="U2057">
        <f>IFERROR(1 + ((1-T861)/MAX(T861,0.000001))*(VLOOKUP("都市ガス",設定!$A$2:$C$101,3,FALSE)/VLOOKUP("電力（全国平均・暫定）",設定!$A$2:$C$101,3,FALSE)),"")</f>
        <v>4756381.5104408357</v>
      </c>
    </row>
    <row r="2058" spans="12:21" x14ac:dyDescent="0.15">
      <c r="L2058"/>
      <c r="M2058"/>
      <c r="U2058">
        <f>IFERROR(1 + ((1-T862)/MAX(T862,0.000001))*(VLOOKUP("都市ガス",設定!$A$2:$C$101,3,FALSE)/VLOOKUP("電力（全国平均・暫定）",設定!$A$2:$C$101,3,FALSE)),"")</f>
        <v>4756381.5104408357</v>
      </c>
    </row>
    <row r="2059" spans="12:21" x14ac:dyDescent="0.15">
      <c r="L2059"/>
      <c r="M2059"/>
      <c r="U2059">
        <f>IFERROR(1 + ((1-T863)/MAX(T863,0.000001))*(VLOOKUP("都市ガス",設定!$A$2:$C$101,3,FALSE)/VLOOKUP("電力（全国平均・暫定）",設定!$A$2:$C$101,3,FALSE)),"")</f>
        <v>4756381.5104408357</v>
      </c>
    </row>
    <row r="2060" spans="12:21" x14ac:dyDescent="0.15">
      <c r="L2060"/>
      <c r="M2060"/>
      <c r="U2060">
        <f>IFERROR(1 + ((1-T864)/MAX(T864,0.000001))*(VLOOKUP("都市ガス",設定!$A$2:$C$101,3,FALSE)/VLOOKUP("電力（全国平均・暫定）",設定!$A$2:$C$101,3,FALSE)),"")</f>
        <v>4756381.5104408357</v>
      </c>
    </row>
    <row r="2061" spans="12:21" x14ac:dyDescent="0.15">
      <c r="L2061"/>
      <c r="M2061"/>
      <c r="U2061">
        <f>IFERROR(1 + ((1-T865)/MAX(T865,0.000001))*(VLOOKUP("都市ガス",設定!$A$2:$C$101,3,FALSE)/VLOOKUP("電力（全国平均・暫定）",設定!$A$2:$C$101,3,FALSE)),"")</f>
        <v>4756381.5104408357</v>
      </c>
    </row>
    <row r="2062" spans="12:21" x14ac:dyDescent="0.15">
      <c r="L2062"/>
      <c r="M2062"/>
      <c r="U2062">
        <f>IFERROR(1 + ((1-T866)/MAX(T866,0.000001))*(VLOOKUP("都市ガス",設定!$A$2:$C$101,3,FALSE)/VLOOKUP("電力（全国平均・暫定）",設定!$A$2:$C$101,3,FALSE)),"")</f>
        <v>4756381.5104408357</v>
      </c>
    </row>
    <row r="2063" spans="12:21" x14ac:dyDescent="0.15">
      <c r="L2063"/>
      <c r="M2063"/>
      <c r="U2063">
        <f>IFERROR(1 + ((1-T867)/MAX(T867,0.000001))*(VLOOKUP("都市ガス",設定!$A$2:$C$101,3,FALSE)/VLOOKUP("電力（全国平均・暫定）",設定!$A$2:$C$101,3,FALSE)),"")</f>
        <v>4756381.5104408357</v>
      </c>
    </row>
    <row r="2064" spans="12:21" x14ac:dyDescent="0.15">
      <c r="L2064"/>
      <c r="M2064"/>
      <c r="U2064">
        <f>IFERROR(1 + ((1-T868)/MAX(T868,0.000001))*(VLOOKUP("都市ガス",設定!$A$2:$C$101,3,FALSE)/VLOOKUP("電力（全国平均・暫定）",設定!$A$2:$C$101,3,FALSE)),"")</f>
        <v>4756381.5104408357</v>
      </c>
    </row>
    <row r="2065" spans="12:21" x14ac:dyDescent="0.15">
      <c r="L2065"/>
      <c r="M2065"/>
      <c r="U2065">
        <f>IFERROR(1 + ((1-T869)/MAX(T869,0.000001))*(VLOOKUP("都市ガス",設定!$A$2:$C$101,3,FALSE)/VLOOKUP("電力（全国平均・暫定）",設定!$A$2:$C$101,3,FALSE)),"")</f>
        <v>4756381.5104408357</v>
      </c>
    </row>
    <row r="2066" spans="12:21" x14ac:dyDescent="0.15">
      <c r="L2066"/>
      <c r="M2066"/>
      <c r="U2066">
        <f>IFERROR(1 + ((1-T870)/MAX(T870,0.000001))*(VLOOKUP("都市ガス",設定!$A$2:$C$101,3,FALSE)/VLOOKUP("電力（全国平均・暫定）",設定!$A$2:$C$101,3,FALSE)),"")</f>
        <v>4756381.5104408357</v>
      </c>
    </row>
    <row r="2067" spans="12:21" x14ac:dyDescent="0.15">
      <c r="L2067"/>
      <c r="M2067"/>
      <c r="U2067">
        <f>IFERROR(1 + ((1-T871)/MAX(T871,0.000001))*(VLOOKUP("都市ガス",設定!$A$2:$C$101,3,FALSE)/VLOOKUP("電力（全国平均・暫定）",設定!$A$2:$C$101,3,FALSE)),"")</f>
        <v>4756381.5104408357</v>
      </c>
    </row>
    <row r="2068" spans="12:21" x14ac:dyDescent="0.15">
      <c r="L2068"/>
      <c r="M2068"/>
      <c r="U2068">
        <f>IFERROR(1 + ((1-T872)/MAX(T872,0.000001))*(VLOOKUP("都市ガス",設定!$A$2:$C$101,3,FALSE)/VLOOKUP("電力（全国平均・暫定）",設定!$A$2:$C$101,3,FALSE)),"")</f>
        <v>4756381.5104408357</v>
      </c>
    </row>
    <row r="2069" spans="12:21" x14ac:dyDescent="0.15">
      <c r="L2069"/>
      <c r="M2069"/>
      <c r="U2069">
        <f>IFERROR(1 + ((1-T873)/MAX(T873,0.000001))*(VLOOKUP("都市ガス",設定!$A$2:$C$101,3,FALSE)/VLOOKUP("電力（全国平均・暫定）",設定!$A$2:$C$101,3,FALSE)),"")</f>
        <v>4756381.5104408357</v>
      </c>
    </row>
    <row r="2070" spans="12:21" x14ac:dyDescent="0.15">
      <c r="L2070"/>
      <c r="M2070"/>
      <c r="U2070">
        <f>IFERROR(1 + ((1-T874)/MAX(T874,0.000001))*(VLOOKUP("都市ガス",設定!$A$2:$C$101,3,FALSE)/VLOOKUP("電力（全国平均・暫定）",設定!$A$2:$C$101,3,FALSE)),"")</f>
        <v>4756381.5104408357</v>
      </c>
    </row>
    <row r="2071" spans="12:21" x14ac:dyDescent="0.15">
      <c r="L2071"/>
      <c r="M2071"/>
      <c r="U2071">
        <f>IFERROR(1 + ((1-T875)/MAX(T875,0.000001))*(VLOOKUP("都市ガス",設定!$A$2:$C$101,3,FALSE)/VLOOKUP("電力（全国平均・暫定）",設定!$A$2:$C$101,3,FALSE)),"")</f>
        <v>4756381.5104408357</v>
      </c>
    </row>
    <row r="2072" spans="12:21" x14ac:dyDescent="0.15">
      <c r="L2072"/>
      <c r="M2072"/>
      <c r="U2072">
        <f>IFERROR(1 + ((1-T876)/MAX(T876,0.000001))*(VLOOKUP("都市ガス",設定!$A$2:$C$101,3,FALSE)/VLOOKUP("電力（全国平均・暫定）",設定!$A$2:$C$101,3,FALSE)),"")</f>
        <v>4756381.5104408357</v>
      </c>
    </row>
    <row r="2073" spans="12:21" x14ac:dyDescent="0.15">
      <c r="L2073"/>
      <c r="M2073"/>
      <c r="U2073">
        <f>IFERROR(1 + ((1-T877)/MAX(T877,0.000001))*(VLOOKUP("都市ガス",設定!$A$2:$C$101,3,FALSE)/VLOOKUP("電力（全国平均・暫定）",設定!$A$2:$C$101,3,FALSE)),"")</f>
        <v>4756381.5104408357</v>
      </c>
    </row>
    <row r="2074" spans="12:21" x14ac:dyDescent="0.15">
      <c r="L2074"/>
      <c r="M2074"/>
      <c r="U2074">
        <f>IFERROR(1 + ((1-T878)/MAX(T878,0.000001))*(VLOOKUP("都市ガス",設定!$A$2:$C$101,3,FALSE)/VLOOKUP("電力（全国平均・暫定）",設定!$A$2:$C$101,3,FALSE)),"")</f>
        <v>4756381.5104408357</v>
      </c>
    </row>
    <row r="2075" spans="12:21" x14ac:dyDescent="0.15">
      <c r="L2075"/>
      <c r="M2075"/>
      <c r="U2075">
        <f>IFERROR(1 + ((1-T879)/MAX(T879,0.000001))*(VLOOKUP("都市ガス",設定!$A$2:$C$101,3,FALSE)/VLOOKUP("電力（全国平均・暫定）",設定!$A$2:$C$101,3,FALSE)),"")</f>
        <v>4756381.5104408357</v>
      </c>
    </row>
    <row r="2076" spans="12:21" x14ac:dyDescent="0.15">
      <c r="L2076"/>
      <c r="M2076"/>
      <c r="U2076">
        <f>IFERROR(1 + ((1-T880)/MAX(T880,0.000001))*(VLOOKUP("都市ガス",設定!$A$2:$C$101,3,FALSE)/VLOOKUP("電力（全国平均・暫定）",設定!$A$2:$C$101,3,FALSE)),"")</f>
        <v>4756381.5104408357</v>
      </c>
    </row>
    <row r="2077" spans="12:21" x14ac:dyDescent="0.15">
      <c r="L2077"/>
      <c r="M2077"/>
      <c r="U2077">
        <f>IFERROR(1 + ((1-T881)/MAX(T881,0.000001))*(VLOOKUP("都市ガス",設定!$A$2:$C$101,3,FALSE)/VLOOKUP("電力（全国平均・暫定）",設定!$A$2:$C$101,3,FALSE)),"")</f>
        <v>4756381.5104408357</v>
      </c>
    </row>
    <row r="2078" spans="12:21" x14ac:dyDescent="0.15">
      <c r="L2078"/>
      <c r="M2078"/>
      <c r="U2078">
        <f>IFERROR(1 + ((1-T882)/MAX(T882,0.000001))*(VLOOKUP("都市ガス",設定!$A$2:$C$101,3,FALSE)/VLOOKUP("電力（全国平均・暫定）",設定!$A$2:$C$101,3,FALSE)),"")</f>
        <v>4756381.5104408357</v>
      </c>
    </row>
    <row r="2079" spans="12:21" x14ac:dyDescent="0.15">
      <c r="L2079"/>
      <c r="M2079"/>
      <c r="U2079">
        <f>IFERROR(1 + ((1-T883)/MAX(T883,0.000001))*(VLOOKUP("都市ガス",設定!$A$2:$C$101,3,FALSE)/VLOOKUP("電力（全国平均・暫定）",設定!$A$2:$C$101,3,FALSE)),"")</f>
        <v>4756381.5104408357</v>
      </c>
    </row>
    <row r="2080" spans="12:21" x14ac:dyDescent="0.15">
      <c r="L2080"/>
      <c r="M2080"/>
      <c r="U2080">
        <f>IFERROR(1 + ((1-T884)/MAX(T884,0.000001))*(VLOOKUP("都市ガス",設定!$A$2:$C$101,3,FALSE)/VLOOKUP("電力（全国平均・暫定）",設定!$A$2:$C$101,3,FALSE)),"")</f>
        <v>4756381.5104408357</v>
      </c>
    </row>
    <row r="2081" spans="12:21" x14ac:dyDescent="0.15">
      <c r="L2081"/>
      <c r="M2081"/>
      <c r="U2081">
        <f>IFERROR(1 + ((1-T885)/MAX(T885,0.000001))*(VLOOKUP("都市ガス",設定!$A$2:$C$101,3,FALSE)/VLOOKUP("電力（全国平均・暫定）",設定!$A$2:$C$101,3,FALSE)),"")</f>
        <v>4756381.5104408357</v>
      </c>
    </row>
    <row r="2082" spans="12:21" x14ac:dyDescent="0.15">
      <c r="L2082"/>
      <c r="M2082"/>
      <c r="U2082">
        <f>IFERROR(1 + ((1-T886)/MAX(T886,0.000001))*(VLOOKUP("都市ガス",設定!$A$2:$C$101,3,FALSE)/VLOOKUP("電力（全国平均・暫定）",設定!$A$2:$C$101,3,FALSE)),"")</f>
        <v>4756381.5104408357</v>
      </c>
    </row>
    <row r="2083" spans="12:21" x14ac:dyDescent="0.15">
      <c r="L2083"/>
      <c r="M2083"/>
      <c r="U2083">
        <f>IFERROR(1 + ((1-T887)/MAX(T887,0.000001))*(VLOOKUP("都市ガス",設定!$A$2:$C$101,3,FALSE)/VLOOKUP("電力（全国平均・暫定）",設定!$A$2:$C$101,3,FALSE)),"")</f>
        <v>4756381.5104408357</v>
      </c>
    </row>
    <row r="2084" spans="12:21" x14ac:dyDescent="0.15">
      <c r="L2084"/>
      <c r="M2084"/>
      <c r="U2084">
        <f>IFERROR(1 + ((1-T888)/MAX(T888,0.000001))*(VLOOKUP("都市ガス",設定!$A$2:$C$101,3,FALSE)/VLOOKUP("電力（全国平均・暫定）",設定!$A$2:$C$101,3,FALSE)),"")</f>
        <v>4756381.5104408357</v>
      </c>
    </row>
    <row r="2085" spans="12:21" x14ac:dyDescent="0.15">
      <c r="L2085"/>
      <c r="M2085"/>
      <c r="U2085">
        <f>IFERROR(1 + ((1-T889)/MAX(T889,0.000001))*(VLOOKUP("都市ガス",設定!$A$2:$C$101,3,FALSE)/VLOOKUP("電力（全国平均・暫定）",設定!$A$2:$C$101,3,FALSE)),"")</f>
        <v>4756381.5104408357</v>
      </c>
    </row>
    <row r="2086" spans="12:21" x14ac:dyDescent="0.15">
      <c r="L2086"/>
      <c r="M2086"/>
      <c r="U2086">
        <f>IFERROR(1 + ((1-T890)/MAX(T890,0.000001))*(VLOOKUP("都市ガス",設定!$A$2:$C$101,3,FALSE)/VLOOKUP("電力（全国平均・暫定）",設定!$A$2:$C$101,3,FALSE)),"")</f>
        <v>4756381.5104408357</v>
      </c>
    </row>
    <row r="2087" spans="12:21" x14ac:dyDescent="0.15">
      <c r="L2087"/>
      <c r="M2087"/>
      <c r="U2087">
        <f>IFERROR(1 + ((1-T891)/MAX(T891,0.000001))*(VLOOKUP("都市ガス",設定!$A$2:$C$101,3,FALSE)/VLOOKUP("電力（全国平均・暫定）",設定!$A$2:$C$101,3,FALSE)),"")</f>
        <v>4756381.5104408357</v>
      </c>
    </row>
    <row r="2088" spans="12:21" x14ac:dyDescent="0.15">
      <c r="L2088"/>
      <c r="M2088"/>
      <c r="U2088">
        <f>IFERROR(1 + ((1-T892)/MAX(T892,0.000001))*(VLOOKUP("都市ガス",設定!$A$2:$C$101,3,FALSE)/VLOOKUP("電力（全国平均・暫定）",設定!$A$2:$C$101,3,FALSE)),"")</f>
        <v>4756381.5104408357</v>
      </c>
    </row>
    <row r="2089" spans="12:21" x14ac:dyDescent="0.15">
      <c r="L2089"/>
      <c r="M2089"/>
      <c r="U2089">
        <f>IFERROR(1 + ((1-T893)/MAX(T893,0.000001))*(VLOOKUP("都市ガス",設定!$A$2:$C$101,3,FALSE)/VLOOKUP("電力（全国平均・暫定）",設定!$A$2:$C$101,3,FALSE)),"")</f>
        <v>4756381.5104408357</v>
      </c>
    </row>
    <row r="2090" spans="12:21" x14ac:dyDescent="0.15">
      <c r="L2090"/>
      <c r="M2090"/>
      <c r="U2090">
        <f>IFERROR(1 + ((1-T894)/MAX(T894,0.000001))*(VLOOKUP("都市ガス",設定!$A$2:$C$101,3,FALSE)/VLOOKUP("電力（全国平均・暫定）",設定!$A$2:$C$101,3,FALSE)),"")</f>
        <v>4756381.5104408357</v>
      </c>
    </row>
    <row r="2091" spans="12:21" x14ac:dyDescent="0.15">
      <c r="L2091"/>
      <c r="M2091"/>
      <c r="U2091">
        <f>IFERROR(1 + ((1-T895)/MAX(T895,0.000001))*(VLOOKUP("都市ガス",設定!$A$2:$C$101,3,FALSE)/VLOOKUP("電力（全国平均・暫定）",設定!$A$2:$C$101,3,FALSE)),"")</f>
        <v>4756381.5104408357</v>
      </c>
    </row>
    <row r="2092" spans="12:21" x14ac:dyDescent="0.15">
      <c r="L2092"/>
      <c r="M2092"/>
      <c r="U2092">
        <f>IFERROR(1 + ((1-T896)/MAX(T896,0.000001))*(VLOOKUP("都市ガス",設定!$A$2:$C$101,3,FALSE)/VLOOKUP("電力（全国平均・暫定）",設定!$A$2:$C$101,3,FALSE)),"")</f>
        <v>4756381.5104408357</v>
      </c>
    </row>
    <row r="2093" spans="12:21" x14ac:dyDescent="0.15">
      <c r="L2093"/>
      <c r="M2093"/>
      <c r="U2093">
        <f>IFERROR(1 + ((1-T897)/MAX(T897,0.000001))*(VLOOKUP("都市ガス",設定!$A$2:$C$101,3,FALSE)/VLOOKUP("電力（全国平均・暫定）",設定!$A$2:$C$101,3,FALSE)),"")</f>
        <v>4756381.5104408357</v>
      </c>
    </row>
    <row r="2094" spans="12:21" x14ac:dyDescent="0.15">
      <c r="L2094"/>
      <c r="M2094"/>
      <c r="U2094">
        <f>IFERROR(1 + ((1-T898)/MAX(T898,0.000001))*(VLOOKUP("都市ガス",設定!$A$2:$C$101,3,FALSE)/VLOOKUP("電力（全国平均・暫定）",設定!$A$2:$C$101,3,FALSE)),"")</f>
        <v>4756381.5104408357</v>
      </c>
    </row>
    <row r="2095" spans="12:21" x14ac:dyDescent="0.15">
      <c r="L2095"/>
      <c r="M2095"/>
      <c r="U2095">
        <f>IFERROR(1 + ((1-T899)/MAX(T899,0.000001))*(VLOOKUP("都市ガス",設定!$A$2:$C$101,3,FALSE)/VLOOKUP("電力（全国平均・暫定）",設定!$A$2:$C$101,3,FALSE)),"")</f>
        <v>4756381.5104408357</v>
      </c>
    </row>
    <row r="2096" spans="12:21" x14ac:dyDescent="0.15">
      <c r="L2096"/>
      <c r="M2096"/>
      <c r="U2096">
        <f>IFERROR(1 + ((1-T900)/MAX(T900,0.000001))*(VLOOKUP("都市ガス",設定!$A$2:$C$101,3,FALSE)/VLOOKUP("電力（全国平均・暫定）",設定!$A$2:$C$101,3,FALSE)),"")</f>
        <v>4756381.5104408357</v>
      </c>
    </row>
    <row r="2097" spans="12:21" x14ac:dyDescent="0.15">
      <c r="L2097"/>
      <c r="M2097"/>
      <c r="U2097">
        <f>IFERROR(1 + ((1-T901)/MAX(T901,0.000001))*(VLOOKUP("都市ガス",設定!$A$2:$C$101,3,FALSE)/VLOOKUP("電力（全国平均・暫定）",設定!$A$2:$C$101,3,FALSE)),"")</f>
        <v>4756381.5104408357</v>
      </c>
    </row>
    <row r="2098" spans="12:21" x14ac:dyDescent="0.15">
      <c r="L2098"/>
      <c r="M2098"/>
      <c r="U2098">
        <f>IFERROR(1 + ((1-T902)/MAX(T902,0.000001))*(VLOOKUP("都市ガス",設定!$A$2:$C$101,3,FALSE)/VLOOKUP("電力（全国平均・暫定）",設定!$A$2:$C$101,3,FALSE)),"")</f>
        <v>4756381.5104408357</v>
      </c>
    </row>
    <row r="2099" spans="12:21" x14ac:dyDescent="0.15">
      <c r="L2099"/>
      <c r="M2099"/>
      <c r="U2099">
        <f>IFERROR(1 + ((1-T903)/MAX(T903,0.000001))*(VLOOKUP("都市ガス",設定!$A$2:$C$101,3,FALSE)/VLOOKUP("電力（全国平均・暫定）",設定!$A$2:$C$101,3,FALSE)),"")</f>
        <v>4756381.5104408357</v>
      </c>
    </row>
    <row r="2100" spans="12:21" x14ac:dyDescent="0.15">
      <c r="L2100"/>
      <c r="M2100"/>
      <c r="U2100">
        <f>IFERROR(1 + ((1-T904)/MAX(T904,0.000001))*(VLOOKUP("都市ガス",設定!$A$2:$C$101,3,FALSE)/VLOOKUP("電力（全国平均・暫定）",設定!$A$2:$C$101,3,FALSE)),"")</f>
        <v>4756381.5104408357</v>
      </c>
    </row>
    <row r="2101" spans="12:21" x14ac:dyDescent="0.15">
      <c r="L2101"/>
      <c r="M2101"/>
      <c r="U2101">
        <f>IFERROR(1 + ((1-T905)/MAX(T905,0.000001))*(VLOOKUP("都市ガス",設定!$A$2:$C$101,3,FALSE)/VLOOKUP("電力（全国平均・暫定）",設定!$A$2:$C$101,3,FALSE)),"")</f>
        <v>4756381.5104408357</v>
      </c>
    </row>
    <row r="2102" spans="12:21" x14ac:dyDescent="0.15">
      <c r="L2102"/>
      <c r="M2102"/>
      <c r="U2102">
        <f>IFERROR(1 + ((1-T906)/MAX(T906,0.000001))*(VLOOKUP("都市ガス",設定!$A$2:$C$101,3,FALSE)/VLOOKUP("電力（全国平均・暫定）",設定!$A$2:$C$101,3,FALSE)),"")</f>
        <v>4756381.5104408357</v>
      </c>
    </row>
    <row r="2103" spans="12:21" x14ac:dyDescent="0.15">
      <c r="L2103"/>
      <c r="M2103"/>
      <c r="U2103">
        <f>IFERROR(1 + ((1-T907)/MAX(T907,0.000001))*(VLOOKUP("都市ガス",設定!$A$2:$C$101,3,FALSE)/VLOOKUP("電力（全国平均・暫定）",設定!$A$2:$C$101,3,FALSE)),"")</f>
        <v>4756381.5104408357</v>
      </c>
    </row>
    <row r="2104" spans="12:21" x14ac:dyDescent="0.15">
      <c r="L2104"/>
      <c r="M2104"/>
      <c r="U2104">
        <f>IFERROR(1 + ((1-T908)/MAX(T908,0.000001))*(VLOOKUP("都市ガス",設定!$A$2:$C$101,3,FALSE)/VLOOKUP("電力（全国平均・暫定）",設定!$A$2:$C$101,3,FALSE)),"")</f>
        <v>4756381.5104408357</v>
      </c>
    </row>
    <row r="2105" spans="12:21" x14ac:dyDescent="0.15">
      <c r="L2105"/>
      <c r="M2105"/>
      <c r="U2105">
        <f>IFERROR(1 + ((1-T909)/MAX(T909,0.000001))*(VLOOKUP("都市ガス",設定!$A$2:$C$101,3,FALSE)/VLOOKUP("電力（全国平均・暫定）",設定!$A$2:$C$101,3,FALSE)),"")</f>
        <v>4756381.5104408357</v>
      </c>
    </row>
    <row r="2106" spans="12:21" x14ac:dyDescent="0.15">
      <c r="L2106"/>
      <c r="M2106"/>
      <c r="U2106">
        <f>IFERROR(1 + ((1-T910)/MAX(T910,0.000001))*(VLOOKUP("都市ガス",設定!$A$2:$C$101,3,FALSE)/VLOOKUP("電力（全国平均・暫定）",設定!$A$2:$C$101,3,FALSE)),"")</f>
        <v>4756381.5104408357</v>
      </c>
    </row>
    <row r="2107" spans="12:21" x14ac:dyDescent="0.15">
      <c r="L2107"/>
      <c r="M2107"/>
      <c r="U2107">
        <f>IFERROR(1 + ((1-T911)/MAX(T911,0.000001))*(VLOOKUP("都市ガス",設定!$A$2:$C$101,3,FALSE)/VLOOKUP("電力（全国平均・暫定）",設定!$A$2:$C$101,3,FALSE)),"")</f>
        <v>4756381.5104408357</v>
      </c>
    </row>
    <row r="2108" spans="12:21" x14ac:dyDescent="0.15">
      <c r="L2108"/>
      <c r="M2108"/>
      <c r="U2108">
        <f>IFERROR(1 + ((1-T912)/MAX(T912,0.000001))*(VLOOKUP("都市ガス",設定!$A$2:$C$101,3,FALSE)/VLOOKUP("電力（全国平均・暫定）",設定!$A$2:$C$101,3,FALSE)),"")</f>
        <v>4756381.5104408357</v>
      </c>
    </row>
    <row r="2109" spans="12:21" x14ac:dyDescent="0.15">
      <c r="L2109"/>
      <c r="M2109"/>
      <c r="U2109">
        <f>IFERROR(1 + ((1-T913)/MAX(T913,0.000001))*(VLOOKUP("都市ガス",設定!$A$2:$C$101,3,FALSE)/VLOOKUP("電力（全国平均・暫定）",設定!$A$2:$C$101,3,FALSE)),"")</f>
        <v>4756381.5104408357</v>
      </c>
    </row>
    <row r="2110" spans="12:21" x14ac:dyDescent="0.15">
      <c r="L2110"/>
      <c r="M2110"/>
      <c r="U2110">
        <f>IFERROR(1 + ((1-T914)/MAX(T914,0.000001))*(VLOOKUP("都市ガス",設定!$A$2:$C$101,3,FALSE)/VLOOKUP("電力（全国平均・暫定）",設定!$A$2:$C$101,3,FALSE)),"")</f>
        <v>4756381.5104408357</v>
      </c>
    </row>
    <row r="2111" spans="12:21" x14ac:dyDescent="0.15">
      <c r="L2111"/>
      <c r="M2111"/>
      <c r="U2111">
        <f>IFERROR(1 + ((1-T915)/MAX(T915,0.000001))*(VLOOKUP("都市ガス",設定!$A$2:$C$101,3,FALSE)/VLOOKUP("電力（全国平均・暫定）",設定!$A$2:$C$101,3,FALSE)),"")</f>
        <v>4756381.5104408357</v>
      </c>
    </row>
    <row r="2112" spans="12:21" x14ac:dyDescent="0.15">
      <c r="L2112"/>
      <c r="M2112"/>
      <c r="U2112">
        <f>IFERROR(1 + ((1-T916)/MAX(T916,0.000001))*(VLOOKUP("都市ガス",設定!$A$2:$C$101,3,FALSE)/VLOOKUP("電力（全国平均・暫定）",設定!$A$2:$C$101,3,FALSE)),"")</f>
        <v>4756381.5104408357</v>
      </c>
    </row>
    <row r="2113" spans="12:21" x14ac:dyDescent="0.15">
      <c r="L2113"/>
      <c r="M2113"/>
      <c r="U2113">
        <f>IFERROR(1 + ((1-T917)/MAX(T917,0.000001))*(VLOOKUP("都市ガス",設定!$A$2:$C$101,3,FALSE)/VLOOKUP("電力（全国平均・暫定）",設定!$A$2:$C$101,3,FALSE)),"")</f>
        <v>4756381.5104408357</v>
      </c>
    </row>
    <row r="2114" spans="12:21" x14ac:dyDescent="0.15">
      <c r="L2114"/>
      <c r="M2114"/>
      <c r="U2114">
        <f>IFERROR(1 + ((1-T918)/MAX(T918,0.000001))*(VLOOKUP("都市ガス",設定!$A$2:$C$101,3,FALSE)/VLOOKUP("電力（全国平均・暫定）",設定!$A$2:$C$101,3,FALSE)),"")</f>
        <v>4756381.5104408357</v>
      </c>
    </row>
    <row r="2115" spans="12:21" x14ac:dyDescent="0.15">
      <c r="L2115"/>
      <c r="M2115"/>
      <c r="U2115">
        <f>IFERROR(1 + ((1-T919)/MAX(T919,0.000001))*(VLOOKUP("都市ガス",設定!$A$2:$C$101,3,FALSE)/VLOOKUP("電力（全国平均・暫定）",設定!$A$2:$C$101,3,FALSE)),"")</f>
        <v>4756381.5104408357</v>
      </c>
    </row>
    <row r="2116" spans="12:21" x14ac:dyDescent="0.15">
      <c r="L2116"/>
      <c r="M2116"/>
      <c r="U2116">
        <f>IFERROR(1 + ((1-T920)/MAX(T920,0.000001))*(VLOOKUP("都市ガス",設定!$A$2:$C$101,3,FALSE)/VLOOKUP("電力（全国平均・暫定）",設定!$A$2:$C$101,3,FALSE)),"")</f>
        <v>4756381.5104408357</v>
      </c>
    </row>
    <row r="2117" spans="12:21" x14ac:dyDescent="0.15">
      <c r="L2117"/>
      <c r="M2117"/>
      <c r="U2117">
        <f>IFERROR(1 + ((1-T921)/MAX(T921,0.000001))*(VLOOKUP("都市ガス",設定!$A$2:$C$101,3,FALSE)/VLOOKUP("電力（全国平均・暫定）",設定!$A$2:$C$101,3,FALSE)),"")</f>
        <v>4756381.5104408357</v>
      </c>
    </row>
    <row r="2118" spans="12:21" x14ac:dyDescent="0.15">
      <c r="L2118"/>
      <c r="M2118"/>
      <c r="U2118">
        <f>IFERROR(1 + ((1-T922)/MAX(T922,0.000001))*(VLOOKUP("都市ガス",設定!$A$2:$C$101,3,FALSE)/VLOOKUP("電力（全国平均・暫定）",設定!$A$2:$C$101,3,FALSE)),"")</f>
        <v>4756381.5104408357</v>
      </c>
    </row>
    <row r="2119" spans="12:21" x14ac:dyDescent="0.15">
      <c r="L2119"/>
      <c r="M2119"/>
      <c r="U2119">
        <f>IFERROR(1 + ((1-T923)/MAX(T923,0.000001))*(VLOOKUP("都市ガス",設定!$A$2:$C$101,3,FALSE)/VLOOKUP("電力（全国平均・暫定）",設定!$A$2:$C$101,3,FALSE)),"")</f>
        <v>4756381.5104408357</v>
      </c>
    </row>
    <row r="2120" spans="12:21" x14ac:dyDescent="0.15">
      <c r="L2120"/>
      <c r="M2120"/>
      <c r="U2120">
        <f>IFERROR(1 + ((1-T924)/MAX(T924,0.000001))*(VLOOKUP("都市ガス",設定!$A$2:$C$101,3,FALSE)/VLOOKUP("電力（全国平均・暫定）",設定!$A$2:$C$101,3,FALSE)),"")</f>
        <v>4756381.5104408357</v>
      </c>
    </row>
    <row r="2121" spans="12:21" x14ac:dyDescent="0.15">
      <c r="L2121"/>
      <c r="M2121"/>
      <c r="U2121">
        <f>IFERROR(1 + ((1-T925)/MAX(T925,0.000001))*(VLOOKUP("都市ガス",設定!$A$2:$C$101,3,FALSE)/VLOOKUP("電力（全国平均・暫定）",設定!$A$2:$C$101,3,FALSE)),"")</f>
        <v>4756381.5104408357</v>
      </c>
    </row>
    <row r="2122" spans="12:21" x14ac:dyDescent="0.15">
      <c r="L2122"/>
      <c r="M2122"/>
      <c r="U2122">
        <f>IFERROR(1 + ((1-T926)/MAX(T926,0.000001))*(VLOOKUP("都市ガス",設定!$A$2:$C$101,3,FALSE)/VLOOKUP("電力（全国平均・暫定）",設定!$A$2:$C$101,3,FALSE)),"")</f>
        <v>4756381.5104408357</v>
      </c>
    </row>
    <row r="2123" spans="12:21" x14ac:dyDescent="0.15">
      <c r="L2123"/>
      <c r="M2123"/>
      <c r="U2123">
        <f>IFERROR(1 + ((1-T927)/MAX(T927,0.000001))*(VLOOKUP("都市ガス",設定!$A$2:$C$101,3,FALSE)/VLOOKUP("電力（全国平均・暫定）",設定!$A$2:$C$101,3,FALSE)),"")</f>
        <v>4756381.5104408357</v>
      </c>
    </row>
    <row r="2124" spans="12:21" x14ac:dyDescent="0.15">
      <c r="L2124"/>
      <c r="M2124"/>
      <c r="U2124">
        <f>IFERROR(1 + ((1-T928)/MAX(T928,0.000001))*(VLOOKUP("都市ガス",設定!$A$2:$C$101,3,FALSE)/VLOOKUP("電力（全国平均・暫定）",設定!$A$2:$C$101,3,FALSE)),"")</f>
        <v>4756381.5104408357</v>
      </c>
    </row>
    <row r="2125" spans="12:21" x14ac:dyDescent="0.15">
      <c r="L2125"/>
      <c r="M2125"/>
      <c r="U2125">
        <f>IFERROR(1 + ((1-T929)/MAX(T929,0.000001))*(VLOOKUP("都市ガス",設定!$A$2:$C$101,3,FALSE)/VLOOKUP("電力（全国平均・暫定）",設定!$A$2:$C$101,3,FALSE)),"")</f>
        <v>4756381.5104408357</v>
      </c>
    </row>
    <row r="2126" spans="12:21" x14ac:dyDescent="0.15">
      <c r="L2126"/>
      <c r="M2126"/>
      <c r="U2126">
        <f>IFERROR(1 + ((1-T930)/MAX(T930,0.000001))*(VLOOKUP("都市ガス",設定!$A$2:$C$101,3,FALSE)/VLOOKUP("電力（全国平均・暫定）",設定!$A$2:$C$101,3,FALSE)),"")</f>
        <v>4756381.5104408357</v>
      </c>
    </row>
    <row r="2127" spans="12:21" x14ac:dyDescent="0.15">
      <c r="L2127"/>
      <c r="M2127"/>
      <c r="U2127">
        <f>IFERROR(1 + ((1-T931)/MAX(T931,0.000001))*(VLOOKUP("都市ガス",設定!$A$2:$C$101,3,FALSE)/VLOOKUP("電力（全国平均・暫定）",設定!$A$2:$C$101,3,FALSE)),"")</f>
        <v>4756381.5104408357</v>
      </c>
    </row>
    <row r="2128" spans="12:21" x14ac:dyDescent="0.15">
      <c r="L2128"/>
      <c r="M2128"/>
      <c r="U2128">
        <f>IFERROR(1 + ((1-T932)/MAX(T932,0.000001))*(VLOOKUP("都市ガス",設定!$A$2:$C$101,3,FALSE)/VLOOKUP("電力（全国平均・暫定）",設定!$A$2:$C$101,3,FALSE)),"")</f>
        <v>4756381.5104408357</v>
      </c>
    </row>
    <row r="2129" spans="12:21" x14ac:dyDescent="0.15">
      <c r="L2129"/>
      <c r="M2129"/>
      <c r="U2129">
        <f>IFERROR(1 + ((1-T933)/MAX(T933,0.000001))*(VLOOKUP("都市ガス",設定!$A$2:$C$101,3,FALSE)/VLOOKUP("電力（全国平均・暫定）",設定!$A$2:$C$101,3,FALSE)),"")</f>
        <v>4756381.5104408357</v>
      </c>
    </row>
    <row r="2130" spans="12:21" x14ac:dyDescent="0.15">
      <c r="L2130"/>
      <c r="M2130"/>
      <c r="U2130">
        <f>IFERROR(1 + ((1-T934)/MAX(T934,0.000001))*(VLOOKUP("都市ガス",設定!$A$2:$C$101,3,FALSE)/VLOOKUP("電力（全国平均・暫定）",設定!$A$2:$C$101,3,FALSE)),"")</f>
        <v>4756381.5104408357</v>
      </c>
    </row>
    <row r="2131" spans="12:21" x14ac:dyDescent="0.15">
      <c r="L2131"/>
      <c r="M2131"/>
      <c r="U2131">
        <f>IFERROR(1 + ((1-T935)/MAX(T935,0.000001))*(VLOOKUP("都市ガス",設定!$A$2:$C$101,3,FALSE)/VLOOKUP("電力（全国平均・暫定）",設定!$A$2:$C$101,3,FALSE)),"")</f>
        <v>4756381.5104408357</v>
      </c>
    </row>
    <row r="2132" spans="12:21" x14ac:dyDescent="0.15">
      <c r="L2132"/>
      <c r="M2132"/>
      <c r="U2132">
        <f>IFERROR(1 + ((1-T936)/MAX(T936,0.000001))*(VLOOKUP("都市ガス",設定!$A$2:$C$101,3,FALSE)/VLOOKUP("電力（全国平均・暫定）",設定!$A$2:$C$101,3,FALSE)),"")</f>
        <v>4756381.5104408357</v>
      </c>
    </row>
    <row r="2133" spans="12:21" x14ac:dyDescent="0.15">
      <c r="L2133"/>
      <c r="M2133"/>
      <c r="U2133">
        <f>IFERROR(1 + ((1-T937)/MAX(T937,0.000001))*(VLOOKUP("都市ガス",設定!$A$2:$C$101,3,FALSE)/VLOOKUP("電力（全国平均・暫定）",設定!$A$2:$C$101,3,FALSE)),"")</f>
        <v>4756381.5104408357</v>
      </c>
    </row>
    <row r="2134" spans="12:21" x14ac:dyDescent="0.15">
      <c r="L2134"/>
      <c r="M2134"/>
      <c r="U2134">
        <f>IFERROR(1 + ((1-T938)/MAX(T938,0.000001))*(VLOOKUP("都市ガス",設定!$A$2:$C$101,3,FALSE)/VLOOKUP("電力（全国平均・暫定）",設定!$A$2:$C$101,3,FALSE)),"")</f>
        <v>4756381.5104408357</v>
      </c>
    </row>
    <row r="2135" spans="12:21" x14ac:dyDescent="0.15">
      <c r="L2135"/>
      <c r="M2135"/>
      <c r="U2135">
        <f>IFERROR(1 + ((1-T939)/MAX(T939,0.000001))*(VLOOKUP("都市ガス",設定!$A$2:$C$101,3,FALSE)/VLOOKUP("電力（全国平均・暫定）",設定!$A$2:$C$101,3,FALSE)),"")</f>
        <v>4756381.5104408357</v>
      </c>
    </row>
    <row r="2136" spans="12:21" x14ac:dyDescent="0.15">
      <c r="L2136"/>
      <c r="M2136"/>
      <c r="U2136">
        <f>IFERROR(1 + ((1-T940)/MAX(T940,0.000001))*(VLOOKUP("都市ガス",設定!$A$2:$C$101,3,FALSE)/VLOOKUP("電力（全国平均・暫定）",設定!$A$2:$C$101,3,FALSE)),"")</f>
        <v>4756381.5104408357</v>
      </c>
    </row>
    <row r="2137" spans="12:21" x14ac:dyDescent="0.15">
      <c r="L2137"/>
      <c r="M2137"/>
      <c r="U2137">
        <f>IFERROR(1 + ((1-T941)/MAX(T941,0.000001))*(VLOOKUP("都市ガス",設定!$A$2:$C$101,3,FALSE)/VLOOKUP("電力（全国平均・暫定）",設定!$A$2:$C$101,3,FALSE)),"")</f>
        <v>4756381.5104408357</v>
      </c>
    </row>
    <row r="2138" spans="12:21" x14ac:dyDescent="0.15">
      <c r="L2138"/>
      <c r="M2138"/>
      <c r="U2138">
        <f>IFERROR(1 + ((1-T942)/MAX(T942,0.000001))*(VLOOKUP("都市ガス",設定!$A$2:$C$101,3,FALSE)/VLOOKUP("電力（全国平均・暫定）",設定!$A$2:$C$101,3,FALSE)),"")</f>
        <v>4756381.5104408357</v>
      </c>
    </row>
    <row r="2139" spans="12:21" x14ac:dyDescent="0.15">
      <c r="L2139"/>
      <c r="M2139"/>
      <c r="U2139">
        <f>IFERROR(1 + ((1-T943)/MAX(T943,0.000001))*(VLOOKUP("都市ガス",設定!$A$2:$C$101,3,FALSE)/VLOOKUP("電力（全国平均・暫定）",設定!$A$2:$C$101,3,FALSE)),"")</f>
        <v>4756381.5104408357</v>
      </c>
    </row>
    <row r="2140" spans="12:21" x14ac:dyDescent="0.15">
      <c r="L2140"/>
      <c r="M2140"/>
      <c r="U2140">
        <f>IFERROR(1 + ((1-T944)/MAX(T944,0.000001))*(VLOOKUP("都市ガス",設定!$A$2:$C$101,3,FALSE)/VLOOKUP("電力（全国平均・暫定）",設定!$A$2:$C$101,3,FALSE)),"")</f>
        <v>4756381.5104408357</v>
      </c>
    </row>
    <row r="2141" spans="12:21" x14ac:dyDescent="0.15">
      <c r="L2141"/>
      <c r="M2141"/>
      <c r="U2141">
        <f>IFERROR(1 + ((1-T945)/MAX(T945,0.000001))*(VLOOKUP("都市ガス",設定!$A$2:$C$101,3,FALSE)/VLOOKUP("電力（全国平均・暫定）",設定!$A$2:$C$101,3,FALSE)),"")</f>
        <v>4756381.5104408357</v>
      </c>
    </row>
    <row r="2142" spans="12:21" x14ac:dyDescent="0.15">
      <c r="L2142"/>
      <c r="M2142"/>
      <c r="U2142">
        <f>IFERROR(1 + ((1-T946)/MAX(T946,0.000001))*(VLOOKUP("都市ガス",設定!$A$2:$C$101,3,FALSE)/VLOOKUP("電力（全国平均・暫定）",設定!$A$2:$C$101,3,FALSE)),"")</f>
        <v>4756381.5104408357</v>
      </c>
    </row>
    <row r="2143" spans="12:21" x14ac:dyDescent="0.15">
      <c r="L2143"/>
      <c r="M2143"/>
      <c r="U2143">
        <f>IFERROR(1 + ((1-T947)/MAX(T947,0.000001))*(VLOOKUP("都市ガス",設定!$A$2:$C$101,3,FALSE)/VLOOKUP("電力（全国平均・暫定）",設定!$A$2:$C$101,3,FALSE)),"")</f>
        <v>4756381.5104408357</v>
      </c>
    </row>
    <row r="2144" spans="12:21" x14ac:dyDescent="0.15">
      <c r="L2144"/>
      <c r="M2144"/>
      <c r="U2144">
        <f>IFERROR(1 + ((1-T948)/MAX(T948,0.000001))*(VLOOKUP("都市ガス",設定!$A$2:$C$101,3,FALSE)/VLOOKUP("電力（全国平均・暫定）",設定!$A$2:$C$101,3,FALSE)),"")</f>
        <v>4756381.5104408357</v>
      </c>
    </row>
    <row r="2145" spans="12:21" x14ac:dyDescent="0.15">
      <c r="L2145"/>
      <c r="M2145"/>
      <c r="U2145">
        <f>IFERROR(1 + ((1-T949)/MAX(T949,0.000001))*(VLOOKUP("都市ガス",設定!$A$2:$C$101,3,FALSE)/VLOOKUP("電力（全国平均・暫定）",設定!$A$2:$C$101,3,FALSE)),"")</f>
        <v>4756381.5104408357</v>
      </c>
    </row>
    <row r="2146" spans="12:21" x14ac:dyDescent="0.15">
      <c r="L2146"/>
      <c r="M2146"/>
      <c r="U2146">
        <f>IFERROR(1 + ((1-T950)/MAX(T950,0.000001))*(VLOOKUP("都市ガス",設定!$A$2:$C$101,3,FALSE)/VLOOKUP("電力（全国平均・暫定）",設定!$A$2:$C$101,3,FALSE)),"")</f>
        <v>4756381.5104408357</v>
      </c>
    </row>
    <row r="2147" spans="12:21" x14ac:dyDescent="0.15">
      <c r="L2147"/>
      <c r="M2147"/>
      <c r="U2147">
        <f>IFERROR(1 + ((1-T951)/MAX(T951,0.000001))*(VLOOKUP("都市ガス",設定!$A$2:$C$101,3,FALSE)/VLOOKUP("電力（全国平均・暫定）",設定!$A$2:$C$101,3,FALSE)),"")</f>
        <v>4756381.5104408357</v>
      </c>
    </row>
    <row r="2148" spans="12:21" x14ac:dyDescent="0.15">
      <c r="L2148"/>
      <c r="M2148"/>
      <c r="U2148">
        <f>IFERROR(1 + ((1-T952)/MAX(T952,0.000001))*(VLOOKUP("都市ガス",設定!$A$2:$C$101,3,FALSE)/VLOOKUP("電力（全国平均・暫定）",設定!$A$2:$C$101,3,FALSE)),"")</f>
        <v>4756381.5104408357</v>
      </c>
    </row>
    <row r="2149" spans="12:21" x14ac:dyDescent="0.15">
      <c r="L2149"/>
      <c r="M2149"/>
      <c r="U2149">
        <f>IFERROR(1 + ((1-T953)/MAX(T953,0.000001))*(VLOOKUP("都市ガス",設定!$A$2:$C$101,3,FALSE)/VLOOKUP("電力（全国平均・暫定）",設定!$A$2:$C$101,3,FALSE)),"")</f>
        <v>4756381.5104408357</v>
      </c>
    </row>
    <row r="2150" spans="12:21" x14ac:dyDescent="0.15">
      <c r="L2150"/>
      <c r="M2150"/>
      <c r="U2150">
        <f>IFERROR(1 + ((1-T954)/MAX(T954,0.000001))*(VLOOKUP("都市ガス",設定!$A$2:$C$101,3,FALSE)/VLOOKUP("電力（全国平均・暫定）",設定!$A$2:$C$101,3,FALSE)),"")</f>
        <v>4756381.5104408357</v>
      </c>
    </row>
    <row r="2151" spans="12:21" x14ac:dyDescent="0.15">
      <c r="L2151"/>
      <c r="M2151"/>
      <c r="U2151">
        <f>IFERROR(1 + ((1-T955)/MAX(T955,0.000001))*(VLOOKUP("都市ガス",設定!$A$2:$C$101,3,FALSE)/VLOOKUP("電力（全国平均・暫定）",設定!$A$2:$C$101,3,FALSE)),"")</f>
        <v>4756381.5104408357</v>
      </c>
    </row>
    <row r="2152" spans="12:21" x14ac:dyDescent="0.15">
      <c r="L2152"/>
      <c r="M2152"/>
      <c r="U2152">
        <f>IFERROR(1 + ((1-T956)/MAX(T956,0.000001))*(VLOOKUP("都市ガス",設定!$A$2:$C$101,3,FALSE)/VLOOKUP("電力（全国平均・暫定）",設定!$A$2:$C$101,3,FALSE)),"")</f>
        <v>4756381.5104408357</v>
      </c>
    </row>
    <row r="2153" spans="12:21" x14ac:dyDescent="0.15">
      <c r="L2153"/>
      <c r="M2153"/>
      <c r="U2153">
        <f>IFERROR(1 + ((1-T957)/MAX(T957,0.000001))*(VLOOKUP("都市ガス",設定!$A$2:$C$101,3,FALSE)/VLOOKUP("電力（全国平均・暫定）",設定!$A$2:$C$101,3,FALSE)),"")</f>
        <v>4756381.5104408357</v>
      </c>
    </row>
    <row r="2154" spans="12:21" x14ac:dyDescent="0.15">
      <c r="L2154"/>
      <c r="M2154"/>
      <c r="U2154">
        <f>IFERROR(1 + ((1-T958)/MAX(T958,0.000001))*(VLOOKUP("都市ガス",設定!$A$2:$C$101,3,FALSE)/VLOOKUP("電力（全国平均・暫定）",設定!$A$2:$C$101,3,FALSE)),"")</f>
        <v>4756381.5104408357</v>
      </c>
    </row>
    <row r="2155" spans="12:21" x14ac:dyDescent="0.15">
      <c r="L2155"/>
      <c r="M2155"/>
      <c r="U2155">
        <f>IFERROR(1 + ((1-T959)/MAX(T959,0.000001))*(VLOOKUP("都市ガス",設定!$A$2:$C$101,3,FALSE)/VLOOKUP("電力（全国平均・暫定）",設定!$A$2:$C$101,3,FALSE)),"")</f>
        <v>4756381.5104408357</v>
      </c>
    </row>
    <row r="2156" spans="12:21" x14ac:dyDescent="0.15">
      <c r="L2156"/>
      <c r="M2156"/>
      <c r="U2156">
        <f>IFERROR(1 + ((1-T960)/MAX(T960,0.000001))*(VLOOKUP("都市ガス",設定!$A$2:$C$101,3,FALSE)/VLOOKUP("電力（全国平均・暫定）",設定!$A$2:$C$101,3,FALSE)),"")</f>
        <v>4756381.5104408357</v>
      </c>
    </row>
    <row r="2157" spans="12:21" x14ac:dyDescent="0.15">
      <c r="L2157"/>
      <c r="M2157"/>
      <c r="U2157">
        <f>IFERROR(1 + ((1-T961)/MAX(T961,0.000001))*(VLOOKUP("都市ガス",設定!$A$2:$C$101,3,FALSE)/VLOOKUP("電力（全国平均・暫定）",設定!$A$2:$C$101,3,FALSE)),"")</f>
        <v>4756381.5104408357</v>
      </c>
    </row>
    <row r="2158" spans="12:21" x14ac:dyDescent="0.15">
      <c r="L2158"/>
      <c r="M2158"/>
      <c r="U2158">
        <f>IFERROR(1 + ((1-T962)/MAX(T962,0.000001))*(VLOOKUP("都市ガス",設定!$A$2:$C$101,3,FALSE)/VLOOKUP("電力（全国平均・暫定）",設定!$A$2:$C$101,3,FALSE)),"")</f>
        <v>4756381.5104408357</v>
      </c>
    </row>
    <row r="2159" spans="12:21" x14ac:dyDescent="0.15">
      <c r="L2159"/>
      <c r="M2159"/>
      <c r="U2159">
        <f>IFERROR(1 + ((1-T963)/MAX(T963,0.000001))*(VLOOKUP("都市ガス",設定!$A$2:$C$101,3,FALSE)/VLOOKUP("電力（全国平均・暫定）",設定!$A$2:$C$101,3,FALSE)),"")</f>
        <v>4756381.5104408357</v>
      </c>
    </row>
    <row r="2160" spans="12:21" x14ac:dyDescent="0.15">
      <c r="L2160"/>
      <c r="M2160"/>
      <c r="U2160">
        <f>IFERROR(1 + ((1-T964)/MAX(T964,0.000001))*(VLOOKUP("都市ガス",設定!$A$2:$C$101,3,FALSE)/VLOOKUP("電力（全国平均・暫定）",設定!$A$2:$C$101,3,FALSE)),"")</f>
        <v>4756381.5104408357</v>
      </c>
    </row>
    <row r="2161" spans="12:21" x14ac:dyDescent="0.15">
      <c r="L2161"/>
      <c r="M2161"/>
      <c r="U2161">
        <f>IFERROR(1 + ((1-T965)/MAX(T965,0.000001))*(VLOOKUP("都市ガス",設定!$A$2:$C$101,3,FALSE)/VLOOKUP("電力（全国平均・暫定）",設定!$A$2:$C$101,3,FALSE)),"")</f>
        <v>4756381.5104408357</v>
      </c>
    </row>
    <row r="2162" spans="12:21" x14ac:dyDescent="0.15">
      <c r="L2162"/>
      <c r="M2162"/>
      <c r="U2162">
        <f>IFERROR(1 + ((1-T966)/MAX(T966,0.000001))*(VLOOKUP("都市ガス",設定!$A$2:$C$101,3,FALSE)/VLOOKUP("電力（全国平均・暫定）",設定!$A$2:$C$101,3,FALSE)),"")</f>
        <v>4756381.5104408357</v>
      </c>
    </row>
    <row r="2163" spans="12:21" x14ac:dyDescent="0.15">
      <c r="L2163"/>
      <c r="M2163"/>
      <c r="U2163">
        <f>IFERROR(1 + ((1-T967)/MAX(T967,0.000001))*(VLOOKUP("都市ガス",設定!$A$2:$C$101,3,FALSE)/VLOOKUP("電力（全国平均・暫定）",設定!$A$2:$C$101,3,FALSE)),"")</f>
        <v>4756381.5104408357</v>
      </c>
    </row>
    <row r="2164" spans="12:21" x14ac:dyDescent="0.15">
      <c r="L2164"/>
      <c r="M2164"/>
      <c r="U2164">
        <f>IFERROR(1 + ((1-T968)/MAX(T968,0.000001))*(VLOOKUP("都市ガス",設定!$A$2:$C$101,3,FALSE)/VLOOKUP("電力（全国平均・暫定）",設定!$A$2:$C$101,3,FALSE)),"")</f>
        <v>4756381.5104408357</v>
      </c>
    </row>
    <row r="2165" spans="12:21" x14ac:dyDescent="0.15">
      <c r="L2165"/>
      <c r="M2165"/>
      <c r="U2165">
        <f>IFERROR(1 + ((1-T969)/MAX(T969,0.000001))*(VLOOKUP("都市ガス",設定!$A$2:$C$101,3,FALSE)/VLOOKUP("電力（全国平均・暫定）",設定!$A$2:$C$101,3,FALSE)),"")</f>
        <v>4756381.5104408357</v>
      </c>
    </row>
    <row r="2166" spans="12:21" x14ac:dyDescent="0.15">
      <c r="L2166"/>
      <c r="M2166"/>
      <c r="U2166">
        <f>IFERROR(1 + ((1-T970)/MAX(T970,0.000001))*(VLOOKUP("都市ガス",設定!$A$2:$C$101,3,FALSE)/VLOOKUP("電力（全国平均・暫定）",設定!$A$2:$C$101,3,FALSE)),"")</f>
        <v>4756381.5104408357</v>
      </c>
    </row>
    <row r="2167" spans="12:21" x14ac:dyDescent="0.15">
      <c r="L2167"/>
      <c r="M2167"/>
      <c r="U2167">
        <f>IFERROR(1 + ((1-T971)/MAX(T971,0.000001))*(VLOOKUP("都市ガス",設定!$A$2:$C$101,3,FALSE)/VLOOKUP("電力（全国平均・暫定）",設定!$A$2:$C$101,3,FALSE)),"")</f>
        <v>4756381.5104408357</v>
      </c>
    </row>
    <row r="2168" spans="12:21" x14ac:dyDescent="0.15">
      <c r="L2168"/>
      <c r="M2168"/>
      <c r="U2168">
        <f>IFERROR(1 + ((1-T972)/MAX(T972,0.000001))*(VLOOKUP("都市ガス",設定!$A$2:$C$101,3,FALSE)/VLOOKUP("電力（全国平均・暫定）",設定!$A$2:$C$101,3,FALSE)),"")</f>
        <v>4756381.5104408357</v>
      </c>
    </row>
    <row r="2169" spans="12:21" x14ac:dyDescent="0.15">
      <c r="L2169"/>
      <c r="M2169"/>
      <c r="U2169">
        <f>IFERROR(1 + ((1-T973)/MAX(T973,0.000001))*(VLOOKUP("都市ガス",設定!$A$2:$C$101,3,FALSE)/VLOOKUP("電力（全国平均・暫定）",設定!$A$2:$C$101,3,FALSE)),"")</f>
        <v>4756381.5104408357</v>
      </c>
    </row>
    <row r="2170" spans="12:21" x14ac:dyDescent="0.15">
      <c r="L2170"/>
      <c r="M2170"/>
      <c r="U2170">
        <f>IFERROR(1 + ((1-T974)/MAX(T974,0.000001))*(VLOOKUP("都市ガス",設定!$A$2:$C$101,3,FALSE)/VLOOKUP("電力（全国平均・暫定）",設定!$A$2:$C$101,3,FALSE)),"")</f>
        <v>4756381.5104408357</v>
      </c>
    </row>
    <row r="2171" spans="12:21" x14ac:dyDescent="0.15">
      <c r="L2171"/>
      <c r="M2171"/>
      <c r="U2171">
        <f>IFERROR(1 + ((1-T975)/MAX(T975,0.000001))*(VLOOKUP("都市ガス",設定!$A$2:$C$101,3,FALSE)/VLOOKUP("電力（全国平均・暫定）",設定!$A$2:$C$101,3,FALSE)),"")</f>
        <v>4756381.5104408357</v>
      </c>
    </row>
    <row r="2172" spans="12:21" x14ac:dyDescent="0.15">
      <c r="L2172"/>
      <c r="M2172"/>
      <c r="U2172">
        <f>IFERROR(1 + ((1-T976)/MAX(T976,0.000001))*(VLOOKUP("都市ガス",設定!$A$2:$C$101,3,FALSE)/VLOOKUP("電力（全国平均・暫定）",設定!$A$2:$C$101,3,FALSE)),"")</f>
        <v>4756381.5104408357</v>
      </c>
    </row>
    <row r="2173" spans="12:21" x14ac:dyDescent="0.15">
      <c r="L2173"/>
      <c r="M2173"/>
      <c r="U2173">
        <f>IFERROR(1 + ((1-T977)/MAX(T977,0.000001))*(VLOOKUP("都市ガス",設定!$A$2:$C$101,3,FALSE)/VLOOKUP("電力（全国平均・暫定）",設定!$A$2:$C$101,3,FALSE)),"")</f>
        <v>4756381.5104408357</v>
      </c>
    </row>
    <row r="2174" spans="12:21" x14ac:dyDescent="0.15">
      <c r="L2174"/>
      <c r="M2174"/>
      <c r="U2174">
        <f>IFERROR(1 + ((1-T978)/MAX(T978,0.000001))*(VLOOKUP("都市ガス",設定!$A$2:$C$101,3,FALSE)/VLOOKUP("電力（全国平均・暫定）",設定!$A$2:$C$101,3,FALSE)),"")</f>
        <v>4756381.5104408357</v>
      </c>
    </row>
    <row r="2175" spans="12:21" x14ac:dyDescent="0.15">
      <c r="L2175"/>
      <c r="M2175"/>
      <c r="U2175">
        <f>IFERROR(1 + ((1-T979)/MAX(T979,0.000001))*(VLOOKUP("都市ガス",設定!$A$2:$C$101,3,FALSE)/VLOOKUP("電力（全国平均・暫定）",設定!$A$2:$C$101,3,FALSE)),"")</f>
        <v>4756381.5104408357</v>
      </c>
    </row>
    <row r="2176" spans="12:21" x14ac:dyDescent="0.15">
      <c r="L2176"/>
      <c r="M2176"/>
      <c r="U2176">
        <f>IFERROR(1 + ((1-T980)/MAX(T980,0.000001))*(VLOOKUP("都市ガス",設定!$A$2:$C$101,3,FALSE)/VLOOKUP("電力（全国平均・暫定）",設定!$A$2:$C$101,3,FALSE)),"")</f>
        <v>4756381.5104408357</v>
      </c>
    </row>
    <row r="2177" spans="12:21" x14ac:dyDescent="0.15">
      <c r="L2177"/>
      <c r="M2177"/>
      <c r="U2177">
        <f>IFERROR(1 + ((1-T981)/MAX(T981,0.000001))*(VLOOKUP("都市ガス",設定!$A$2:$C$101,3,FALSE)/VLOOKUP("電力（全国平均・暫定）",設定!$A$2:$C$101,3,FALSE)),"")</f>
        <v>4756381.5104408357</v>
      </c>
    </row>
    <row r="2178" spans="12:21" x14ac:dyDescent="0.15">
      <c r="L2178"/>
      <c r="M2178"/>
      <c r="U2178">
        <f>IFERROR(1 + ((1-T982)/MAX(T982,0.000001))*(VLOOKUP("都市ガス",設定!$A$2:$C$101,3,FALSE)/VLOOKUP("電力（全国平均・暫定）",設定!$A$2:$C$101,3,FALSE)),"")</f>
        <v>4756381.5104408357</v>
      </c>
    </row>
    <row r="2179" spans="12:21" x14ac:dyDescent="0.15">
      <c r="L2179"/>
      <c r="M2179"/>
      <c r="U2179">
        <f>IFERROR(1 + ((1-T983)/MAX(T983,0.000001))*(VLOOKUP("都市ガス",設定!$A$2:$C$101,3,FALSE)/VLOOKUP("電力（全国平均・暫定）",設定!$A$2:$C$101,3,FALSE)),"")</f>
        <v>4756381.5104408357</v>
      </c>
    </row>
    <row r="2180" spans="12:21" x14ac:dyDescent="0.15">
      <c r="L2180"/>
      <c r="M2180"/>
      <c r="U2180">
        <f>IFERROR(1 + ((1-T984)/MAX(T984,0.000001))*(VLOOKUP("都市ガス",設定!$A$2:$C$101,3,FALSE)/VLOOKUP("電力（全国平均・暫定）",設定!$A$2:$C$101,3,FALSE)),"")</f>
        <v>4756381.5104408357</v>
      </c>
    </row>
    <row r="2181" spans="12:21" x14ac:dyDescent="0.15">
      <c r="L2181"/>
      <c r="M2181"/>
      <c r="U2181">
        <f>IFERROR(1 + ((1-T985)/MAX(T985,0.000001))*(VLOOKUP("都市ガス",設定!$A$2:$C$101,3,FALSE)/VLOOKUP("電力（全国平均・暫定）",設定!$A$2:$C$101,3,FALSE)),"")</f>
        <v>4756381.5104408357</v>
      </c>
    </row>
    <row r="2182" spans="12:21" x14ac:dyDescent="0.15">
      <c r="L2182"/>
      <c r="M2182"/>
      <c r="U2182">
        <f>IFERROR(1 + ((1-T986)/MAX(T986,0.000001))*(VLOOKUP("都市ガス",設定!$A$2:$C$101,3,FALSE)/VLOOKUP("電力（全国平均・暫定）",設定!$A$2:$C$101,3,FALSE)),"")</f>
        <v>4756381.5104408357</v>
      </c>
    </row>
    <row r="2183" spans="12:21" x14ac:dyDescent="0.15">
      <c r="L2183"/>
      <c r="M2183"/>
      <c r="U2183">
        <f>IFERROR(1 + ((1-T987)/MAX(T987,0.000001))*(VLOOKUP("都市ガス",設定!$A$2:$C$101,3,FALSE)/VLOOKUP("電力（全国平均・暫定）",設定!$A$2:$C$101,3,FALSE)),"")</f>
        <v>4756381.5104408357</v>
      </c>
    </row>
    <row r="2184" spans="12:21" x14ac:dyDescent="0.15">
      <c r="L2184"/>
      <c r="M2184"/>
      <c r="U2184">
        <f>IFERROR(1 + ((1-T988)/MAX(T988,0.000001))*(VLOOKUP("都市ガス",設定!$A$2:$C$101,3,FALSE)/VLOOKUP("電力（全国平均・暫定）",設定!$A$2:$C$101,3,FALSE)),"")</f>
        <v>4756381.5104408357</v>
      </c>
    </row>
    <row r="2185" spans="12:21" x14ac:dyDescent="0.15">
      <c r="L2185"/>
      <c r="M2185"/>
      <c r="U2185">
        <f>IFERROR(1 + ((1-T989)/MAX(T989,0.000001))*(VLOOKUP("都市ガス",設定!$A$2:$C$101,3,FALSE)/VLOOKUP("電力（全国平均・暫定）",設定!$A$2:$C$101,3,FALSE)),"")</f>
        <v>4756381.5104408357</v>
      </c>
    </row>
    <row r="2186" spans="12:21" x14ac:dyDescent="0.15">
      <c r="L2186"/>
      <c r="M2186"/>
      <c r="U2186">
        <f>IFERROR(1 + ((1-T990)/MAX(T990,0.000001))*(VLOOKUP("都市ガス",設定!$A$2:$C$101,3,FALSE)/VLOOKUP("電力（全国平均・暫定）",設定!$A$2:$C$101,3,FALSE)),"")</f>
        <v>4756381.5104408357</v>
      </c>
    </row>
    <row r="2187" spans="12:21" x14ac:dyDescent="0.15">
      <c r="L2187"/>
      <c r="M2187"/>
      <c r="U2187">
        <f>IFERROR(1 + ((1-T991)/MAX(T991,0.000001))*(VLOOKUP("都市ガス",設定!$A$2:$C$101,3,FALSE)/VLOOKUP("電力（全国平均・暫定）",設定!$A$2:$C$101,3,FALSE)),"")</f>
        <v>4756381.5104408357</v>
      </c>
    </row>
    <row r="2188" spans="12:21" x14ac:dyDescent="0.15">
      <c r="L2188"/>
      <c r="M2188"/>
      <c r="U2188">
        <f>IFERROR(1 + ((1-T992)/MAX(T992,0.000001))*(VLOOKUP("都市ガス",設定!$A$2:$C$101,3,FALSE)/VLOOKUP("電力（全国平均・暫定）",設定!$A$2:$C$101,3,FALSE)),"")</f>
        <v>4756381.5104408357</v>
      </c>
    </row>
    <row r="2189" spans="12:21" x14ac:dyDescent="0.15">
      <c r="L2189"/>
      <c r="M2189"/>
      <c r="U2189">
        <f>IFERROR(1 + ((1-T993)/MAX(T993,0.000001))*(VLOOKUP("都市ガス",設定!$A$2:$C$101,3,FALSE)/VLOOKUP("電力（全国平均・暫定）",設定!$A$2:$C$101,3,FALSE)),"")</f>
        <v>4756381.5104408357</v>
      </c>
    </row>
    <row r="2190" spans="12:21" x14ac:dyDescent="0.15">
      <c r="L2190"/>
      <c r="M2190"/>
      <c r="U2190">
        <f>IFERROR(1 + ((1-T994)/MAX(T994,0.000001))*(VLOOKUP("都市ガス",設定!$A$2:$C$101,3,FALSE)/VLOOKUP("電力（全国平均・暫定）",設定!$A$2:$C$101,3,FALSE)),"")</f>
        <v>4756381.5104408357</v>
      </c>
    </row>
    <row r="2191" spans="12:21" x14ac:dyDescent="0.15">
      <c r="L2191"/>
      <c r="M2191"/>
      <c r="U2191">
        <f>IFERROR(1 + ((1-T995)/MAX(T995,0.000001))*(VLOOKUP("都市ガス",設定!$A$2:$C$101,3,FALSE)/VLOOKUP("電力（全国平均・暫定）",設定!$A$2:$C$101,3,FALSE)),"")</f>
        <v>4756381.5104408357</v>
      </c>
    </row>
    <row r="2192" spans="12:21" x14ac:dyDescent="0.15">
      <c r="L2192"/>
      <c r="M2192"/>
      <c r="U2192">
        <f>IFERROR(1 + ((1-T996)/MAX(T996,0.000001))*(VLOOKUP("都市ガス",設定!$A$2:$C$101,3,FALSE)/VLOOKUP("電力（全国平均・暫定）",設定!$A$2:$C$101,3,FALSE)),"")</f>
        <v>4756381.5104408357</v>
      </c>
    </row>
    <row r="2193" spans="12:21" x14ac:dyDescent="0.15">
      <c r="L2193"/>
      <c r="M2193"/>
      <c r="U2193">
        <f>IFERROR(1 + ((1-T997)/MAX(T997,0.000001))*(VLOOKUP("都市ガス",設定!$A$2:$C$101,3,FALSE)/VLOOKUP("電力（全国平均・暫定）",設定!$A$2:$C$101,3,FALSE)),"")</f>
        <v>4756381.5104408357</v>
      </c>
    </row>
    <row r="2194" spans="12:21" x14ac:dyDescent="0.15">
      <c r="L2194"/>
      <c r="M2194"/>
      <c r="U2194">
        <f>IFERROR(1 + ((1-T998)/MAX(T998,0.000001))*(VLOOKUP("都市ガス",設定!$A$2:$C$101,3,FALSE)/VLOOKUP("電力（全国平均・暫定）",設定!$A$2:$C$101,3,FALSE)),"")</f>
        <v>4756381.5104408357</v>
      </c>
    </row>
    <row r="2195" spans="12:21" x14ac:dyDescent="0.15">
      <c r="L2195"/>
      <c r="M2195"/>
      <c r="U2195">
        <f>IFERROR(1 + ((1-T999)/MAX(T999,0.000001))*(VLOOKUP("都市ガス",設定!$A$2:$C$101,3,FALSE)/VLOOKUP("電力（全国平均・暫定）",設定!$A$2:$C$101,3,FALSE)),"")</f>
        <v>4756381.5104408357</v>
      </c>
    </row>
    <row r="2196" spans="12:21" x14ac:dyDescent="0.15">
      <c r="L2196"/>
      <c r="M2196"/>
      <c r="U2196">
        <f>IFERROR(1 + ((1-T1000)/MAX(T1000,0.000001))*(VLOOKUP("都市ガス",設定!$A$2:$C$101,3,FALSE)/VLOOKUP("電力（全国平均・暫定）",設定!$A$2:$C$101,3,FALSE)),"")</f>
        <v>4756381.5104408357</v>
      </c>
    </row>
    <row r="2197" spans="12:21" x14ac:dyDescent="0.15">
      <c r="L2197"/>
      <c r="M2197"/>
      <c r="U2197">
        <f>IFERROR(1 + ((1-T1001)/MAX(T1001,0.000001))*(VLOOKUP("都市ガス",設定!$A$2:$C$101,3,FALSE)/VLOOKUP("電力（全国平均・暫定）",設定!$A$2:$C$101,3,FALSE)),"")</f>
        <v>4756381.5104408357</v>
      </c>
    </row>
    <row r="2198" spans="12:21" x14ac:dyDescent="0.15">
      <c r="L2198"/>
      <c r="M2198"/>
      <c r="U2198">
        <f>IFERROR(1 + ((1-T1002)/MAX(T1002,0.000001))*(VLOOKUP("都市ガス",設定!$A$2:$C$101,3,FALSE)/VLOOKUP("電力（全国平均・暫定）",設定!$A$2:$C$101,3,FALSE)),"")</f>
        <v>4756381.5104408357</v>
      </c>
    </row>
    <row r="2199" spans="12:21" x14ac:dyDescent="0.15">
      <c r="L2199"/>
      <c r="M2199"/>
      <c r="U2199">
        <f>IFERROR(1 + ((1-T1003)/MAX(T1003,0.000001))*(VLOOKUP("都市ガス",設定!$A$2:$C$101,3,FALSE)/VLOOKUP("電力（全国平均・暫定）",設定!$A$2:$C$101,3,FALSE)),"")</f>
        <v>4756381.5104408357</v>
      </c>
    </row>
    <row r="2200" spans="12:21" x14ac:dyDescent="0.15">
      <c r="L2200"/>
      <c r="M2200"/>
      <c r="U2200">
        <f>IFERROR(1 + ((1-T1004)/MAX(T1004,0.000001))*(VLOOKUP("都市ガス",設定!$A$2:$C$101,3,FALSE)/VLOOKUP("電力（全国平均・暫定）",設定!$A$2:$C$101,3,FALSE)),"")</f>
        <v>4756381.5104408357</v>
      </c>
    </row>
    <row r="2201" spans="12:21" x14ac:dyDescent="0.15">
      <c r="L2201"/>
      <c r="M2201"/>
      <c r="U2201">
        <f>IFERROR(1 + ((1-T1005)/MAX(T1005,0.000001))*(VLOOKUP("都市ガス",設定!$A$2:$C$101,3,FALSE)/VLOOKUP("電力（全国平均・暫定）",設定!$A$2:$C$101,3,FALSE)),"")</f>
        <v>4756381.5104408357</v>
      </c>
    </row>
    <row r="2202" spans="12:21" x14ac:dyDescent="0.15">
      <c r="L2202"/>
      <c r="M2202"/>
      <c r="U2202">
        <f>IFERROR(1 + ((1-T1006)/MAX(T1006,0.000001))*(VLOOKUP("都市ガス",設定!$A$2:$C$101,3,FALSE)/VLOOKUP("電力（全国平均・暫定）",設定!$A$2:$C$101,3,FALSE)),"")</f>
        <v>4756381.5104408357</v>
      </c>
    </row>
    <row r="2203" spans="12:21" x14ac:dyDescent="0.15">
      <c r="L2203"/>
      <c r="M2203"/>
      <c r="U2203">
        <f>IFERROR(1 + ((1-T1007)/MAX(T1007,0.000001))*(VLOOKUP("都市ガス",設定!$A$2:$C$101,3,FALSE)/VLOOKUP("電力（全国平均・暫定）",設定!$A$2:$C$101,3,FALSE)),"")</f>
        <v>4756381.5104408357</v>
      </c>
    </row>
    <row r="2204" spans="12:21" x14ac:dyDescent="0.15">
      <c r="L2204"/>
      <c r="M2204"/>
      <c r="U2204">
        <f>IFERROR(1 + ((1-T1008)/MAX(T1008,0.000001))*(VLOOKUP("都市ガス",設定!$A$2:$C$101,3,FALSE)/VLOOKUP("電力（全国平均・暫定）",設定!$A$2:$C$101,3,FALSE)),"")</f>
        <v>4756381.5104408357</v>
      </c>
    </row>
    <row r="2205" spans="12:21" x14ac:dyDescent="0.15">
      <c r="L2205"/>
      <c r="M2205"/>
      <c r="U2205">
        <f>IFERROR(1 + ((1-T1009)/MAX(T1009,0.000001))*(VLOOKUP("都市ガス",設定!$A$2:$C$101,3,FALSE)/VLOOKUP("電力（全国平均・暫定）",設定!$A$2:$C$101,3,FALSE)),"")</f>
        <v>4756381.5104408357</v>
      </c>
    </row>
    <row r="2206" spans="12:21" x14ac:dyDescent="0.15">
      <c r="L2206"/>
      <c r="M2206"/>
      <c r="U2206">
        <f>IFERROR(1 + ((1-T1010)/MAX(T1010,0.000001))*(VLOOKUP("都市ガス",設定!$A$2:$C$101,3,FALSE)/VLOOKUP("電力（全国平均・暫定）",設定!$A$2:$C$101,3,FALSE)),"")</f>
        <v>4756381.5104408357</v>
      </c>
    </row>
    <row r="2207" spans="12:21" x14ac:dyDescent="0.15">
      <c r="L2207"/>
      <c r="M2207"/>
      <c r="U2207">
        <f>IFERROR(1 + ((1-T1011)/MAX(T1011,0.000001))*(VLOOKUP("都市ガス",設定!$A$2:$C$101,3,FALSE)/VLOOKUP("電力（全国平均・暫定）",設定!$A$2:$C$101,3,FALSE)),"")</f>
        <v>4756381.5104408357</v>
      </c>
    </row>
    <row r="2208" spans="12:21" x14ac:dyDescent="0.15">
      <c r="L2208"/>
      <c r="M2208"/>
      <c r="U2208">
        <f>IFERROR(1 + ((1-T1012)/MAX(T1012,0.000001))*(VLOOKUP("都市ガス",設定!$A$2:$C$101,3,FALSE)/VLOOKUP("電力（全国平均・暫定）",設定!$A$2:$C$101,3,FALSE)),"")</f>
        <v>4756381.5104408357</v>
      </c>
    </row>
    <row r="2209" spans="12:21" x14ac:dyDescent="0.15">
      <c r="L2209"/>
      <c r="M2209"/>
      <c r="U2209">
        <f>IFERROR(1 + ((1-T1013)/MAX(T1013,0.000001))*(VLOOKUP("都市ガス",設定!$A$2:$C$101,3,FALSE)/VLOOKUP("電力（全国平均・暫定）",設定!$A$2:$C$101,3,FALSE)),"")</f>
        <v>4756381.5104408357</v>
      </c>
    </row>
  </sheetData>
  <phoneticPr fontId="4"/>
  <conditionalFormatting sqref="D17:E17 H17:I17 D2:D16 H2:H16">
    <cfRule type="expression" dxfId="7" priority="4">
      <formula>ISNUMBER(SEARCH("電力",C2))</formula>
    </cfRule>
  </conditionalFormatting>
  <conditionalFormatting sqref="I2:K16">
    <cfRule type="expression" dxfId="6" priority="1">
      <formula>$C2="GHP（ガス）"</formula>
    </cfRule>
  </conditionalFormatting>
  <conditionalFormatting sqref="C2:C16">
    <cfRule type="expression" dxfId="5" priority="3">
      <formula>$C2="GHP（ガス）"</formula>
    </cfRule>
  </conditionalFormatting>
  <conditionalFormatting sqref="E2:G16">
    <cfRule type="expression" dxfId="4" priority="2">
      <formula>$C2="GHP（ガス）"</formula>
    </cfRule>
  </conditionalFormatting>
  <dataValidations count="2">
    <dataValidation type="list" allowBlank="1" showInputMessage="1" showErrorMessage="1" sqref="C2:C16 G2:G16" xr:uid="{00000000-0002-0000-0300-000000000000}">
      <formula1>"都市ガス,LPガス,灯油,軽油,A重油,電力,電気（ハイブリッド）"</formula1>
    </dataValidation>
    <dataValidation type="list" allowBlank="1" showInputMessage="1" showErrorMessage="1" sqref="G17" xr:uid="{00000000-0002-0000-0300-000001000000}">
      <formula1>"都市ガス,LPガス,灯油,軽油,A重油,電気,電気（ハイブリッド）"</formula1>
    </dataValidation>
  </dataValidations>
  <pageMargins left="0.5" right="0.5" top="0.75" bottom="0.75" header="0.5" footer="0.5"/>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5FEC-3E42-4D4E-B15B-2BC6583E1CEA}">
  <sheetPr>
    <tabColor theme="4"/>
  </sheetPr>
  <dimension ref="A1:U2209"/>
  <sheetViews>
    <sheetView topLeftCell="G1" workbookViewId="0">
      <pane ySplit="1" topLeftCell="A2" activePane="bottomLeft" state="frozen"/>
      <selection activeCell="D27" sqref="D27"/>
      <selection pane="bottomLeft" activeCell="P17" sqref="P17"/>
    </sheetView>
  </sheetViews>
  <sheetFormatPr defaultColWidth="18" defaultRowHeight="13.5" x14ac:dyDescent="0.15"/>
  <cols>
    <col min="1" max="1" width="6.375" style="8" customWidth="1"/>
    <col min="2" max="2" width="17.625" style="8" bestFit="1" customWidth="1"/>
    <col min="3" max="3" width="11.875" style="11" bestFit="1" customWidth="1"/>
    <col min="4" max="4" width="18" style="11" bestFit="1" customWidth="1"/>
    <col min="5" max="5" width="17.125" style="11" bestFit="1" customWidth="1"/>
    <col min="6" max="6" width="17.625" style="11" bestFit="1" customWidth="1"/>
    <col min="7" max="7" width="18.625" style="11" bestFit="1" customWidth="1"/>
    <col min="8" max="8" width="18" style="11" bestFit="1" customWidth="1"/>
    <col min="9" max="9" width="17.125" style="11" bestFit="1" customWidth="1"/>
    <col min="10" max="10" width="17.625" style="11" bestFit="1" customWidth="1"/>
    <col min="11" max="11" width="15.375" style="11" bestFit="1" customWidth="1"/>
    <col min="12" max="13" width="15.375" style="8" bestFit="1" customWidth="1"/>
    <col min="14" max="15" width="11.375" style="8" bestFit="1" customWidth="1"/>
    <col min="16" max="16" width="7.75" style="8" bestFit="1" customWidth="1"/>
    <col min="17" max="17" width="12.125" style="8" bestFit="1" customWidth="1"/>
    <col min="18" max="18" width="5.75" style="8" bestFit="1" customWidth="1"/>
    <col min="19" max="19" width="22.5" style="8" bestFit="1" customWidth="1"/>
    <col min="20" max="20" width="17.375" style="8" bestFit="1" customWidth="1"/>
    <col min="21" max="21" width="12.75" style="8" bestFit="1" customWidth="1"/>
    <col min="22" max="16384" width="18" style="8"/>
  </cols>
  <sheetData>
    <row r="1" spans="1:21" ht="54" x14ac:dyDescent="0.15">
      <c r="A1" s="73" t="s">
        <v>5</v>
      </c>
      <c r="B1" s="73" t="s">
        <v>6</v>
      </c>
      <c r="C1" s="73" t="s">
        <v>28</v>
      </c>
      <c r="D1" s="73" t="s">
        <v>29</v>
      </c>
      <c r="E1" s="74" t="s">
        <v>58</v>
      </c>
      <c r="F1" s="75" t="s">
        <v>133</v>
      </c>
      <c r="G1" s="73" t="s">
        <v>34</v>
      </c>
      <c r="H1" s="73" t="s">
        <v>36</v>
      </c>
      <c r="I1" s="74" t="s">
        <v>59</v>
      </c>
      <c r="J1" s="75" t="s">
        <v>134</v>
      </c>
      <c r="K1" s="76" t="s">
        <v>130</v>
      </c>
      <c r="L1" s="73" t="s">
        <v>39</v>
      </c>
      <c r="M1" s="73" t="s">
        <v>43</v>
      </c>
      <c r="N1" s="73" t="s">
        <v>14</v>
      </c>
      <c r="O1" s="77" t="s">
        <v>15</v>
      </c>
      <c r="P1" s="58" t="s">
        <v>16</v>
      </c>
      <c r="Q1" s="78" t="s">
        <v>17</v>
      </c>
      <c r="R1" s="73" t="s">
        <v>18</v>
      </c>
      <c r="S1" s="73" t="s">
        <v>48</v>
      </c>
      <c r="T1" s="17" t="s">
        <v>49</v>
      </c>
      <c r="U1" s="17" t="s">
        <v>50</v>
      </c>
    </row>
    <row r="2" spans="1:21" x14ac:dyDescent="0.15">
      <c r="A2" s="45" t="s">
        <v>19</v>
      </c>
      <c r="B2" s="14" t="s">
        <v>60</v>
      </c>
      <c r="C2" s="30" t="s">
        <v>102</v>
      </c>
      <c r="D2" s="17" t="str">
        <f>IF(OR(C2="電力",C2="電気（ハイブリッド）"),"kWh/h","(燃料単位)/h")</f>
        <v>(燃料単位)/h</v>
      </c>
      <c r="E2" s="30">
        <v>100</v>
      </c>
      <c r="F2" s="30">
        <v>90</v>
      </c>
      <c r="G2" s="30" t="s">
        <v>111</v>
      </c>
      <c r="H2" s="17" t="str">
        <f t="shared" ref="H2:H16" si="0">IF(OR(G2="電力",G2="電気（ハイブリッド）"),"kWh/h","(燃料単位)/h")</f>
        <v>kWh/h</v>
      </c>
      <c r="I2" s="30">
        <v>50</v>
      </c>
      <c r="J2" s="30">
        <v>3.8</v>
      </c>
      <c r="K2" s="30">
        <v>1000</v>
      </c>
      <c r="L2" s="35">
        <f>IF(NOT(OR(C2="電力",C2="電気（ハイブリッド）")),IFERROR(E2*K2/MAX(F2/100,0.000001) / IFERROR(VLOOKUP(C2,設定!$E$19:$G$25,3,FALSE),1),""), E2*K2/F2)</f>
        <v>8888.8888888888887</v>
      </c>
      <c r="M2" s="35">
        <f>IF(NOT(OR(G2="電力",G2="電気（ハイブリッド）")),IFERROR(I2*K2/MAX(J2/100,0.000001) / IFERROR(VLOOKUP(G2,設定!$E$19:$G$25,3,FALSE),1),""), I2*K2/J2)</f>
        <v>13157.894736842105</v>
      </c>
      <c r="N2" s="18">
        <f>IFERROR(IF(C2="電気（ハイブリッド）",L2*0.000431*U2,L2*VLOOKUP(C2,設定!$A$2:$C$10,3,FALSE)),"")</f>
        <v>18.222222222222225</v>
      </c>
      <c r="O2" s="21">
        <f>IFERROR(IF(G2="電気（ハイブリッド）",M2*0.000431*ボイラー!U2,M2*VLOOKUP(G2,設定!$A$2:$C$10,3,FALSE)),"")</f>
        <v>14.662280701754385</v>
      </c>
      <c r="P2" s="79">
        <f>IFERROR(IF(N2&gt;0,(N2-O2)/N2,""),"")</f>
        <v>0.195362644415918</v>
      </c>
      <c r="Q2" s="57" t="str">
        <f>IF(N2&gt;=0.05,"適合","未達")</f>
        <v>適合</v>
      </c>
      <c r="R2" s="16"/>
      <c r="S2" s="17" t="str">
        <f>IF(OR(C2="",G2="",D2&lt;=0),"未入力/0以下があります","")</f>
        <v/>
      </c>
      <c r="T2" s="17">
        <v>0.75</v>
      </c>
      <c r="U2" s="17">
        <f>IFERROR(1 + ((1-T2)/MAX(T2,0.000001))*(VLOOKUP("都市ガス",設定!$A$2:$C$101,3,FALSE)/VLOOKUP("電力（全国平均・暫定）",設定!$A$2:$C$101,3,FALSE)),"")</f>
        <v>2.5854601701469448</v>
      </c>
    </row>
    <row r="3" spans="1:21" x14ac:dyDescent="0.15">
      <c r="A3" s="17">
        <v>1</v>
      </c>
      <c r="B3" s="14"/>
      <c r="C3" s="30"/>
      <c r="D3" s="17" t="str">
        <f t="shared" ref="D3:D16" si="1">IF(OR(C3="電力",C3="電気（ハイブリッド）"),"kWh/h","(燃料単位)/h")</f>
        <v>(燃料単位)/h</v>
      </c>
      <c r="E3" s="30"/>
      <c r="F3" s="30"/>
      <c r="G3" s="30"/>
      <c r="H3" s="17" t="str">
        <f t="shared" si="0"/>
        <v>(燃料単位)/h</v>
      </c>
      <c r="I3" s="30"/>
      <c r="J3" s="30"/>
      <c r="K3" s="30"/>
      <c r="L3" s="35">
        <f>IF(NOT(OR(C3="電力",C3="電気（ハイブリッド）")),IFERROR(E3*K3/MAX(F3/100,0.000001) / IFERROR(VLOOKUP(C3,設定!$E$19:$G$25,3,FALSE),1),""), E3*K3/F3)</f>
        <v>0</v>
      </c>
      <c r="M3" s="35">
        <f>IF(NOT(OR(G3="電力",G3="電気（ハイブリッド）")),IFERROR(I3*K3/MAX(J3/100,0.000001) / IFERROR(VLOOKUP(G3,設定!$E$19:$G$25,3,FALSE),1),""), I3*K3/J3)</f>
        <v>0</v>
      </c>
      <c r="N3" s="18" t="str">
        <f>IFERROR(IF(C3="電気（ハイブリッド）",L3*0.000431*U3,L3*VLOOKUP(C3,設定!$A$2:$C$10,3,FALSE)),"")</f>
        <v/>
      </c>
      <c r="O3" s="21" t="str">
        <f>IFERROR(IF(G3="電気（ハイブリッド）",M3*0.000431*ボイラー!U3,M3*VLOOKUP(G3,設定!$A$2:$C$10,3,FALSE)),"")</f>
        <v/>
      </c>
      <c r="P3" s="59" t="str">
        <f t="shared" ref="P3:P17" si="2">IFERROR(IF(L3&gt;0,(L3-M3)/L3,""),"")</f>
        <v/>
      </c>
      <c r="Q3" s="57" t="str">
        <f t="shared" ref="Q3:Q17" si="3">IF(N3&gt;=0.05,"適合","未達")</f>
        <v>適合</v>
      </c>
      <c r="R3" s="16"/>
      <c r="S3" s="17" t="str">
        <f t="shared" ref="S3:S16" si="4">IF(OR(C3="",G3="",D3&lt;=0),"未入力/0以下があります","")</f>
        <v>未入力/0以下があります</v>
      </c>
      <c r="T3" s="17">
        <v>0.75</v>
      </c>
      <c r="U3" s="17">
        <f>IFERROR(1 + ((1-T3)/MAX(T3,0.000001))*(VLOOKUP("都市ガス",設定!$A$2:$C$101,3,FALSE)/VLOOKUP("電力（全国平均・暫定）",設定!$A$2:$C$101,3,FALSE)),"")</f>
        <v>2.5854601701469448</v>
      </c>
    </row>
    <row r="4" spans="1:21" x14ac:dyDescent="0.15">
      <c r="A4" s="17">
        <v>2</v>
      </c>
      <c r="B4" s="14"/>
      <c r="C4" s="30"/>
      <c r="D4" s="17" t="str">
        <f t="shared" si="1"/>
        <v>(燃料単位)/h</v>
      </c>
      <c r="E4" s="30"/>
      <c r="F4" s="30"/>
      <c r="G4" s="30"/>
      <c r="H4" s="17" t="str">
        <f t="shared" si="0"/>
        <v>(燃料単位)/h</v>
      </c>
      <c r="I4" s="30"/>
      <c r="J4" s="30"/>
      <c r="K4" s="30"/>
      <c r="L4" s="35">
        <f>IF(NOT(OR(C4="電力",C4="電気（ハイブリッド）")),IFERROR(E4*K4/MAX(F4/100,0.000001) / IFERROR(VLOOKUP(C4,設定!$E$19:$G$25,3,FALSE),1),""), E4*K4/F4)</f>
        <v>0</v>
      </c>
      <c r="M4" s="35">
        <f>IF(NOT(OR(G4="電力",G4="電気（ハイブリッド）")),IFERROR(I4*K4/MAX(J4/100,0.000001) / IFERROR(VLOOKUP(G4,設定!$E$19:$G$25,3,FALSE),1),""), I4*K4/J4)</f>
        <v>0</v>
      </c>
      <c r="N4" s="18" t="str">
        <f>IFERROR(IF(C4="電気（ハイブリッド）",L4*0.000431*U4,L4*VLOOKUP(C4,設定!$A$2:$C$10,3,FALSE)),"")</f>
        <v/>
      </c>
      <c r="O4" s="21" t="str">
        <f>IFERROR(IF(G4="電気（ハイブリッド）",M4*0.000431*ボイラー!U4,M4*VLOOKUP(G4,設定!$A$2:$C$10,3,FALSE)),"")</f>
        <v/>
      </c>
      <c r="P4" s="59" t="str">
        <f t="shared" si="2"/>
        <v/>
      </c>
      <c r="Q4" s="57" t="str">
        <f t="shared" si="3"/>
        <v>適合</v>
      </c>
      <c r="R4" s="16"/>
      <c r="S4" s="17" t="str">
        <f t="shared" si="4"/>
        <v>未入力/0以下があります</v>
      </c>
      <c r="T4" s="17">
        <v>0.75</v>
      </c>
      <c r="U4" s="17">
        <f>IFERROR(1 + ((1-T4)/MAX(T4,0.000001))*(VLOOKUP("都市ガス",設定!$A$2:$C$101,3,FALSE)/VLOOKUP("電力（全国平均・暫定）",設定!$A$2:$C$101,3,FALSE)),"")</f>
        <v>2.5854601701469448</v>
      </c>
    </row>
    <row r="5" spans="1:21" x14ac:dyDescent="0.15">
      <c r="A5" s="17">
        <v>3</v>
      </c>
      <c r="B5" s="14"/>
      <c r="C5" s="30"/>
      <c r="D5" s="17" t="str">
        <f t="shared" si="1"/>
        <v>(燃料単位)/h</v>
      </c>
      <c r="E5" s="30"/>
      <c r="F5" s="30"/>
      <c r="G5" s="30"/>
      <c r="H5" s="17" t="str">
        <f t="shared" si="0"/>
        <v>(燃料単位)/h</v>
      </c>
      <c r="I5" s="30"/>
      <c r="J5" s="30"/>
      <c r="K5" s="30"/>
      <c r="L5" s="35">
        <f>IF(NOT(OR(C5="電力",C5="電気（ハイブリッド）")),IFERROR(E5*K5/MAX(F5/100,0.000001) / IFERROR(VLOOKUP(C5,設定!$E$19:$G$25,3,FALSE),1),""), E5*K5/F5)</f>
        <v>0</v>
      </c>
      <c r="M5" s="35">
        <f>IF(NOT(OR(G5="電力",G5="電気（ハイブリッド）")),IFERROR(I5*K5/MAX(J5/100,0.000001) / IFERROR(VLOOKUP(G5,設定!$E$19:$G$25,3,FALSE),1),""), I5*K5/J5)</f>
        <v>0</v>
      </c>
      <c r="N5" s="18" t="str">
        <f>IFERROR(IF(C5="電気（ハイブリッド）",L5*0.000431*U5,L5*VLOOKUP(C5,設定!$A$2:$C$10,3,FALSE)),"")</f>
        <v/>
      </c>
      <c r="O5" s="21" t="str">
        <f>IFERROR(IF(G5="電気（ハイブリッド）",M5*0.000431*ボイラー!U5,M5*VLOOKUP(G5,設定!$A$2:$C$10,3,FALSE)),"")</f>
        <v/>
      </c>
      <c r="P5" s="59" t="str">
        <f t="shared" si="2"/>
        <v/>
      </c>
      <c r="Q5" s="57" t="str">
        <f t="shared" si="3"/>
        <v>適合</v>
      </c>
      <c r="R5" s="16"/>
      <c r="S5" s="17" t="str">
        <f t="shared" si="4"/>
        <v>未入力/0以下があります</v>
      </c>
      <c r="T5" s="17">
        <v>0.75</v>
      </c>
      <c r="U5" s="17">
        <f>IFERROR(1 + ((1-T5)/MAX(T5,0.000001))*(VLOOKUP("都市ガス",設定!$A$2:$C$101,3,FALSE)/VLOOKUP("電力（全国平均・暫定）",設定!$A$2:$C$101,3,FALSE)),"")</f>
        <v>2.5854601701469448</v>
      </c>
    </row>
    <row r="6" spans="1:21" x14ac:dyDescent="0.15">
      <c r="A6" s="17">
        <v>4</v>
      </c>
      <c r="B6" s="14"/>
      <c r="C6" s="30"/>
      <c r="D6" s="17" t="str">
        <f t="shared" si="1"/>
        <v>(燃料単位)/h</v>
      </c>
      <c r="E6" s="30"/>
      <c r="F6" s="30"/>
      <c r="G6" s="30"/>
      <c r="H6" s="17" t="str">
        <f t="shared" si="0"/>
        <v>(燃料単位)/h</v>
      </c>
      <c r="I6" s="30"/>
      <c r="J6" s="30"/>
      <c r="K6" s="30"/>
      <c r="L6" s="35">
        <f>IF(NOT(OR(C6="電力",C6="電気（ハイブリッド）")),IFERROR(E6*K6/MAX(F6/100,0.000001) / IFERROR(VLOOKUP(C6,設定!$E$19:$G$25,3,FALSE),1),""), E6*K6/F6)</f>
        <v>0</v>
      </c>
      <c r="M6" s="35">
        <f>IF(NOT(OR(G6="電力",G6="電気（ハイブリッド）")),IFERROR(I6*K6/MAX(J6/100,0.000001) / IFERROR(VLOOKUP(G6,設定!$E$19:$G$25,3,FALSE),1),""), I6*K6/J6)</f>
        <v>0</v>
      </c>
      <c r="N6" s="18" t="str">
        <f>IFERROR(IF(C6="電気（ハイブリッド）",L6*0.000431*U6,L6*VLOOKUP(C6,設定!$A$2:$C$10,3,FALSE)),"")</f>
        <v/>
      </c>
      <c r="O6" s="21" t="str">
        <f>IFERROR(IF(G6="電気（ハイブリッド）",M6*0.000431*ボイラー!U6,M6*VLOOKUP(G6,設定!$A$2:$C$10,3,FALSE)),"")</f>
        <v/>
      </c>
      <c r="P6" s="59" t="str">
        <f t="shared" si="2"/>
        <v/>
      </c>
      <c r="Q6" s="57" t="str">
        <f t="shared" si="3"/>
        <v>適合</v>
      </c>
      <c r="R6" s="16"/>
      <c r="S6" s="17" t="str">
        <f t="shared" si="4"/>
        <v>未入力/0以下があります</v>
      </c>
      <c r="T6" s="17">
        <v>0.75</v>
      </c>
      <c r="U6" s="17">
        <f>IFERROR(1 + ((1-T6)/MAX(T6,0.000001))*(VLOOKUP("都市ガス",設定!$A$2:$C$101,3,FALSE)/VLOOKUP("電力（全国平均・暫定）",設定!$A$2:$C$101,3,FALSE)),"")</f>
        <v>2.5854601701469448</v>
      </c>
    </row>
    <row r="7" spans="1:21" x14ac:dyDescent="0.15">
      <c r="A7" s="17">
        <v>5</v>
      </c>
      <c r="B7" s="14"/>
      <c r="C7" s="30"/>
      <c r="D7" s="17" t="str">
        <f t="shared" si="1"/>
        <v>(燃料単位)/h</v>
      </c>
      <c r="E7" s="30"/>
      <c r="F7" s="30"/>
      <c r="G7" s="30"/>
      <c r="H7" s="17" t="str">
        <f t="shared" si="0"/>
        <v>(燃料単位)/h</v>
      </c>
      <c r="I7" s="30"/>
      <c r="J7" s="30"/>
      <c r="K7" s="30"/>
      <c r="L7" s="35">
        <f>IF(NOT(OR(C7="電力",C7="電気（ハイブリッド）")),IFERROR(E7*K7/MAX(F7/100,0.000001) / IFERROR(VLOOKUP(C7,設定!$E$19:$G$25,3,FALSE),1),""), E7*K7/F7)</f>
        <v>0</v>
      </c>
      <c r="M7" s="35">
        <f>IF(NOT(OR(G7="電力",G7="電気（ハイブリッド）")),IFERROR(I7*K7/MAX(J7/100,0.000001) / IFERROR(VLOOKUP(G7,設定!$E$19:$G$25,3,FALSE),1),""), I7*K7/J7)</f>
        <v>0</v>
      </c>
      <c r="N7" s="18" t="str">
        <f>IFERROR(IF(C7="電気（ハイブリッド）",L7*0.000431*U7,L7*VLOOKUP(C7,設定!$A$2:$C$10,3,FALSE)),"")</f>
        <v/>
      </c>
      <c r="O7" s="21" t="str">
        <f>IFERROR(IF(G7="電気（ハイブリッド）",M7*0.000431*ボイラー!U7,M7*VLOOKUP(G7,設定!$A$2:$C$10,3,FALSE)),"")</f>
        <v/>
      </c>
      <c r="P7" s="59" t="str">
        <f t="shared" si="2"/>
        <v/>
      </c>
      <c r="Q7" s="57" t="str">
        <f t="shared" si="3"/>
        <v>適合</v>
      </c>
      <c r="R7" s="16"/>
      <c r="S7" s="17" t="str">
        <f t="shared" si="4"/>
        <v>未入力/0以下があります</v>
      </c>
      <c r="T7" s="17">
        <v>0.75</v>
      </c>
      <c r="U7" s="17">
        <f>IFERROR(1 + ((1-T7)/MAX(T7,0.000001))*(VLOOKUP("都市ガス",設定!$A$2:$C$101,3,FALSE)/VLOOKUP("電力（全国平均・暫定）",設定!$A$2:$C$101,3,FALSE)),"")</f>
        <v>2.5854601701469448</v>
      </c>
    </row>
    <row r="8" spans="1:21" x14ac:dyDescent="0.15">
      <c r="A8" s="17">
        <v>6</v>
      </c>
      <c r="B8" s="14"/>
      <c r="C8" s="30"/>
      <c r="D8" s="17" t="str">
        <f t="shared" si="1"/>
        <v>(燃料単位)/h</v>
      </c>
      <c r="E8" s="30"/>
      <c r="F8" s="30"/>
      <c r="G8" s="30"/>
      <c r="H8" s="17" t="str">
        <f t="shared" si="0"/>
        <v>(燃料単位)/h</v>
      </c>
      <c r="I8" s="30"/>
      <c r="J8" s="30"/>
      <c r="K8" s="30"/>
      <c r="L8" s="35">
        <f>IF(NOT(OR(C8="電力",C8="電気（ハイブリッド）")),IFERROR(E8*K8/MAX(F8/100,0.000001) / IFERROR(VLOOKUP(C8,設定!$E$19:$G$25,3,FALSE),1),""), E8*K8/F8)</f>
        <v>0</v>
      </c>
      <c r="M8" s="35">
        <f>IF(NOT(OR(G8="電力",G8="電気（ハイブリッド）")),IFERROR(I8*K8/MAX(J8/100,0.000001) / IFERROR(VLOOKUP(G8,設定!$E$19:$G$25,3,FALSE),1),""), I8*K8/J8)</f>
        <v>0</v>
      </c>
      <c r="N8" s="18" t="str">
        <f>IFERROR(IF(C8="電気（ハイブリッド）",L8*0.000431*U8,L8*VLOOKUP(C8,設定!$A$2:$C$10,3,FALSE)),"")</f>
        <v/>
      </c>
      <c r="O8" s="21" t="str">
        <f>IFERROR(IF(G8="電気（ハイブリッド）",M8*0.000431*ボイラー!U8,M8*VLOOKUP(G8,設定!$A$2:$C$10,3,FALSE)),"")</f>
        <v/>
      </c>
      <c r="P8" s="59" t="str">
        <f t="shared" si="2"/>
        <v/>
      </c>
      <c r="Q8" s="57" t="str">
        <f t="shared" si="3"/>
        <v>適合</v>
      </c>
      <c r="R8" s="16"/>
      <c r="S8" s="17" t="str">
        <f t="shared" si="4"/>
        <v>未入力/0以下があります</v>
      </c>
      <c r="T8" s="17">
        <v>0.75</v>
      </c>
      <c r="U8" s="17">
        <f>IFERROR(1 + ((1-T8)/MAX(T8,0.000001))*(VLOOKUP("都市ガス",設定!$A$2:$C$101,3,FALSE)/VLOOKUP("電力（全国平均・暫定）",設定!$A$2:$C$101,3,FALSE)),"")</f>
        <v>2.5854601701469448</v>
      </c>
    </row>
    <row r="9" spans="1:21" x14ac:dyDescent="0.15">
      <c r="A9" s="17">
        <v>7</v>
      </c>
      <c r="B9" s="14"/>
      <c r="C9" s="30"/>
      <c r="D9" s="17" t="str">
        <f t="shared" si="1"/>
        <v>(燃料単位)/h</v>
      </c>
      <c r="E9" s="30"/>
      <c r="F9" s="30"/>
      <c r="G9" s="30"/>
      <c r="H9" s="17" t="str">
        <f t="shared" si="0"/>
        <v>(燃料単位)/h</v>
      </c>
      <c r="I9" s="30"/>
      <c r="J9" s="30"/>
      <c r="K9" s="30"/>
      <c r="L9" s="35">
        <f>IF(NOT(OR(C9="電力",C9="電気（ハイブリッド）")),IFERROR(E9*K9/MAX(F9/100,0.000001) / IFERROR(VLOOKUP(C9,設定!$E$19:$G$25,3,FALSE),1),""), E9*K9/F9)</f>
        <v>0</v>
      </c>
      <c r="M9" s="35">
        <f>IF(NOT(OR(G9="電力",G9="電気（ハイブリッド）")),IFERROR(I9*K9/MAX(J9/100,0.000001) / IFERROR(VLOOKUP(G9,設定!$E$19:$G$25,3,FALSE),1),""), I9*K9/J9)</f>
        <v>0</v>
      </c>
      <c r="N9" s="18" t="str">
        <f>IFERROR(IF(C9="電気（ハイブリッド）",L9*0.000431*U9,L9*VLOOKUP(C9,設定!$A$2:$C$10,3,FALSE)),"")</f>
        <v/>
      </c>
      <c r="O9" s="21" t="str">
        <f>IFERROR(IF(G9="電気（ハイブリッド）",M9*0.000431*ボイラー!U9,M9*VLOOKUP(G9,設定!$A$2:$C$10,3,FALSE)),"")</f>
        <v/>
      </c>
      <c r="P9" s="59" t="str">
        <f t="shared" si="2"/>
        <v/>
      </c>
      <c r="Q9" s="57" t="str">
        <f t="shared" si="3"/>
        <v>適合</v>
      </c>
      <c r="R9" s="16"/>
      <c r="S9" s="17" t="str">
        <f t="shared" si="4"/>
        <v>未入力/0以下があります</v>
      </c>
      <c r="T9" s="17">
        <v>0.75</v>
      </c>
      <c r="U9" s="17">
        <f>IFERROR(1 + ((1-T9)/MAX(T9,0.000001))*(VLOOKUP("都市ガス",設定!$A$2:$C$101,3,FALSE)/VLOOKUP("電力（全国平均・暫定）",設定!$A$2:$C$101,3,FALSE)),"")</f>
        <v>2.5854601701469448</v>
      </c>
    </row>
    <row r="10" spans="1:21" x14ac:dyDescent="0.15">
      <c r="A10" s="17">
        <v>8</v>
      </c>
      <c r="B10" s="14"/>
      <c r="C10" s="30"/>
      <c r="D10" s="17" t="str">
        <f t="shared" si="1"/>
        <v>(燃料単位)/h</v>
      </c>
      <c r="E10" s="30"/>
      <c r="F10" s="30"/>
      <c r="G10" s="30"/>
      <c r="H10" s="17" t="str">
        <f t="shared" si="0"/>
        <v>(燃料単位)/h</v>
      </c>
      <c r="I10" s="30"/>
      <c r="J10" s="30"/>
      <c r="K10" s="30"/>
      <c r="L10" s="35">
        <f>IF(NOT(OR(C10="電力",C10="電気（ハイブリッド）")),IFERROR(E10*K10/MAX(F10/100,0.000001) / IFERROR(VLOOKUP(C10,設定!$E$19:$G$25,3,FALSE),1),""), E10*K10/F10)</f>
        <v>0</v>
      </c>
      <c r="M10" s="35">
        <f>IF(NOT(OR(G10="電力",G10="電気（ハイブリッド）")),IFERROR(I10*K10/MAX(J10/100,0.000001) / IFERROR(VLOOKUP(G10,設定!$E$19:$G$25,3,FALSE),1),""), I10*K10/J10)</f>
        <v>0</v>
      </c>
      <c r="N10" s="18" t="str">
        <f>IFERROR(IF(C10="電気（ハイブリッド）",L10*0.000431*U10,L10*VLOOKUP(C10,設定!$A$2:$C$10,3,FALSE)),"")</f>
        <v/>
      </c>
      <c r="O10" s="21" t="str">
        <f>IFERROR(IF(G10="電気（ハイブリッド）",M10*0.000431*ボイラー!U10,M10*VLOOKUP(G10,設定!$A$2:$C$10,3,FALSE)),"")</f>
        <v/>
      </c>
      <c r="P10" s="59" t="str">
        <f t="shared" si="2"/>
        <v/>
      </c>
      <c r="Q10" s="57" t="str">
        <f t="shared" si="3"/>
        <v>適合</v>
      </c>
      <c r="R10" s="16"/>
      <c r="S10" s="17" t="str">
        <f t="shared" si="4"/>
        <v>未入力/0以下があります</v>
      </c>
      <c r="T10" s="17">
        <v>0.75</v>
      </c>
      <c r="U10" s="17">
        <f>IFERROR(1 + ((1-T10)/MAX(T10,0.000001))*(VLOOKUP("都市ガス",設定!$A$2:$C$101,3,FALSE)/VLOOKUP("電力（全国平均・暫定）",設定!$A$2:$C$101,3,FALSE)),"")</f>
        <v>2.5854601701469448</v>
      </c>
    </row>
    <row r="11" spans="1:21" x14ac:dyDescent="0.15">
      <c r="A11" s="17">
        <v>9</v>
      </c>
      <c r="B11" s="14"/>
      <c r="C11" s="30"/>
      <c r="D11" s="17" t="str">
        <f t="shared" si="1"/>
        <v>(燃料単位)/h</v>
      </c>
      <c r="E11" s="30"/>
      <c r="F11" s="30"/>
      <c r="G11" s="30"/>
      <c r="H11" s="17" t="str">
        <f t="shared" si="0"/>
        <v>(燃料単位)/h</v>
      </c>
      <c r="I11" s="30"/>
      <c r="J11" s="30"/>
      <c r="K11" s="30"/>
      <c r="L11" s="35">
        <f>IF(NOT(OR(C11="電力",C11="電気（ハイブリッド）")),IFERROR(E11*K11/MAX(F11/100,0.000001) / IFERROR(VLOOKUP(C11,設定!$E$19:$G$25,3,FALSE),1),""), E11*K11/F11)</f>
        <v>0</v>
      </c>
      <c r="M11" s="35">
        <f>IF(NOT(OR(G11="電力",G11="電気（ハイブリッド）")),IFERROR(I11*K11/MAX(J11/100,0.000001) / IFERROR(VLOOKUP(G11,設定!$E$19:$G$25,3,FALSE),1),""), I11*K11/J11)</f>
        <v>0</v>
      </c>
      <c r="N11" s="18" t="str">
        <f>IFERROR(IF(C11="電気（ハイブリッド）",L11*0.000431*U11,L11*VLOOKUP(C11,設定!$A$2:$C$10,3,FALSE)),"")</f>
        <v/>
      </c>
      <c r="O11" s="21" t="str">
        <f>IFERROR(IF(G11="電気（ハイブリッド）",M11*0.000431*ボイラー!U11,M11*VLOOKUP(G11,設定!$A$2:$C$10,3,FALSE)),"")</f>
        <v/>
      </c>
      <c r="P11" s="59" t="str">
        <f t="shared" si="2"/>
        <v/>
      </c>
      <c r="Q11" s="57" t="str">
        <f t="shared" si="3"/>
        <v>適合</v>
      </c>
      <c r="R11" s="16"/>
      <c r="S11" s="17" t="str">
        <f t="shared" si="4"/>
        <v>未入力/0以下があります</v>
      </c>
      <c r="T11" s="17">
        <v>0.75</v>
      </c>
      <c r="U11" s="17">
        <f>IFERROR(1 + ((1-T11)/MAX(T11,0.000001))*(VLOOKUP("都市ガス",設定!$A$2:$C$101,3,FALSE)/VLOOKUP("電力（全国平均・暫定）",設定!$A$2:$C$101,3,FALSE)),"")</f>
        <v>2.5854601701469448</v>
      </c>
    </row>
    <row r="12" spans="1:21" x14ac:dyDescent="0.15">
      <c r="A12" s="17">
        <v>10</v>
      </c>
      <c r="B12" s="14"/>
      <c r="C12" s="30"/>
      <c r="D12" s="17" t="str">
        <f t="shared" si="1"/>
        <v>(燃料単位)/h</v>
      </c>
      <c r="E12" s="30"/>
      <c r="F12" s="30"/>
      <c r="G12" s="30"/>
      <c r="H12" s="17" t="str">
        <f t="shared" si="0"/>
        <v>(燃料単位)/h</v>
      </c>
      <c r="I12" s="30"/>
      <c r="J12" s="30"/>
      <c r="K12" s="30"/>
      <c r="L12" s="35">
        <f>IF(NOT(OR(C12="電力",C12="電気（ハイブリッド）")),IFERROR(E12*K12/MAX(F12/100,0.000001) / IFERROR(VLOOKUP(C12,設定!$E$19:$G$25,3,FALSE),1),""), E12*K12/F12)</f>
        <v>0</v>
      </c>
      <c r="M12" s="35">
        <f>IF(NOT(OR(G12="電力",G12="電気（ハイブリッド）")),IFERROR(I12*K12/MAX(J12/100,0.000001) / IFERROR(VLOOKUP(G12,設定!$E$19:$G$25,3,FALSE),1),""), I12*K12/J12)</f>
        <v>0</v>
      </c>
      <c r="N12" s="18" t="str">
        <f>IFERROR(IF(C12="電気（ハイブリッド）",L12*0.000431*U12,L12*VLOOKUP(C12,設定!$A$2:$C$10,3,FALSE)),"")</f>
        <v/>
      </c>
      <c r="O12" s="21" t="str">
        <f>IFERROR(IF(G12="電気（ハイブリッド）",M12*0.000431*ボイラー!U12,M12*VLOOKUP(G12,設定!$A$2:$C$10,3,FALSE)),"")</f>
        <v/>
      </c>
      <c r="P12" s="59" t="str">
        <f t="shared" si="2"/>
        <v/>
      </c>
      <c r="Q12" s="57" t="str">
        <f t="shared" si="3"/>
        <v>適合</v>
      </c>
      <c r="R12" s="16"/>
      <c r="S12" s="17" t="str">
        <f t="shared" si="4"/>
        <v>未入力/0以下があります</v>
      </c>
      <c r="T12" s="17">
        <v>0.75</v>
      </c>
      <c r="U12" s="17">
        <f>IFERROR(1 + ((1-T12)/MAX(T12,0.000001))*(VLOOKUP("都市ガス",設定!$A$2:$C$101,3,FALSE)/VLOOKUP("電力（全国平均・暫定）",設定!$A$2:$C$101,3,FALSE)),"")</f>
        <v>2.5854601701469448</v>
      </c>
    </row>
    <row r="13" spans="1:21" x14ac:dyDescent="0.15">
      <c r="A13" s="17">
        <v>11</v>
      </c>
      <c r="B13" s="14"/>
      <c r="C13" s="30"/>
      <c r="D13" s="17" t="str">
        <f t="shared" si="1"/>
        <v>(燃料単位)/h</v>
      </c>
      <c r="E13" s="30"/>
      <c r="F13" s="30"/>
      <c r="G13" s="30"/>
      <c r="H13" s="17" t="str">
        <f t="shared" si="0"/>
        <v>(燃料単位)/h</v>
      </c>
      <c r="I13" s="30"/>
      <c r="J13" s="30"/>
      <c r="K13" s="30"/>
      <c r="L13" s="35">
        <f>IF(NOT(OR(C13="電力",C13="電気（ハイブリッド）")),IFERROR(E13*K13/MAX(F13/100,0.000001) / IFERROR(VLOOKUP(C13,設定!$E$19:$G$25,3,FALSE),1),""), E13*K13/F13)</f>
        <v>0</v>
      </c>
      <c r="M13" s="35">
        <f>IF(NOT(OR(G13="電力",G13="電気（ハイブリッド）")),IFERROR(I13*K13/MAX(J13/100,0.000001) / IFERROR(VLOOKUP(G13,設定!$E$19:$G$25,3,FALSE),1),""), I13*K13/J13)</f>
        <v>0</v>
      </c>
      <c r="N13" s="18" t="str">
        <f>IFERROR(IF(C13="電気（ハイブリッド）",L13*0.000431*U13,L13*VLOOKUP(C13,設定!$A$2:$C$10,3,FALSE)),"")</f>
        <v/>
      </c>
      <c r="O13" s="21" t="str">
        <f>IFERROR(IF(G13="電気（ハイブリッド）",M13*0.000431*ボイラー!U13,M13*VLOOKUP(G13,設定!$A$2:$C$10,3,FALSE)),"")</f>
        <v/>
      </c>
      <c r="P13" s="59" t="str">
        <f t="shared" si="2"/>
        <v/>
      </c>
      <c r="Q13" s="57" t="str">
        <f t="shared" si="3"/>
        <v>適合</v>
      </c>
      <c r="R13" s="16"/>
      <c r="S13" s="17" t="str">
        <f t="shared" si="4"/>
        <v>未入力/0以下があります</v>
      </c>
      <c r="T13" s="17">
        <v>0.75</v>
      </c>
      <c r="U13" s="17">
        <f>IFERROR(1 + ((1-T13)/MAX(T13,0.000001))*(VLOOKUP("都市ガス",設定!$A$2:$C$101,3,FALSE)/VLOOKUP("電力（全国平均・暫定）",設定!$A$2:$C$101,3,FALSE)),"")</f>
        <v>2.5854601701469448</v>
      </c>
    </row>
    <row r="14" spans="1:21" x14ac:dyDescent="0.15">
      <c r="A14" s="17">
        <v>12</v>
      </c>
      <c r="B14" s="14"/>
      <c r="C14" s="30"/>
      <c r="D14" s="17" t="str">
        <f t="shared" si="1"/>
        <v>(燃料単位)/h</v>
      </c>
      <c r="E14" s="30"/>
      <c r="F14" s="30"/>
      <c r="G14" s="30"/>
      <c r="H14" s="17" t="str">
        <f t="shared" si="0"/>
        <v>(燃料単位)/h</v>
      </c>
      <c r="I14" s="30"/>
      <c r="J14" s="30"/>
      <c r="K14" s="30"/>
      <c r="L14" s="35">
        <f>IF(NOT(OR(C14="電力",C14="電気（ハイブリッド）")),IFERROR(E14*K14/MAX(F14/100,0.000001) / IFERROR(VLOOKUP(C14,設定!$E$19:$G$25,3,FALSE),1),""), E14*K14/F14)</f>
        <v>0</v>
      </c>
      <c r="M14" s="35">
        <f>IF(NOT(OR(G14="電力",G14="電気（ハイブリッド）")),IFERROR(I14*K14/MAX(J14/100,0.000001) / IFERROR(VLOOKUP(G14,設定!$E$19:$G$25,3,FALSE),1),""), I14*K14/J14)</f>
        <v>0</v>
      </c>
      <c r="N14" s="18" t="str">
        <f>IFERROR(IF(C14="電気（ハイブリッド）",L14*0.000431*U14,L14*VLOOKUP(C14,設定!$A$2:$C$10,3,FALSE)),"")</f>
        <v/>
      </c>
      <c r="O14" s="21" t="str">
        <f>IFERROR(IF(G14="電気（ハイブリッド）",M14*0.000431*ボイラー!U14,M14*VLOOKUP(G14,設定!$A$2:$C$10,3,FALSE)),"")</f>
        <v/>
      </c>
      <c r="P14" s="59" t="str">
        <f t="shared" si="2"/>
        <v/>
      </c>
      <c r="Q14" s="57" t="str">
        <f t="shared" si="3"/>
        <v>適合</v>
      </c>
      <c r="R14" s="16"/>
      <c r="S14" s="17" t="str">
        <f t="shared" si="4"/>
        <v>未入力/0以下があります</v>
      </c>
      <c r="T14" s="17">
        <v>0.75</v>
      </c>
      <c r="U14" s="17">
        <f>IFERROR(1 + ((1-T14)/MAX(T14,0.000001))*(VLOOKUP("都市ガス",設定!$A$2:$C$101,3,FALSE)/VLOOKUP("電力（全国平均・暫定）",設定!$A$2:$C$101,3,FALSE)),"")</f>
        <v>2.5854601701469448</v>
      </c>
    </row>
    <row r="15" spans="1:21" x14ac:dyDescent="0.15">
      <c r="A15" s="17">
        <v>13</v>
      </c>
      <c r="B15" s="14"/>
      <c r="C15" s="30"/>
      <c r="D15" s="17" t="str">
        <f t="shared" si="1"/>
        <v>(燃料単位)/h</v>
      </c>
      <c r="E15" s="30"/>
      <c r="F15" s="30"/>
      <c r="G15" s="30"/>
      <c r="H15" s="17" t="str">
        <f t="shared" si="0"/>
        <v>(燃料単位)/h</v>
      </c>
      <c r="I15" s="30"/>
      <c r="J15" s="30"/>
      <c r="K15" s="30"/>
      <c r="L15" s="35">
        <f>IF(NOT(OR(C15="電力",C15="電気（ハイブリッド）")),IFERROR(E15*K15/MAX(F15/100,0.000001) / IFERROR(VLOOKUP(C15,設定!$E$19:$G$25,3,FALSE),1),""), E15*K15/F15)</f>
        <v>0</v>
      </c>
      <c r="M15" s="35">
        <f>IF(NOT(OR(G15="電力",G15="電気（ハイブリッド）")),IFERROR(I15*K15/MAX(J15/100,0.000001) / IFERROR(VLOOKUP(G15,設定!$E$19:$G$25,3,FALSE),1),""), I15*K15/J15)</f>
        <v>0</v>
      </c>
      <c r="N15" s="18" t="str">
        <f>IFERROR(IF(C15="電気（ハイブリッド）",L15*0.000431*U15,L15*VLOOKUP(C15,設定!$A$2:$C$10,3,FALSE)),"")</f>
        <v/>
      </c>
      <c r="O15" s="21" t="str">
        <f>IFERROR(IF(G15="電気（ハイブリッド）",M15*0.000431*ボイラー!U15,M15*VLOOKUP(G15,設定!$A$2:$C$10,3,FALSE)),"")</f>
        <v/>
      </c>
      <c r="P15" s="59" t="str">
        <f t="shared" si="2"/>
        <v/>
      </c>
      <c r="Q15" s="57" t="str">
        <f t="shared" si="3"/>
        <v>適合</v>
      </c>
      <c r="R15" s="16"/>
      <c r="S15" s="17" t="str">
        <f t="shared" si="4"/>
        <v>未入力/0以下があります</v>
      </c>
      <c r="T15" s="17">
        <v>0.75</v>
      </c>
      <c r="U15" s="17">
        <f>IFERROR(1 + ((1-T15)/MAX(T15,0.000001))*(VLOOKUP("都市ガス",設定!$A$2:$C$101,3,FALSE)/VLOOKUP("電力（全国平均・暫定）",設定!$A$2:$C$101,3,FALSE)),"")</f>
        <v>2.5854601701469448</v>
      </c>
    </row>
    <row r="16" spans="1:21" x14ac:dyDescent="0.15">
      <c r="A16" s="17">
        <v>14</v>
      </c>
      <c r="B16" s="14"/>
      <c r="C16" s="30"/>
      <c r="D16" s="17" t="str">
        <f t="shared" si="1"/>
        <v>(燃料単位)/h</v>
      </c>
      <c r="E16" s="30"/>
      <c r="F16" s="30"/>
      <c r="G16" s="30"/>
      <c r="H16" s="17" t="str">
        <f t="shared" si="0"/>
        <v>(燃料単位)/h</v>
      </c>
      <c r="I16" s="30"/>
      <c r="J16" s="30"/>
      <c r="K16" s="30"/>
      <c r="L16" s="35">
        <f>IF(NOT(OR(C16="電力",C16="電気（ハイブリッド）")),IFERROR(E16*K16/MAX(F16/100,0.000001) / IFERROR(VLOOKUP(C16,設定!$E$19:$G$25,3,FALSE),1),""), E16*K16/F16)</f>
        <v>0</v>
      </c>
      <c r="M16" s="35">
        <f>IF(NOT(OR(G16="電力",G16="電気（ハイブリッド）")),IFERROR(I16*K16/MAX(J16/100,0.000001) / IFERROR(VLOOKUP(G16,設定!$E$19:$G$25,3,FALSE),1),""), I16*K16/J16)</f>
        <v>0</v>
      </c>
      <c r="N16" s="18" t="str">
        <f>IFERROR(IF(C16="電気（ハイブリッド）",L16*0.000431*U16,L16*VLOOKUP(C16,設定!$A$2:$C$10,3,FALSE)),"")</f>
        <v/>
      </c>
      <c r="O16" s="21" t="str">
        <f>IFERROR(IF(G16="電気（ハイブリッド）",M16*0.000431*ボイラー!U16,M16*VLOOKUP(G16,設定!$A$2:$C$10,3,FALSE)),"")</f>
        <v/>
      </c>
      <c r="P16" s="59" t="str">
        <f t="shared" si="2"/>
        <v/>
      </c>
      <c r="Q16" s="57" t="str">
        <f t="shared" si="3"/>
        <v>適合</v>
      </c>
      <c r="R16" s="16"/>
      <c r="S16" s="17" t="str">
        <f t="shared" si="4"/>
        <v>未入力/0以下があります</v>
      </c>
      <c r="T16" s="17">
        <v>0.75</v>
      </c>
      <c r="U16" s="17">
        <f>IFERROR(1 + ((1-T16)/MAX(T16,0.000001))*(VLOOKUP("都市ガス",設定!$A$2:$C$101,3,FALSE)/VLOOKUP("電力（全国平均・暫定）",設定!$A$2:$C$101,3,FALSE)),"")</f>
        <v>2.5854601701469448</v>
      </c>
    </row>
    <row r="17" spans="1:17" ht="14.25" thickBot="1" x14ac:dyDescent="0.2">
      <c r="B17" s="1"/>
      <c r="K17" s="46" t="s">
        <v>147</v>
      </c>
      <c r="L17" s="47">
        <f>SUM(L3:L16)</f>
        <v>0</v>
      </c>
      <c r="M17" s="47">
        <f t="shared" ref="M17:O17" si="5">SUM(M3:M16)</f>
        <v>0</v>
      </c>
      <c r="N17" s="47">
        <f t="shared" si="5"/>
        <v>0</v>
      </c>
      <c r="O17" s="47">
        <f t="shared" si="5"/>
        <v>0</v>
      </c>
      <c r="P17" s="26" t="str">
        <f t="shared" si="2"/>
        <v/>
      </c>
      <c r="Q17" s="57" t="str">
        <f t="shared" si="3"/>
        <v>未達</v>
      </c>
    </row>
    <row r="18" spans="1:17" x14ac:dyDescent="0.15">
      <c r="B18" s="1"/>
    </row>
    <row r="19" spans="1:17" x14ac:dyDescent="0.15">
      <c r="A19" s="1" t="s">
        <v>22</v>
      </c>
    </row>
    <row r="20" spans="1:17" x14ac:dyDescent="0.15">
      <c r="A20" s="8" t="s">
        <v>54</v>
      </c>
    </row>
    <row r="21" spans="1:17" x14ac:dyDescent="0.15">
      <c r="A21" s="8" t="s">
        <v>136</v>
      </c>
    </row>
    <row r="22" spans="1:17" x14ac:dyDescent="0.15">
      <c r="A22" s="8" t="s">
        <v>129</v>
      </c>
    </row>
    <row r="23" spans="1:17" x14ac:dyDescent="0.15">
      <c r="A23" s="8" t="s">
        <v>131</v>
      </c>
    </row>
    <row r="24" spans="1:17" x14ac:dyDescent="0.15">
      <c r="A24" s="8" t="s">
        <v>132</v>
      </c>
    </row>
    <row r="25" spans="1:17" x14ac:dyDescent="0.15">
      <c r="A25" s="8" t="s">
        <v>135</v>
      </c>
    </row>
    <row r="26" spans="1:17" x14ac:dyDescent="0.15">
      <c r="A26" s="8" t="s">
        <v>62</v>
      </c>
    </row>
    <row r="27" spans="1:17" x14ac:dyDescent="0.15">
      <c r="A27" s="8" t="s">
        <v>63</v>
      </c>
    </row>
    <row r="618" spans="21:21" x14ac:dyDescent="0.15">
      <c r="U618" s="8" t="str">
        <f>IFERROR(1 + ((1-#REF!)/MAX(#REF!,0.000001))*(VLOOKUP("都市ガス",設定!$A$2:$C$101,3,FALSE)/VLOOKUP("電力（全国平均・暫定）",設定!$A$2:$C$101,3,FALSE)),"")</f>
        <v/>
      </c>
    </row>
    <row r="619" spans="21:21" x14ac:dyDescent="0.15">
      <c r="U619" s="8" t="str">
        <f>IFERROR(1 + ((1-#REF!)/MAX(#REF!,0.000001))*(VLOOKUP("都市ガス",設定!$A$2:$C$101,3,FALSE)/VLOOKUP("電力（全国平均・暫定）",設定!$A$2:$C$101,3,FALSE)),"")</f>
        <v/>
      </c>
    </row>
    <row r="620" spans="21:21" x14ac:dyDescent="0.15">
      <c r="U620" s="8" t="str">
        <f>IFERROR(1 + ((1-#REF!)/MAX(#REF!,0.000001))*(VLOOKUP("都市ガス",設定!$A$2:$C$101,3,FALSE)/VLOOKUP("電力（全国平均・暫定）",設定!$A$2:$C$101,3,FALSE)),"")</f>
        <v/>
      </c>
    </row>
    <row r="621" spans="21:21" x14ac:dyDescent="0.15">
      <c r="U621" s="8" t="str">
        <f>IFERROR(1 + ((1-#REF!)/MAX(#REF!,0.000001))*(VLOOKUP("都市ガス",設定!$A$2:$C$101,3,FALSE)/VLOOKUP("電力（全国平均・暫定）",設定!$A$2:$C$101,3,FALSE)),"")</f>
        <v/>
      </c>
    </row>
    <row r="622" spans="21:21" x14ac:dyDescent="0.15">
      <c r="U622" s="8" t="str">
        <f>IFERROR(1 + ((1-#REF!)/MAX(#REF!,0.000001))*(VLOOKUP("都市ガス",設定!$A$2:$C$101,3,FALSE)/VLOOKUP("電力（全国平均・暫定）",設定!$A$2:$C$101,3,FALSE)),"")</f>
        <v/>
      </c>
    </row>
    <row r="623" spans="21:21" x14ac:dyDescent="0.15">
      <c r="U623" s="8" t="str">
        <f>IFERROR(1 + ((1-#REF!)/MAX(#REF!,0.000001))*(VLOOKUP("都市ガス",設定!$A$2:$C$101,3,FALSE)/VLOOKUP("電力（全国平均・暫定）",設定!$A$2:$C$101,3,FALSE)),"")</f>
        <v/>
      </c>
    </row>
    <row r="624" spans="21:21" x14ac:dyDescent="0.15">
      <c r="U624" s="8" t="str">
        <f>IFERROR(1 + ((1-#REF!)/MAX(#REF!,0.000001))*(VLOOKUP("都市ガス",設定!$A$2:$C$101,3,FALSE)/VLOOKUP("電力（全国平均・暫定）",設定!$A$2:$C$101,3,FALSE)),"")</f>
        <v/>
      </c>
    </row>
    <row r="625" spans="21:21" x14ac:dyDescent="0.15">
      <c r="U625" s="8" t="str">
        <f>IFERROR(1 + ((1-#REF!)/MAX(#REF!,0.000001))*(VLOOKUP("都市ガス",設定!$A$2:$C$101,3,FALSE)/VLOOKUP("電力（全国平均・暫定）",設定!$A$2:$C$101,3,FALSE)),"")</f>
        <v/>
      </c>
    </row>
    <row r="626" spans="21:21" x14ac:dyDescent="0.15">
      <c r="U626" s="8" t="str">
        <f>IFERROR(1 + ((1-#REF!)/MAX(#REF!,0.000001))*(VLOOKUP("都市ガス",設定!$A$2:$C$101,3,FALSE)/VLOOKUP("電力（全国平均・暫定）",設定!$A$2:$C$101,3,FALSE)),"")</f>
        <v/>
      </c>
    </row>
    <row r="627" spans="21:21" x14ac:dyDescent="0.15">
      <c r="U627" s="8" t="str">
        <f>IFERROR(1 + ((1-#REF!)/MAX(#REF!,0.000001))*(VLOOKUP("都市ガス",設定!$A$2:$C$101,3,FALSE)/VLOOKUP("電力（全国平均・暫定）",設定!$A$2:$C$101,3,FALSE)),"")</f>
        <v/>
      </c>
    </row>
    <row r="628" spans="21:21" x14ac:dyDescent="0.15">
      <c r="U628" s="8" t="str">
        <f>IFERROR(1 + ((1-#REF!)/MAX(#REF!,0.000001))*(VLOOKUP("都市ガス",設定!$A$2:$C$101,3,FALSE)/VLOOKUP("電力（全国平均・暫定）",設定!$A$2:$C$101,3,FALSE)),"")</f>
        <v/>
      </c>
    </row>
    <row r="629" spans="21:21" x14ac:dyDescent="0.15">
      <c r="U629" s="8" t="str">
        <f>IFERROR(1 + ((1-#REF!)/MAX(#REF!,0.000001))*(VLOOKUP("都市ガス",設定!$A$2:$C$101,3,FALSE)/VLOOKUP("電力（全国平均・暫定）",設定!$A$2:$C$101,3,FALSE)),"")</f>
        <v/>
      </c>
    </row>
    <row r="630" spans="21:21" x14ac:dyDescent="0.15">
      <c r="U630" s="8" t="str">
        <f>IFERROR(1 + ((1-#REF!)/MAX(#REF!,0.000001))*(VLOOKUP("都市ガス",設定!$A$2:$C$101,3,FALSE)/VLOOKUP("電力（全国平均・暫定）",設定!$A$2:$C$101,3,FALSE)),"")</f>
        <v/>
      </c>
    </row>
    <row r="631" spans="21:21" x14ac:dyDescent="0.15">
      <c r="U631" s="8" t="str">
        <f>IFERROR(1 + ((1-#REF!)/MAX(#REF!,0.000001))*(VLOOKUP("都市ガス",設定!$A$2:$C$101,3,FALSE)/VLOOKUP("電力（全国平均・暫定）",設定!$A$2:$C$101,3,FALSE)),"")</f>
        <v/>
      </c>
    </row>
    <row r="632" spans="21:21" x14ac:dyDescent="0.15">
      <c r="U632" s="8" t="str">
        <f>IFERROR(1 + ((1-#REF!)/MAX(#REF!,0.000001))*(VLOOKUP("都市ガス",設定!$A$2:$C$101,3,FALSE)/VLOOKUP("電力（全国平均・暫定）",設定!$A$2:$C$101,3,FALSE)),"")</f>
        <v/>
      </c>
    </row>
    <row r="633" spans="21:21" x14ac:dyDescent="0.15">
      <c r="U633" s="8" t="str">
        <f>IFERROR(1 + ((1-#REF!)/MAX(#REF!,0.000001))*(VLOOKUP("都市ガス",設定!$A$2:$C$101,3,FALSE)/VLOOKUP("電力（全国平均・暫定）",設定!$A$2:$C$101,3,FALSE)),"")</f>
        <v/>
      </c>
    </row>
    <row r="634" spans="21:21" x14ac:dyDescent="0.15">
      <c r="U634" s="8" t="str">
        <f>IFERROR(1 + ((1-#REF!)/MAX(#REF!,0.000001))*(VLOOKUP("都市ガス",設定!$A$2:$C$101,3,FALSE)/VLOOKUP("電力（全国平均・暫定）",設定!$A$2:$C$101,3,FALSE)),"")</f>
        <v/>
      </c>
    </row>
    <row r="635" spans="21:21" x14ac:dyDescent="0.15">
      <c r="U635" s="8" t="str">
        <f>IFERROR(1 + ((1-#REF!)/MAX(#REF!,0.000001))*(VLOOKUP("都市ガス",設定!$A$2:$C$101,3,FALSE)/VLOOKUP("電力（全国平均・暫定）",設定!$A$2:$C$101,3,FALSE)),"")</f>
        <v/>
      </c>
    </row>
    <row r="636" spans="21:21" x14ac:dyDescent="0.15">
      <c r="U636" s="8" t="str">
        <f>IFERROR(1 + ((1-#REF!)/MAX(#REF!,0.000001))*(VLOOKUP("都市ガス",設定!$A$2:$C$101,3,FALSE)/VLOOKUP("電力（全国平均・暫定）",設定!$A$2:$C$101,3,FALSE)),"")</f>
        <v/>
      </c>
    </row>
    <row r="637" spans="21:21" x14ac:dyDescent="0.15">
      <c r="U637" s="8" t="str">
        <f>IFERROR(1 + ((1-#REF!)/MAX(#REF!,0.000001))*(VLOOKUP("都市ガス",設定!$A$2:$C$101,3,FALSE)/VLOOKUP("電力（全国平均・暫定）",設定!$A$2:$C$101,3,FALSE)),"")</f>
        <v/>
      </c>
    </row>
    <row r="638" spans="21:21" x14ac:dyDescent="0.15">
      <c r="U638" s="8" t="str">
        <f>IFERROR(1 + ((1-#REF!)/MAX(#REF!,0.000001))*(VLOOKUP("都市ガス",設定!$A$2:$C$101,3,FALSE)/VLOOKUP("電力（全国平均・暫定）",設定!$A$2:$C$101,3,FALSE)),"")</f>
        <v/>
      </c>
    </row>
    <row r="639" spans="21:21" x14ac:dyDescent="0.15">
      <c r="U639" s="8" t="str">
        <f>IFERROR(1 + ((1-#REF!)/MAX(#REF!,0.000001))*(VLOOKUP("都市ガス",設定!$A$2:$C$101,3,FALSE)/VLOOKUP("電力（全国平均・暫定）",設定!$A$2:$C$101,3,FALSE)),"")</f>
        <v/>
      </c>
    </row>
    <row r="640" spans="21:21" x14ac:dyDescent="0.15">
      <c r="U640" s="8" t="str">
        <f>IFERROR(1 + ((1-#REF!)/MAX(#REF!,0.000001))*(VLOOKUP("都市ガス",設定!$A$2:$C$101,3,FALSE)/VLOOKUP("電力（全国平均・暫定）",設定!$A$2:$C$101,3,FALSE)),"")</f>
        <v/>
      </c>
    </row>
    <row r="641" spans="21:21" x14ac:dyDescent="0.15">
      <c r="U641" s="8" t="str">
        <f>IFERROR(1 + ((1-#REF!)/MAX(#REF!,0.000001))*(VLOOKUP("都市ガス",設定!$A$2:$C$101,3,FALSE)/VLOOKUP("電力（全国平均・暫定）",設定!$A$2:$C$101,3,FALSE)),"")</f>
        <v/>
      </c>
    </row>
    <row r="642" spans="21:21" x14ac:dyDescent="0.15">
      <c r="U642" s="8" t="str">
        <f>IFERROR(1 + ((1-#REF!)/MAX(#REF!,0.000001))*(VLOOKUP("都市ガス",設定!$A$2:$C$101,3,FALSE)/VLOOKUP("電力（全国平均・暫定）",設定!$A$2:$C$101,3,FALSE)),"")</f>
        <v/>
      </c>
    </row>
    <row r="643" spans="21:21" x14ac:dyDescent="0.15">
      <c r="U643" s="8" t="str">
        <f>IFERROR(1 + ((1-#REF!)/MAX(#REF!,0.000001))*(VLOOKUP("都市ガス",設定!$A$2:$C$101,3,FALSE)/VLOOKUP("電力（全国平均・暫定）",設定!$A$2:$C$101,3,FALSE)),"")</f>
        <v/>
      </c>
    </row>
    <row r="644" spans="21:21" x14ac:dyDescent="0.15">
      <c r="U644" s="8" t="str">
        <f>IFERROR(1 + ((1-#REF!)/MAX(#REF!,0.000001))*(VLOOKUP("都市ガス",設定!$A$2:$C$101,3,FALSE)/VLOOKUP("電力（全国平均・暫定）",設定!$A$2:$C$101,3,FALSE)),"")</f>
        <v/>
      </c>
    </row>
    <row r="645" spans="21:21" x14ac:dyDescent="0.15">
      <c r="U645" s="8" t="str">
        <f>IFERROR(1 + ((1-#REF!)/MAX(#REF!,0.000001))*(VLOOKUP("都市ガス",設定!$A$2:$C$101,3,FALSE)/VLOOKUP("電力（全国平均・暫定）",設定!$A$2:$C$101,3,FALSE)),"")</f>
        <v/>
      </c>
    </row>
    <row r="646" spans="21:21" x14ac:dyDescent="0.15">
      <c r="U646" s="8" t="str">
        <f>IFERROR(1 + ((1-#REF!)/MAX(#REF!,0.000001))*(VLOOKUP("都市ガス",設定!$A$2:$C$101,3,FALSE)/VLOOKUP("電力（全国平均・暫定）",設定!$A$2:$C$101,3,FALSE)),"")</f>
        <v/>
      </c>
    </row>
    <row r="647" spans="21:21" x14ac:dyDescent="0.15">
      <c r="U647" s="8" t="str">
        <f>IFERROR(1 + ((1-#REF!)/MAX(#REF!,0.000001))*(VLOOKUP("都市ガス",設定!$A$2:$C$101,3,FALSE)/VLOOKUP("電力（全国平均・暫定）",設定!$A$2:$C$101,3,FALSE)),"")</f>
        <v/>
      </c>
    </row>
    <row r="648" spans="21:21" x14ac:dyDescent="0.15">
      <c r="U648" s="8" t="str">
        <f>IFERROR(1 + ((1-#REF!)/MAX(#REF!,0.000001))*(VLOOKUP("都市ガス",設定!$A$2:$C$101,3,FALSE)/VLOOKUP("電力（全国平均・暫定）",設定!$A$2:$C$101,3,FALSE)),"")</f>
        <v/>
      </c>
    </row>
    <row r="649" spans="21:21" x14ac:dyDescent="0.15">
      <c r="U649" s="8" t="str">
        <f>IFERROR(1 + ((1-#REF!)/MAX(#REF!,0.000001))*(VLOOKUP("都市ガス",設定!$A$2:$C$101,3,FALSE)/VLOOKUP("電力（全国平均・暫定）",設定!$A$2:$C$101,3,FALSE)),"")</f>
        <v/>
      </c>
    </row>
    <row r="650" spans="21:21" x14ac:dyDescent="0.15">
      <c r="U650" s="8" t="str">
        <f>IFERROR(1 + ((1-#REF!)/MAX(#REF!,0.000001))*(VLOOKUP("都市ガス",設定!$A$2:$C$101,3,FALSE)/VLOOKUP("電力（全国平均・暫定）",設定!$A$2:$C$101,3,FALSE)),"")</f>
        <v/>
      </c>
    </row>
    <row r="651" spans="21:21" x14ac:dyDescent="0.15">
      <c r="U651" s="8" t="str">
        <f>IFERROR(1 + ((1-#REF!)/MAX(#REF!,0.000001))*(VLOOKUP("都市ガス",設定!$A$2:$C$101,3,FALSE)/VLOOKUP("電力（全国平均・暫定）",設定!$A$2:$C$101,3,FALSE)),"")</f>
        <v/>
      </c>
    </row>
    <row r="652" spans="21:21" x14ac:dyDescent="0.15">
      <c r="U652" s="8" t="str">
        <f>IFERROR(1 + ((1-#REF!)/MAX(#REF!,0.000001))*(VLOOKUP("都市ガス",設定!$A$2:$C$101,3,FALSE)/VLOOKUP("電力（全国平均・暫定）",設定!$A$2:$C$101,3,FALSE)),"")</f>
        <v/>
      </c>
    </row>
    <row r="653" spans="21:21" x14ac:dyDescent="0.15">
      <c r="U653" s="8" t="str">
        <f>IFERROR(1 + ((1-#REF!)/MAX(#REF!,0.000001))*(VLOOKUP("都市ガス",設定!$A$2:$C$101,3,FALSE)/VLOOKUP("電力（全国平均・暫定）",設定!$A$2:$C$101,3,FALSE)),"")</f>
        <v/>
      </c>
    </row>
    <row r="654" spans="21:21" x14ac:dyDescent="0.15">
      <c r="U654" s="8" t="str">
        <f>IFERROR(1 + ((1-#REF!)/MAX(#REF!,0.000001))*(VLOOKUP("都市ガス",設定!$A$2:$C$101,3,FALSE)/VLOOKUP("電力（全国平均・暫定）",設定!$A$2:$C$101,3,FALSE)),"")</f>
        <v/>
      </c>
    </row>
    <row r="655" spans="21:21" x14ac:dyDescent="0.15">
      <c r="U655" s="8" t="str">
        <f>IFERROR(1 + ((1-#REF!)/MAX(#REF!,0.000001))*(VLOOKUP("都市ガス",設定!$A$2:$C$101,3,FALSE)/VLOOKUP("電力（全国平均・暫定）",設定!$A$2:$C$101,3,FALSE)),"")</f>
        <v/>
      </c>
    </row>
    <row r="656" spans="21:21" x14ac:dyDescent="0.15">
      <c r="U656" s="8" t="str">
        <f>IFERROR(1 + ((1-#REF!)/MAX(#REF!,0.000001))*(VLOOKUP("都市ガス",設定!$A$2:$C$101,3,FALSE)/VLOOKUP("電力（全国平均・暫定）",設定!$A$2:$C$101,3,FALSE)),"")</f>
        <v/>
      </c>
    </row>
    <row r="657" spans="21:21" x14ac:dyDescent="0.15">
      <c r="U657" s="8" t="str">
        <f>IFERROR(1 + ((1-#REF!)/MAX(#REF!,0.000001))*(VLOOKUP("都市ガス",設定!$A$2:$C$101,3,FALSE)/VLOOKUP("電力（全国平均・暫定）",設定!$A$2:$C$101,3,FALSE)),"")</f>
        <v/>
      </c>
    </row>
    <row r="658" spans="21:21" x14ac:dyDescent="0.15">
      <c r="U658" s="8" t="str">
        <f>IFERROR(1 + ((1-#REF!)/MAX(#REF!,0.000001))*(VLOOKUP("都市ガス",設定!$A$2:$C$101,3,FALSE)/VLOOKUP("電力（全国平均・暫定）",設定!$A$2:$C$101,3,FALSE)),"")</f>
        <v/>
      </c>
    </row>
    <row r="659" spans="21:21" x14ac:dyDescent="0.15">
      <c r="U659" s="8" t="str">
        <f>IFERROR(1 + ((1-#REF!)/MAX(#REF!,0.000001))*(VLOOKUP("都市ガス",設定!$A$2:$C$101,3,FALSE)/VLOOKUP("電力（全国平均・暫定）",設定!$A$2:$C$101,3,FALSE)),"")</f>
        <v/>
      </c>
    </row>
    <row r="660" spans="21:21" x14ac:dyDescent="0.15">
      <c r="U660" s="8" t="str">
        <f>IFERROR(1 + ((1-#REF!)/MAX(#REF!,0.000001))*(VLOOKUP("都市ガス",設定!$A$2:$C$101,3,FALSE)/VLOOKUP("電力（全国平均・暫定）",設定!$A$2:$C$101,3,FALSE)),"")</f>
        <v/>
      </c>
    </row>
    <row r="661" spans="21:21" x14ac:dyDescent="0.15">
      <c r="U661" s="8" t="str">
        <f>IFERROR(1 + ((1-#REF!)/MAX(#REF!,0.000001))*(VLOOKUP("都市ガス",設定!$A$2:$C$101,3,FALSE)/VLOOKUP("電力（全国平均・暫定）",設定!$A$2:$C$101,3,FALSE)),"")</f>
        <v/>
      </c>
    </row>
    <row r="662" spans="21:21" x14ac:dyDescent="0.15">
      <c r="U662" s="8" t="str">
        <f>IFERROR(1 + ((1-#REF!)/MAX(#REF!,0.000001))*(VLOOKUP("都市ガス",設定!$A$2:$C$101,3,FALSE)/VLOOKUP("電力（全国平均・暫定）",設定!$A$2:$C$101,3,FALSE)),"")</f>
        <v/>
      </c>
    </row>
    <row r="663" spans="21:21" x14ac:dyDescent="0.15">
      <c r="U663" s="8" t="str">
        <f>IFERROR(1 + ((1-#REF!)/MAX(#REF!,0.000001))*(VLOOKUP("都市ガス",設定!$A$2:$C$101,3,FALSE)/VLOOKUP("電力（全国平均・暫定）",設定!$A$2:$C$101,3,FALSE)),"")</f>
        <v/>
      </c>
    </row>
    <row r="664" spans="21:21" x14ac:dyDescent="0.15">
      <c r="U664" s="8" t="str">
        <f>IFERROR(1 + ((1-#REF!)/MAX(#REF!,0.000001))*(VLOOKUP("都市ガス",設定!$A$2:$C$101,3,FALSE)/VLOOKUP("電力（全国平均・暫定）",設定!$A$2:$C$101,3,FALSE)),"")</f>
        <v/>
      </c>
    </row>
    <row r="665" spans="21:21" x14ac:dyDescent="0.15">
      <c r="U665" s="8" t="str">
        <f>IFERROR(1 + ((1-#REF!)/MAX(#REF!,0.000001))*(VLOOKUP("都市ガス",設定!$A$2:$C$101,3,FALSE)/VLOOKUP("電力（全国平均・暫定）",設定!$A$2:$C$101,3,FALSE)),"")</f>
        <v/>
      </c>
    </row>
    <row r="666" spans="21:21" x14ac:dyDescent="0.15">
      <c r="U666" s="8" t="str">
        <f>IFERROR(1 + ((1-#REF!)/MAX(#REF!,0.000001))*(VLOOKUP("都市ガス",設定!$A$2:$C$101,3,FALSE)/VLOOKUP("電力（全国平均・暫定）",設定!$A$2:$C$101,3,FALSE)),"")</f>
        <v/>
      </c>
    </row>
    <row r="667" spans="21:21" x14ac:dyDescent="0.15">
      <c r="U667" s="8" t="str">
        <f>IFERROR(1 + ((1-#REF!)/MAX(#REF!,0.000001))*(VLOOKUP("都市ガス",設定!$A$2:$C$101,3,FALSE)/VLOOKUP("電力（全国平均・暫定）",設定!$A$2:$C$101,3,FALSE)),"")</f>
        <v/>
      </c>
    </row>
    <row r="668" spans="21:21" x14ac:dyDescent="0.15">
      <c r="U668" s="8" t="str">
        <f>IFERROR(1 + ((1-#REF!)/MAX(#REF!,0.000001))*(VLOOKUP("都市ガス",設定!$A$2:$C$101,3,FALSE)/VLOOKUP("電力（全国平均・暫定）",設定!$A$2:$C$101,3,FALSE)),"")</f>
        <v/>
      </c>
    </row>
    <row r="669" spans="21:21" x14ac:dyDescent="0.15">
      <c r="U669" s="8" t="str">
        <f>IFERROR(1 + ((1-#REF!)/MAX(#REF!,0.000001))*(VLOOKUP("都市ガス",設定!$A$2:$C$101,3,FALSE)/VLOOKUP("電力（全国平均・暫定）",設定!$A$2:$C$101,3,FALSE)),"")</f>
        <v/>
      </c>
    </row>
    <row r="670" spans="21:21" x14ac:dyDescent="0.15">
      <c r="U670" s="8" t="str">
        <f>IFERROR(1 + ((1-#REF!)/MAX(#REF!,0.000001))*(VLOOKUP("都市ガス",設定!$A$2:$C$101,3,FALSE)/VLOOKUP("電力（全国平均・暫定）",設定!$A$2:$C$101,3,FALSE)),"")</f>
        <v/>
      </c>
    </row>
    <row r="671" spans="21:21" x14ac:dyDescent="0.15">
      <c r="U671" s="8" t="str">
        <f>IFERROR(1 + ((1-#REF!)/MAX(#REF!,0.000001))*(VLOOKUP("都市ガス",設定!$A$2:$C$101,3,FALSE)/VLOOKUP("電力（全国平均・暫定）",設定!$A$2:$C$101,3,FALSE)),"")</f>
        <v/>
      </c>
    </row>
    <row r="672" spans="21:21" x14ac:dyDescent="0.15">
      <c r="U672" s="8" t="str">
        <f>IFERROR(1 + ((1-#REF!)/MAX(#REF!,0.000001))*(VLOOKUP("都市ガス",設定!$A$2:$C$101,3,FALSE)/VLOOKUP("電力（全国平均・暫定）",設定!$A$2:$C$101,3,FALSE)),"")</f>
        <v/>
      </c>
    </row>
    <row r="673" spans="21:21" x14ac:dyDescent="0.15">
      <c r="U673" s="8" t="str">
        <f>IFERROR(1 + ((1-#REF!)/MAX(#REF!,0.000001))*(VLOOKUP("都市ガス",設定!$A$2:$C$101,3,FALSE)/VLOOKUP("電力（全国平均・暫定）",設定!$A$2:$C$101,3,FALSE)),"")</f>
        <v/>
      </c>
    </row>
    <row r="674" spans="21:21" x14ac:dyDescent="0.15">
      <c r="U674" s="8" t="str">
        <f>IFERROR(1 + ((1-#REF!)/MAX(#REF!,0.000001))*(VLOOKUP("都市ガス",設定!$A$2:$C$101,3,FALSE)/VLOOKUP("電力（全国平均・暫定）",設定!$A$2:$C$101,3,FALSE)),"")</f>
        <v/>
      </c>
    </row>
    <row r="675" spans="21:21" x14ac:dyDescent="0.15">
      <c r="U675" s="8" t="str">
        <f>IFERROR(1 + ((1-#REF!)/MAX(#REF!,0.000001))*(VLOOKUP("都市ガス",設定!$A$2:$C$101,3,FALSE)/VLOOKUP("電力（全国平均・暫定）",設定!$A$2:$C$101,3,FALSE)),"")</f>
        <v/>
      </c>
    </row>
    <row r="676" spans="21:21" x14ac:dyDescent="0.15">
      <c r="U676" s="8" t="str">
        <f>IFERROR(1 + ((1-#REF!)/MAX(#REF!,0.000001))*(VLOOKUP("都市ガス",設定!$A$2:$C$101,3,FALSE)/VLOOKUP("電力（全国平均・暫定）",設定!$A$2:$C$101,3,FALSE)),"")</f>
        <v/>
      </c>
    </row>
    <row r="677" spans="21:21" x14ac:dyDescent="0.15">
      <c r="U677" s="8" t="str">
        <f>IFERROR(1 + ((1-#REF!)/MAX(#REF!,0.000001))*(VLOOKUP("都市ガス",設定!$A$2:$C$101,3,FALSE)/VLOOKUP("電力（全国平均・暫定）",設定!$A$2:$C$101,3,FALSE)),"")</f>
        <v/>
      </c>
    </row>
    <row r="678" spans="21:21" x14ac:dyDescent="0.15">
      <c r="U678" s="8" t="str">
        <f>IFERROR(1 + ((1-#REF!)/MAX(#REF!,0.000001))*(VLOOKUP("都市ガス",設定!$A$2:$C$101,3,FALSE)/VLOOKUP("電力（全国平均・暫定）",設定!$A$2:$C$101,3,FALSE)),"")</f>
        <v/>
      </c>
    </row>
    <row r="679" spans="21:21" x14ac:dyDescent="0.15">
      <c r="U679" s="8" t="str">
        <f>IFERROR(1 + ((1-#REF!)/MAX(#REF!,0.000001))*(VLOOKUP("都市ガス",設定!$A$2:$C$101,3,FALSE)/VLOOKUP("電力（全国平均・暫定）",設定!$A$2:$C$101,3,FALSE)),"")</f>
        <v/>
      </c>
    </row>
    <row r="680" spans="21:21" x14ac:dyDescent="0.15">
      <c r="U680" s="8" t="str">
        <f>IFERROR(1 + ((1-#REF!)/MAX(#REF!,0.000001))*(VLOOKUP("都市ガス",設定!$A$2:$C$101,3,FALSE)/VLOOKUP("電力（全国平均・暫定）",設定!$A$2:$C$101,3,FALSE)),"")</f>
        <v/>
      </c>
    </row>
    <row r="681" spans="21:21" x14ac:dyDescent="0.15">
      <c r="U681" s="8" t="str">
        <f>IFERROR(1 + ((1-#REF!)/MAX(#REF!,0.000001))*(VLOOKUP("都市ガス",設定!$A$2:$C$101,3,FALSE)/VLOOKUP("電力（全国平均・暫定）",設定!$A$2:$C$101,3,FALSE)),"")</f>
        <v/>
      </c>
    </row>
    <row r="682" spans="21:21" x14ac:dyDescent="0.15">
      <c r="U682" s="8" t="str">
        <f>IFERROR(1 + ((1-#REF!)/MAX(#REF!,0.000001))*(VLOOKUP("都市ガス",設定!$A$2:$C$101,3,FALSE)/VLOOKUP("電力（全国平均・暫定）",設定!$A$2:$C$101,3,FALSE)),"")</f>
        <v/>
      </c>
    </row>
    <row r="683" spans="21:21" x14ac:dyDescent="0.15">
      <c r="U683" s="8" t="str">
        <f>IFERROR(1 + ((1-#REF!)/MAX(#REF!,0.000001))*(VLOOKUP("都市ガス",設定!$A$2:$C$101,3,FALSE)/VLOOKUP("電力（全国平均・暫定）",設定!$A$2:$C$101,3,FALSE)),"")</f>
        <v/>
      </c>
    </row>
    <row r="684" spans="21:21" x14ac:dyDescent="0.15">
      <c r="U684" s="8" t="str">
        <f>IFERROR(1 + ((1-#REF!)/MAX(#REF!,0.000001))*(VLOOKUP("都市ガス",設定!$A$2:$C$101,3,FALSE)/VLOOKUP("電力（全国平均・暫定）",設定!$A$2:$C$101,3,FALSE)),"")</f>
        <v/>
      </c>
    </row>
    <row r="685" spans="21:21" x14ac:dyDescent="0.15">
      <c r="U685" s="8" t="str">
        <f>IFERROR(1 + ((1-#REF!)/MAX(#REF!,0.000001))*(VLOOKUP("都市ガス",設定!$A$2:$C$101,3,FALSE)/VLOOKUP("電力（全国平均・暫定）",設定!$A$2:$C$101,3,FALSE)),"")</f>
        <v/>
      </c>
    </row>
    <row r="686" spans="21:21" x14ac:dyDescent="0.15">
      <c r="U686" s="8" t="str">
        <f>IFERROR(1 + ((1-#REF!)/MAX(#REF!,0.000001))*(VLOOKUP("都市ガス",設定!$A$2:$C$101,3,FALSE)/VLOOKUP("電力（全国平均・暫定）",設定!$A$2:$C$101,3,FALSE)),"")</f>
        <v/>
      </c>
    </row>
    <row r="687" spans="21:21" x14ac:dyDescent="0.15">
      <c r="U687" s="8" t="str">
        <f>IFERROR(1 + ((1-#REF!)/MAX(#REF!,0.000001))*(VLOOKUP("都市ガス",設定!$A$2:$C$101,3,FALSE)/VLOOKUP("電力（全国平均・暫定）",設定!$A$2:$C$101,3,FALSE)),"")</f>
        <v/>
      </c>
    </row>
    <row r="688" spans="21:21" x14ac:dyDescent="0.15">
      <c r="U688" s="8" t="str">
        <f>IFERROR(1 + ((1-#REF!)/MAX(#REF!,0.000001))*(VLOOKUP("都市ガス",設定!$A$2:$C$101,3,FALSE)/VLOOKUP("電力（全国平均・暫定）",設定!$A$2:$C$101,3,FALSE)),"")</f>
        <v/>
      </c>
    </row>
    <row r="689" spans="21:21" x14ac:dyDescent="0.15">
      <c r="U689" s="8" t="str">
        <f>IFERROR(1 + ((1-#REF!)/MAX(#REF!,0.000001))*(VLOOKUP("都市ガス",設定!$A$2:$C$101,3,FALSE)/VLOOKUP("電力（全国平均・暫定）",設定!$A$2:$C$101,3,FALSE)),"")</f>
        <v/>
      </c>
    </row>
    <row r="690" spans="21:21" x14ac:dyDescent="0.15">
      <c r="U690" s="8" t="str">
        <f>IFERROR(1 + ((1-#REF!)/MAX(#REF!,0.000001))*(VLOOKUP("都市ガス",設定!$A$2:$C$101,3,FALSE)/VLOOKUP("電力（全国平均・暫定）",設定!$A$2:$C$101,3,FALSE)),"")</f>
        <v/>
      </c>
    </row>
    <row r="691" spans="21:21" x14ac:dyDescent="0.15">
      <c r="U691" s="8" t="str">
        <f>IFERROR(1 + ((1-#REF!)/MAX(#REF!,0.000001))*(VLOOKUP("都市ガス",設定!$A$2:$C$101,3,FALSE)/VLOOKUP("電力（全国平均・暫定）",設定!$A$2:$C$101,3,FALSE)),"")</f>
        <v/>
      </c>
    </row>
    <row r="692" spans="21:21" x14ac:dyDescent="0.15">
      <c r="U692" s="8" t="str">
        <f>IFERROR(1 + ((1-#REF!)/MAX(#REF!,0.000001))*(VLOOKUP("都市ガス",設定!$A$2:$C$101,3,FALSE)/VLOOKUP("電力（全国平均・暫定）",設定!$A$2:$C$101,3,FALSE)),"")</f>
        <v/>
      </c>
    </row>
    <row r="693" spans="21:21" x14ac:dyDescent="0.15">
      <c r="U693" s="8" t="str">
        <f>IFERROR(1 + ((1-#REF!)/MAX(#REF!,0.000001))*(VLOOKUP("都市ガス",設定!$A$2:$C$101,3,FALSE)/VLOOKUP("電力（全国平均・暫定）",設定!$A$2:$C$101,3,FALSE)),"")</f>
        <v/>
      </c>
    </row>
    <row r="694" spans="21:21" x14ac:dyDescent="0.15">
      <c r="U694" s="8" t="str">
        <f>IFERROR(1 + ((1-#REF!)/MAX(#REF!,0.000001))*(VLOOKUP("都市ガス",設定!$A$2:$C$101,3,FALSE)/VLOOKUP("電力（全国平均・暫定）",設定!$A$2:$C$101,3,FALSE)),"")</f>
        <v/>
      </c>
    </row>
    <row r="695" spans="21:21" x14ac:dyDescent="0.15">
      <c r="U695" s="8" t="str">
        <f>IFERROR(1 + ((1-#REF!)/MAX(#REF!,0.000001))*(VLOOKUP("都市ガス",設定!$A$2:$C$101,3,FALSE)/VLOOKUP("電力（全国平均・暫定）",設定!$A$2:$C$101,3,FALSE)),"")</f>
        <v/>
      </c>
    </row>
    <row r="696" spans="21:21" x14ac:dyDescent="0.15">
      <c r="U696" s="8" t="str">
        <f>IFERROR(1 + ((1-#REF!)/MAX(#REF!,0.000001))*(VLOOKUP("都市ガス",設定!$A$2:$C$101,3,FALSE)/VLOOKUP("電力（全国平均・暫定）",設定!$A$2:$C$101,3,FALSE)),"")</f>
        <v/>
      </c>
    </row>
    <row r="697" spans="21:21" x14ac:dyDescent="0.15">
      <c r="U697" s="8" t="str">
        <f>IFERROR(1 + ((1-#REF!)/MAX(#REF!,0.000001))*(VLOOKUP("都市ガス",設定!$A$2:$C$101,3,FALSE)/VLOOKUP("電力（全国平均・暫定）",設定!$A$2:$C$101,3,FALSE)),"")</f>
        <v/>
      </c>
    </row>
    <row r="698" spans="21:21" x14ac:dyDescent="0.15">
      <c r="U698" s="8" t="str">
        <f>IFERROR(1 + ((1-#REF!)/MAX(#REF!,0.000001))*(VLOOKUP("都市ガス",設定!$A$2:$C$101,3,FALSE)/VLOOKUP("電力（全国平均・暫定）",設定!$A$2:$C$101,3,FALSE)),"")</f>
        <v/>
      </c>
    </row>
    <row r="699" spans="21:21" x14ac:dyDescent="0.15">
      <c r="U699" s="8" t="str">
        <f>IFERROR(1 + ((1-#REF!)/MAX(#REF!,0.000001))*(VLOOKUP("都市ガス",設定!$A$2:$C$101,3,FALSE)/VLOOKUP("電力（全国平均・暫定）",設定!$A$2:$C$101,3,FALSE)),"")</f>
        <v/>
      </c>
    </row>
    <row r="700" spans="21:21" x14ac:dyDescent="0.15">
      <c r="U700" s="8" t="str">
        <f>IFERROR(1 + ((1-#REF!)/MAX(#REF!,0.000001))*(VLOOKUP("都市ガス",設定!$A$2:$C$101,3,FALSE)/VLOOKUP("電力（全国平均・暫定）",設定!$A$2:$C$101,3,FALSE)),"")</f>
        <v/>
      </c>
    </row>
    <row r="701" spans="21:21" x14ac:dyDescent="0.15">
      <c r="U701" s="8" t="str">
        <f>IFERROR(1 + ((1-#REF!)/MAX(#REF!,0.000001))*(VLOOKUP("都市ガス",設定!$A$2:$C$101,3,FALSE)/VLOOKUP("電力（全国平均・暫定）",設定!$A$2:$C$101,3,FALSE)),"")</f>
        <v/>
      </c>
    </row>
    <row r="702" spans="21:21" x14ac:dyDescent="0.15">
      <c r="U702" s="8" t="str">
        <f>IFERROR(1 + ((1-#REF!)/MAX(#REF!,0.000001))*(VLOOKUP("都市ガス",設定!$A$2:$C$101,3,FALSE)/VLOOKUP("電力（全国平均・暫定）",設定!$A$2:$C$101,3,FALSE)),"")</f>
        <v/>
      </c>
    </row>
    <row r="703" spans="21:21" x14ac:dyDescent="0.15">
      <c r="U703" s="8" t="str">
        <f>IFERROR(1 + ((1-#REF!)/MAX(#REF!,0.000001))*(VLOOKUP("都市ガス",設定!$A$2:$C$101,3,FALSE)/VLOOKUP("電力（全国平均・暫定）",設定!$A$2:$C$101,3,FALSE)),"")</f>
        <v/>
      </c>
    </row>
    <row r="704" spans="21:21" x14ac:dyDescent="0.15">
      <c r="U704" s="8" t="str">
        <f>IFERROR(1 + ((1-#REF!)/MAX(#REF!,0.000001))*(VLOOKUP("都市ガス",設定!$A$2:$C$101,3,FALSE)/VLOOKUP("電力（全国平均・暫定）",設定!$A$2:$C$101,3,FALSE)),"")</f>
        <v/>
      </c>
    </row>
    <row r="705" spans="21:21" x14ac:dyDescent="0.15">
      <c r="U705" s="8" t="str">
        <f>IFERROR(1 + ((1-#REF!)/MAX(#REF!,0.000001))*(VLOOKUP("都市ガス",設定!$A$2:$C$101,3,FALSE)/VLOOKUP("電力（全国平均・暫定）",設定!$A$2:$C$101,3,FALSE)),"")</f>
        <v/>
      </c>
    </row>
    <row r="706" spans="21:21" x14ac:dyDescent="0.15">
      <c r="U706" s="8" t="str">
        <f>IFERROR(1 + ((1-#REF!)/MAX(#REF!,0.000001))*(VLOOKUP("都市ガス",設定!$A$2:$C$101,3,FALSE)/VLOOKUP("電力（全国平均・暫定）",設定!$A$2:$C$101,3,FALSE)),"")</f>
        <v/>
      </c>
    </row>
    <row r="707" spans="21:21" x14ac:dyDescent="0.15">
      <c r="U707" s="8" t="str">
        <f>IFERROR(1 + ((1-#REF!)/MAX(#REF!,0.000001))*(VLOOKUP("都市ガス",設定!$A$2:$C$101,3,FALSE)/VLOOKUP("電力（全国平均・暫定）",設定!$A$2:$C$101,3,FALSE)),"")</f>
        <v/>
      </c>
    </row>
    <row r="708" spans="21:21" x14ac:dyDescent="0.15">
      <c r="U708" s="8" t="str">
        <f>IFERROR(1 + ((1-#REF!)/MAX(#REF!,0.000001))*(VLOOKUP("都市ガス",設定!$A$2:$C$101,3,FALSE)/VLOOKUP("電力（全国平均・暫定）",設定!$A$2:$C$101,3,FALSE)),"")</f>
        <v/>
      </c>
    </row>
    <row r="709" spans="21:21" x14ac:dyDescent="0.15">
      <c r="U709" s="8" t="str">
        <f>IFERROR(1 + ((1-#REF!)/MAX(#REF!,0.000001))*(VLOOKUP("都市ガス",設定!$A$2:$C$101,3,FALSE)/VLOOKUP("電力（全国平均・暫定）",設定!$A$2:$C$101,3,FALSE)),"")</f>
        <v/>
      </c>
    </row>
    <row r="710" spans="21:21" x14ac:dyDescent="0.15">
      <c r="U710" s="8" t="str">
        <f>IFERROR(1 + ((1-#REF!)/MAX(#REF!,0.000001))*(VLOOKUP("都市ガス",設定!$A$2:$C$101,3,FALSE)/VLOOKUP("電力（全国平均・暫定）",設定!$A$2:$C$101,3,FALSE)),"")</f>
        <v/>
      </c>
    </row>
    <row r="711" spans="21:21" x14ac:dyDescent="0.15">
      <c r="U711" s="8" t="str">
        <f>IFERROR(1 + ((1-#REF!)/MAX(#REF!,0.000001))*(VLOOKUP("都市ガス",設定!$A$2:$C$101,3,FALSE)/VLOOKUP("電力（全国平均・暫定）",設定!$A$2:$C$101,3,FALSE)),"")</f>
        <v/>
      </c>
    </row>
    <row r="712" spans="21:21" x14ac:dyDescent="0.15">
      <c r="U712" s="8" t="str">
        <f>IFERROR(1 + ((1-#REF!)/MAX(#REF!,0.000001))*(VLOOKUP("都市ガス",設定!$A$2:$C$101,3,FALSE)/VLOOKUP("電力（全国平均・暫定）",設定!$A$2:$C$101,3,FALSE)),"")</f>
        <v/>
      </c>
    </row>
    <row r="713" spans="21:21" x14ac:dyDescent="0.15">
      <c r="U713" s="8" t="str">
        <f>IFERROR(1 + ((1-#REF!)/MAX(#REF!,0.000001))*(VLOOKUP("都市ガス",設定!$A$2:$C$101,3,FALSE)/VLOOKUP("電力（全国平均・暫定）",設定!$A$2:$C$101,3,FALSE)),"")</f>
        <v/>
      </c>
    </row>
    <row r="714" spans="21:21" x14ac:dyDescent="0.15">
      <c r="U714" s="8" t="str">
        <f>IFERROR(1 + ((1-#REF!)/MAX(#REF!,0.000001))*(VLOOKUP("都市ガス",設定!$A$2:$C$101,3,FALSE)/VLOOKUP("電力（全国平均・暫定）",設定!$A$2:$C$101,3,FALSE)),"")</f>
        <v/>
      </c>
    </row>
    <row r="715" spans="21:21" x14ac:dyDescent="0.15">
      <c r="U715" s="8" t="str">
        <f>IFERROR(1 + ((1-#REF!)/MAX(#REF!,0.000001))*(VLOOKUP("都市ガス",設定!$A$2:$C$101,3,FALSE)/VLOOKUP("電力（全国平均・暫定）",設定!$A$2:$C$101,3,FALSE)),"")</f>
        <v/>
      </c>
    </row>
    <row r="716" spans="21:21" x14ac:dyDescent="0.15">
      <c r="U716" s="8" t="str">
        <f>IFERROR(1 + ((1-#REF!)/MAX(#REF!,0.000001))*(VLOOKUP("都市ガス",設定!$A$2:$C$101,3,FALSE)/VLOOKUP("電力（全国平均・暫定）",設定!$A$2:$C$101,3,FALSE)),"")</f>
        <v/>
      </c>
    </row>
    <row r="717" spans="21:21" x14ac:dyDescent="0.15">
      <c r="U717" s="8" t="str">
        <f>IFERROR(1 + ((1-#REF!)/MAX(#REF!,0.000001))*(VLOOKUP("都市ガス",設定!$A$2:$C$101,3,FALSE)/VLOOKUP("電力（全国平均・暫定）",設定!$A$2:$C$101,3,FALSE)),"")</f>
        <v/>
      </c>
    </row>
    <row r="718" spans="21:21" x14ac:dyDescent="0.15">
      <c r="U718" s="8" t="str">
        <f>IFERROR(1 + ((1-#REF!)/MAX(#REF!,0.000001))*(VLOOKUP("都市ガス",設定!$A$2:$C$101,3,FALSE)/VLOOKUP("電力（全国平均・暫定）",設定!$A$2:$C$101,3,FALSE)),"")</f>
        <v/>
      </c>
    </row>
    <row r="719" spans="21:21" x14ac:dyDescent="0.15">
      <c r="U719" s="8" t="str">
        <f>IFERROR(1 + ((1-#REF!)/MAX(#REF!,0.000001))*(VLOOKUP("都市ガス",設定!$A$2:$C$101,3,FALSE)/VLOOKUP("電力（全国平均・暫定）",設定!$A$2:$C$101,3,FALSE)),"")</f>
        <v/>
      </c>
    </row>
    <row r="720" spans="21:21" x14ac:dyDescent="0.15">
      <c r="U720" s="8" t="str">
        <f>IFERROR(1 + ((1-#REF!)/MAX(#REF!,0.000001))*(VLOOKUP("都市ガス",設定!$A$2:$C$101,3,FALSE)/VLOOKUP("電力（全国平均・暫定）",設定!$A$2:$C$101,3,FALSE)),"")</f>
        <v/>
      </c>
    </row>
    <row r="721" spans="21:21" x14ac:dyDescent="0.15">
      <c r="U721" s="8" t="str">
        <f>IFERROR(1 + ((1-#REF!)/MAX(#REF!,0.000001))*(VLOOKUP("都市ガス",設定!$A$2:$C$101,3,FALSE)/VLOOKUP("電力（全国平均・暫定）",設定!$A$2:$C$101,3,FALSE)),"")</f>
        <v/>
      </c>
    </row>
    <row r="722" spans="21:21" x14ac:dyDescent="0.15">
      <c r="U722" s="8" t="str">
        <f>IFERROR(1 + ((1-#REF!)/MAX(#REF!,0.000001))*(VLOOKUP("都市ガス",設定!$A$2:$C$101,3,FALSE)/VLOOKUP("電力（全国平均・暫定）",設定!$A$2:$C$101,3,FALSE)),"")</f>
        <v/>
      </c>
    </row>
    <row r="723" spans="21:21" x14ac:dyDescent="0.15">
      <c r="U723" s="8" t="str">
        <f>IFERROR(1 + ((1-#REF!)/MAX(#REF!,0.000001))*(VLOOKUP("都市ガス",設定!$A$2:$C$101,3,FALSE)/VLOOKUP("電力（全国平均・暫定）",設定!$A$2:$C$101,3,FALSE)),"")</f>
        <v/>
      </c>
    </row>
    <row r="724" spans="21:21" x14ac:dyDescent="0.15">
      <c r="U724" s="8" t="str">
        <f>IFERROR(1 + ((1-#REF!)/MAX(#REF!,0.000001))*(VLOOKUP("都市ガス",設定!$A$2:$C$101,3,FALSE)/VLOOKUP("電力（全国平均・暫定）",設定!$A$2:$C$101,3,FALSE)),"")</f>
        <v/>
      </c>
    </row>
    <row r="725" spans="21:21" x14ac:dyDescent="0.15">
      <c r="U725" s="8" t="str">
        <f>IFERROR(1 + ((1-#REF!)/MAX(#REF!,0.000001))*(VLOOKUP("都市ガス",設定!$A$2:$C$101,3,FALSE)/VLOOKUP("電力（全国平均・暫定）",設定!$A$2:$C$101,3,FALSE)),"")</f>
        <v/>
      </c>
    </row>
    <row r="726" spans="21:21" x14ac:dyDescent="0.15">
      <c r="U726" s="8" t="str">
        <f>IFERROR(1 + ((1-#REF!)/MAX(#REF!,0.000001))*(VLOOKUP("都市ガス",設定!$A$2:$C$101,3,FALSE)/VLOOKUP("電力（全国平均・暫定）",設定!$A$2:$C$101,3,FALSE)),"")</f>
        <v/>
      </c>
    </row>
    <row r="727" spans="21:21" x14ac:dyDescent="0.15">
      <c r="U727" s="8" t="str">
        <f>IFERROR(1 + ((1-#REF!)/MAX(#REF!,0.000001))*(VLOOKUP("都市ガス",設定!$A$2:$C$101,3,FALSE)/VLOOKUP("電力（全国平均・暫定）",設定!$A$2:$C$101,3,FALSE)),"")</f>
        <v/>
      </c>
    </row>
    <row r="728" spans="21:21" x14ac:dyDescent="0.15">
      <c r="U728" s="8" t="str">
        <f>IFERROR(1 + ((1-#REF!)/MAX(#REF!,0.000001))*(VLOOKUP("都市ガス",設定!$A$2:$C$101,3,FALSE)/VLOOKUP("電力（全国平均・暫定）",設定!$A$2:$C$101,3,FALSE)),"")</f>
        <v/>
      </c>
    </row>
    <row r="729" spans="21:21" x14ac:dyDescent="0.15">
      <c r="U729" s="8" t="str">
        <f>IFERROR(1 + ((1-#REF!)/MAX(#REF!,0.000001))*(VLOOKUP("都市ガス",設定!$A$2:$C$101,3,FALSE)/VLOOKUP("電力（全国平均・暫定）",設定!$A$2:$C$101,3,FALSE)),"")</f>
        <v/>
      </c>
    </row>
    <row r="730" spans="21:21" x14ac:dyDescent="0.15">
      <c r="U730" s="8" t="str">
        <f>IFERROR(1 + ((1-#REF!)/MAX(#REF!,0.000001))*(VLOOKUP("都市ガス",設定!$A$2:$C$101,3,FALSE)/VLOOKUP("電力（全国平均・暫定）",設定!$A$2:$C$101,3,FALSE)),"")</f>
        <v/>
      </c>
    </row>
    <row r="731" spans="21:21" x14ac:dyDescent="0.15">
      <c r="U731" s="8" t="str">
        <f>IFERROR(1 + ((1-#REF!)/MAX(#REF!,0.000001))*(VLOOKUP("都市ガス",設定!$A$2:$C$101,3,FALSE)/VLOOKUP("電力（全国平均・暫定）",設定!$A$2:$C$101,3,FALSE)),"")</f>
        <v/>
      </c>
    </row>
    <row r="732" spans="21:21" x14ac:dyDescent="0.15">
      <c r="U732" s="8" t="str">
        <f>IFERROR(1 + ((1-#REF!)/MAX(#REF!,0.000001))*(VLOOKUP("都市ガス",設定!$A$2:$C$101,3,FALSE)/VLOOKUP("電力（全国平均・暫定）",設定!$A$2:$C$101,3,FALSE)),"")</f>
        <v/>
      </c>
    </row>
    <row r="733" spans="21:21" x14ac:dyDescent="0.15">
      <c r="U733" s="8" t="str">
        <f>IFERROR(1 + ((1-#REF!)/MAX(#REF!,0.000001))*(VLOOKUP("都市ガス",設定!$A$2:$C$101,3,FALSE)/VLOOKUP("電力（全国平均・暫定）",設定!$A$2:$C$101,3,FALSE)),"")</f>
        <v/>
      </c>
    </row>
    <row r="734" spans="21:21" x14ac:dyDescent="0.15">
      <c r="U734" s="8" t="str">
        <f>IFERROR(1 + ((1-#REF!)/MAX(#REF!,0.000001))*(VLOOKUP("都市ガス",設定!$A$2:$C$101,3,FALSE)/VLOOKUP("電力（全国平均・暫定）",設定!$A$2:$C$101,3,FALSE)),"")</f>
        <v/>
      </c>
    </row>
    <row r="735" spans="21:21" x14ac:dyDescent="0.15">
      <c r="U735" s="8" t="str">
        <f>IFERROR(1 + ((1-#REF!)/MAX(#REF!,0.000001))*(VLOOKUP("都市ガス",設定!$A$2:$C$101,3,FALSE)/VLOOKUP("電力（全国平均・暫定）",設定!$A$2:$C$101,3,FALSE)),"")</f>
        <v/>
      </c>
    </row>
    <row r="736" spans="21:21" x14ac:dyDescent="0.15">
      <c r="U736" s="8" t="str">
        <f>IFERROR(1 + ((1-#REF!)/MAX(#REF!,0.000001))*(VLOOKUP("都市ガス",設定!$A$2:$C$101,3,FALSE)/VLOOKUP("電力（全国平均・暫定）",設定!$A$2:$C$101,3,FALSE)),"")</f>
        <v/>
      </c>
    </row>
    <row r="737" spans="21:21" x14ac:dyDescent="0.15">
      <c r="U737" s="8" t="str">
        <f>IFERROR(1 + ((1-#REF!)/MAX(#REF!,0.000001))*(VLOOKUP("都市ガス",設定!$A$2:$C$101,3,FALSE)/VLOOKUP("電力（全国平均・暫定）",設定!$A$2:$C$101,3,FALSE)),"")</f>
        <v/>
      </c>
    </row>
    <row r="738" spans="21:21" x14ac:dyDescent="0.15">
      <c r="U738" s="8" t="str">
        <f>IFERROR(1 + ((1-#REF!)/MAX(#REF!,0.000001))*(VLOOKUP("都市ガス",設定!$A$2:$C$101,3,FALSE)/VLOOKUP("電力（全国平均・暫定）",設定!$A$2:$C$101,3,FALSE)),"")</f>
        <v/>
      </c>
    </row>
    <row r="739" spans="21:21" x14ac:dyDescent="0.15">
      <c r="U739" s="8" t="str">
        <f>IFERROR(1 + ((1-#REF!)/MAX(#REF!,0.000001))*(VLOOKUP("都市ガス",設定!$A$2:$C$101,3,FALSE)/VLOOKUP("電力（全国平均・暫定）",設定!$A$2:$C$101,3,FALSE)),"")</f>
        <v/>
      </c>
    </row>
    <row r="740" spans="21:21" x14ac:dyDescent="0.15">
      <c r="U740" s="8" t="str">
        <f>IFERROR(1 + ((1-#REF!)/MAX(#REF!,0.000001))*(VLOOKUP("都市ガス",設定!$A$2:$C$101,3,FALSE)/VLOOKUP("電力（全国平均・暫定）",設定!$A$2:$C$101,3,FALSE)),"")</f>
        <v/>
      </c>
    </row>
    <row r="741" spans="21:21" x14ac:dyDescent="0.15">
      <c r="U741" s="8" t="str">
        <f>IFERROR(1 + ((1-#REF!)/MAX(#REF!,0.000001))*(VLOOKUP("都市ガス",設定!$A$2:$C$101,3,FALSE)/VLOOKUP("電力（全国平均・暫定）",設定!$A$2:$C$101,3,FALSE)),"")</f>
        <v/>
      </c>
    </row>
    <row r="742" spans="21:21" x14ac:dyDescent="0.15">
      <c r="U742" s="8" t="str">
        <f>IFERROR(1 + ((1-#REF!)/MAX(#REF!,0.000001))*(VLOOKUP("都市ガス",設定!$A$2:$C$101,3,FALSE)/VLOOKUP("電力（全国平均・暫定）",設定!$A$2:$C$101,3,FALSE)),"")</f>
        <v/>
      </c>
    </row>
    <row r="743" spans="21:21" x14ac:dyDescent="0.15">
      <c r="U743" s="8" t="str">
        <f>IFERROR(1 + ((1-#REF!)/MAX(#REF!,0.000001))*(VLOOKUP("都市ガス",設定!$A$2:$C$101,3,FALSE)/VLOOKUP("電力（全国平均・暫定）",設定!$A$2:$C$101,3,FALSE)),"")</f>
        <v/>
      </c>
    </row>
    <row r="744" spans="21:21" x14ac:dyDescent="0.15">
      <c r="U744" s="8" t="str">
        <f>IFERROR(1 + ((1-#REF!)/MAX(#REF!,0.000001))*(VLOOKUP("都市ガス",設定!$A$2:$C$101,3,FALSE)/VLOOKUP("電力（全国平均・暫定）",設定!$A$2:$C$101,3,FALSE)),"")</f>
        <v/>
      </c>
    </row>
    <row r="745" spans="21:21" x14ac:dyDescent="0.15">
      <c r="U745" s="8" t="str">
        <f>IFERROR(1 + ((1-#REF!)/MAX(#REF!,0.000001))*(VLOOKUP("都市ガス",設定!$A$2:$C$101,3,FALSE)/VLOOKUP("電力（全国平均・暫定）",設定!$A$2:$C$101,3,FALSE)),"")</f>
        <v/>
      </c>
    </row>
    <row r="746" spans="21:21" x14ac:dyDescent="0.15">
      <c r="U746" s="8" t="str">
        <f>IFERROR(1 + ((1-#REF!)/MAX(#REF!,0.000001))*(VLOOKUP("都市ガス",設定!$A$2:$C$101,3,FALSE)/VLOOKUP("電力（全国平均・暫定）",設定!$A$2:$C$101,3,FALSE)),"")</f>
        <v/>
      </c>
    </row>
    <row r="747" spans="21:21" x14ac:dyDescent="0.15">
      <c r="U747" s="8" t="str">
        <f>IFERROR(1 + ((1-#REF!)/MAX(#REF!,0.000001))*(VLOOKUP("都市ガス",設定!$A$2:$C$101,3,FALSE)/VLOOKUP("電力（全国平均・暫定）",設定!$A$2:$C$101,3,FALSE)),"")</f>
        <v/>
      </c>
    </row>
    <row r="748" spans="21:21" x14ac:dyDescent="0.15">
      <c r="U748" s="8" t="str">
        <f>IFERROR(1 + ((1-#REF!)/MAX(#REF!,0.000001))*(VLOOKUP("都市ガス",設定!$A$2:$C$101,3,FALSE)/VLOOKUP("電力（全国平均・暫定）",設定!$A$2:$C$101,3,FALSE)),"")</f>
        <v/>
      </c>
    </row>
    <row r="749" spans="21:21" x14ac:dyDescent="0.15">
      <c r="U749" s="8" t="str">
        <f>IFERROR(1 + ((1-#REF!)/MAX(#REF!,0.000001))*(VLOOKUP("都市ガス",設定!$A$2:$C$101,3,FALSE)/VLOOKUP("電力（全国平均・暫定）",設定!$A$2:$C$101,3,FALSE)),"")</f>
        <v/>
      </c>
    </row>
    <row r="750" spans="21:21" x14ac:dyDescent="0.15">
      <c r="U750" s="8" t="str">
        <f>IFERROR(1 + ((1-#REF!)/MAX(#REF!,0.000001))*(VLOOKUP("都市ガス",設定!$A$2:$C$101,3,FALSE)/VLOOKUP("電力（全国平均・暫定）",設定!$A$2:$C$101,3,FALSE)),"")</f>
        <v/>
      </c>
    </row>
    <row r="751" spans="21:21" x14ac:dyDescent="0.15">
      <c r="U751" s="8" t="str">
        <f>IFERROR(1 + ((1-#REF!)/MAX(#REF!,0.000001))*(VLOOKUP("都市ガス",設定!$A$2:$C$101,3,FALSE)/VLOOKUP("電力（全国平均・暫定）",設定!$A$2:$C$101,3,FALSE)),"")</f>
        <v/>
      </c>
    </row>
    <row r="752" spans="21:21" x14ac:dyDescent="0.15">
      <c r="U752" s="8" t="str">
        <f>IFERROR(1 + ((1-#REF!)/MAX(#REF!,0.000001))*(VLOOKUP("都市ガス",設定!$A$2:$C$101,3,FALSE)/VLOOKUP("電力（全国平均・暫定）",設定!$A$2:$C$101,3,FALSE)),"")</f>
        <v/>
      </c>
    </row>
    <row r="753" spans="21:21" x14ac:dyDescent="0.15">
      <c r="U753" s="8" t="str">
        <f>IFERROR(1 + ((1-#REF!)/MAX(#REF!,0.000001))*(VLOOKUP("都市ガス",設定!$A$2:$C$101,3,FALSE)/VLOOKUP("電力（全国平均・暫定）",設定!$A$2:$C$101,3,FALSE)),"")</f>
        <v/>
      </c>
    </row>
    <row r="754" spans="21:21" x14ac:dyDescent="0.15">
      <c r="U754" s="8" t="str">
        <f>IFERROR(1 + ((1-#REF!)/MAX(#REF!,0.000001))*(VLOOKUP("都市ガス",設定!$A$2:$C$101,3,FALSE)/VLOOKUP("電力（全国平均・暫定）",設定!$A$2:$C$101,3,FALSE)),"")</f>
        <v/>
      </c>
    </row>
    <row r="755" spans="21:21" x14ac:dyDescent="0.15">
      <c r="U755" s="8" t="str">
        <f>IFERROR(1 + ((1-#REF!)/MAX(#REF!,0.000001))*(VLOOKUP("都市ガス",設定!$A$2:$C$101,3,FALSE)/VLOOKUP("電力（全国平均・暫定）",設定!$A$2:$C$101,3,FALSE)),"")</f>
        <v/>
      </c>
    </row>
    <row r="756" spans="21:21" x14ac:dyDescent="0.15">
      <c r="U756" s="8" t="str">
        <f>IFERROR(1 + ((1-#REF!)/MAX(#REF!,0.000001))*(VLOOKUP("都市ガス",設定!$A$2:$C$101,3,FALSE)/VLOOKUP("電力（全国平均・暫定）",設定!$A$2:$C$101,3,FALSE)),"")</f>
        <v/>
      </c>
    </row>
    <row r="757" spans="21:21" x14ac:dyDescent="0.15">
      <c r="U757" s="8" t="str">
        <f>IFERROR(1 + ((1-#REF!)/MAX(#REF!,0.000001))*(VLOOKUP("都市ガス",設定!$A$2:$C$101,3,FALSE)/VLOOKUP("電力（全国平均・暫定）",設定!$A$2:$C$101,3,FALSE)),"")</f>
        <v/>
      </c>
    </row>
    <row r="758" spans="21:21" x14ac:dyDescent="0.15">
      <c r="U758" s="8" t="str">
        <f>IFERROR(1 + ((1-#REF!)/MAX(#REF!,0.000001))*(VLOOKUP("都市ガス",設定!$A$2:$C$101,3,FALSE)/VLOOKUP("電力（全国平均・暫定）",設定!$A$2:$C$101,3,FALSE)),"")</f>
        <v/>
      </c>
    </row>
    <row r="759" spans="21:21" x14ac:dyDescent="0.15">
      <c r="U759" s="8" t="str">
        <f>IFERROR(1 + ((1-#REF!)/MAX(#REF!,0.000001))*(VLOOKUP("都市ガス",設定!$A$2:$C$101,3,FALSE)/VLOOKUP("電力（全国平均・暫定）",設定!$A$2:$C$101,3,FALSE)),"")</f>
        <v/>
      </c>
    </row>
    <row r="760" spans="21:21" x14ac:dyDescent="0.15">
      <c r="U760" s="8" t="str">
        <f>IFERROR(1 + ((1-#REF!)/MAX(#REF!,0.000001))*(VLOOKUP("都市ガス",設定!$A$2:$C$101,3,FALSE)/VLOOKUP("電力（全国平均・暫定）",設定!$A$2:$C$101,3,FALSE)),"")</f>
        <v/>
      </c>
    </row>
    <row r="761" spans="21:21" x14ac:dyDescent="0.15">
      <c r="U761" s="8" t="str">
        <f>IFERROR(1 + ((1-#REF!)/MAX(#REF!,0.000001))*(VLOOKUP("都市ガス",設定!$A$2:$C$101,3,FALSE)/VLOOKUP("電力（全国平均・暫定）",設定!$A$2:$C$101,3,FALSE)),"")</f>
        <v/>
      </c>
    </row>
    <row r="762" spans="21:21" x14ac:dyDescent="0.15">
      <c r="U762" s="8" t="str">
        <f>IFERROR(1 + ((1-#REF!)/MAX(#REF!,0.000001))*(VLOOKUP("都市ガス",設定!$A$2:$C$101,3,FALSE)/VLOOKUP("電力（全国平均・暫定）",設定!$A$2:$C$101,3,FALSE)),"")</f>
        <v/>
      </c>
    </row>
    <row r="763" spans="21:21" x14ac:dyDescent="0.15">
      <c r="U763" s="8" t="str">
        <f>IFERROR(1 + ((1-#REF!)/MAX(#REF!,0.000001))*(VLOOKUP("都市ガス",設定!$A$2:$C$101,3,FALSE)/VLOOKUP("電力（全国平均・暫定）",設定!$A$2:$C$101,3,FALSE)),"")</f>
        <v/>
      </c>
    </row>
    <row r="764" spans="21:21" x14ac:dyDescent="0.15">
      <c r="U764" s="8" t="str">
        <f>IFERROR(1 + ((1-#REF!)/MAX(#REF!,0.000001))*(VLOOKUP("都市ガス",設定!$A$2:$C$101,3,FALSE)/VLOOKUP("電力（全国平均・暫定）",設定!$A$2:$C$101,3,FALSE)),"")</f>
        <v/>
      </c>
    </row>
    <row r="765" spans="21:21" x14ac:dyDescent="0.15">
      <c r="U765" s="8" t="str">
        <f>IFERROR(1 + ((1-#REF!)/MAX(#REF!,0.000001))*(VLOOKUP("都市ガス",設定!$A$2:$C$101,3,FALSE)/VLOOKUP("電力（全国平均・暫定）",設定!$A$2:$C$101,3,FALSE)),"")</f>
        <v/>
      </c>
    </row>
    <row r="766" spans="21:21" x14ac:dyDescent="0.15">
      <c r="U766" s="8" t="str">
        <f>IFERROR(1 + ((1-#REF!)/MAX(#REF!,0.000001))*(VLOOKUP("都市ガス",設定!$A$2:$C$101,3,FALSE)/VLOOKUP("電力（全国平均・暫定）",設定!$A$2:$C$101,3,FALSE)),"")</f>
        <v/>
      </c>
    </row>
    <row r="767" spans="21:21" x14ac:dyDescent="0.15">
      <c r="U767" s="8" t="str">
        <f>IFERROR(1 + ((1-#REF!)/MAX(#REF!,0.000001))*(VLOOKUP("都市ガス",設定!$A$2:$C$101,3,FALSE)/VLOOKUP("電力（全国平均・暫定）",設定!$A$2:$C$101,3,FALSE)),"")</f>
        <v/>
      </c>
    </row>
    <row r="768" spans="21:21" x14ac:dyDescent="0.15">
      <c r="U768" s="8" t="str">
        <f>IFERROR(1 + ((1-#REF!)/MAX(#REF!,0.000001))*(VLOOKUP("都市ガス",設定!$A$2:$C$101,3,FALSE)/VLOOKUP("電力（全国平均・暫定）",設定!$A$2:$C$101,3,FALSE)),"")</f>
        <v/>
      </c>
    </row>
    <row r="769" spans="21:21" x14ac:dyDescent="0.15">
      <c r="U769" s="8" t="str">
        <f>IFERROR(1 + ((1-#REF!)/MAX(#REF!,0.000001))*(VLOOKUP("都市ガス",設定!$A$2:$C$101,3,FALSE)/VLOOKUP("電力（全国平均・暫定）",設定!$A$2:$C$101,3,FALSE)),"")</f>
        <v/>
      </c>
    </row>
    <row r="770" spans="21:21" x14ac:dyDescent="0.15">
      <c r="U770" s="8" t="str">
        <f>IFERROR(1 + ((1-#REF!)/MAX(#REF!,0.000001))*(VLOOKUP("都市ガス",設定!$A$2:$C$101,3,FALSE)/VLOOKUP("電力（全国平均・暫定）",設定!$A$2:$C$101,3,FALSE)),"")</f>
        <v/>
      </c>
    </row>
    <row r="771" spans="21:21" x14ac:dyDescent="0.15">
      <c r="U771" s="8" t="str">
        <f>IFERROR(1 + ((1-#REF!)/MAX(#REF!,0.000001))*(VLOOKUP("都市ガス",設定!$A$2:$C$101,3,FALSE)/VLOOKUP("電力（全国平均・暫定）",設定!$A$2:$C$101,3,FALSE)),"")</f>
        <v/>
      </c>
    </row>
    <row r="772" spans="21:21" x14ac:dyDescent="0.15">
      <c r="U772" s="8" t="str">
        <f>IFERROR(1 + ((1-#REF!)/MAX(#REF!,0.000001))*(VLOOKUP("都市ガス",設定!$A$2:$C$101,3,FALSE)/VLOOKUP("電力（全国平均・暫定）",設定!$A$2:$C$101,3,FALSE)),"")</f>
        <v/>
      </c>
    </row>
    <row r="773" spans="21:21" x14ac:dyDescent="0.15">
      <c r="U773" s="8" t="str">
        <f>IFERROR(1 + ((1-#REF!)/MAX(#REF!,0.000001))*(VLOOKUP("都市ガス",設定!$A$2:$C$101,3,FALSE)/VLOOKUP("電力（全国平均・暫定）",設定!$A$2:$C$101,3,FALSE)),"")</f>
        <v/>
      </c>
    </row>
    <row r="774" spans="21:21" x14ac:dyDescent="0.15">
      <c r="U774" s="8" t="str">
        <f>IFERROR(1 + ((1-#REF!)/MAX(#REF!,0.000001))*(VLOOKUP("都市ガス",設定!$A$2:$C$101,3,FALSE)/VLOOKUP("電力（全国平均・暫定）",設定!$A$2:$C$101,3,FALSE)),"")</f>
        <v/>
      </c>
    </row>
    <row r="775" spans="21:21" x14ac:dyDescent="0.15">
      <c r="U775" s="8" t="str">
        <f>IFERROR(1 + ((1-#REF!)/MAX(#REF!,0.000001))*(VLOOKUP("都市ガス",設定!$A$2:$C$101,3,FALSE)/VLOOKUP("電力（全国平均・暫定）",設定!$A$2:$C$101,3,FALSE)),"")</f>
        <v/>
      </c>
    </row>
    <row r="776" spans="21:21" x14ac:dyDescent="0.15">
      <c r="U776" s="8" t="str">
        <f>IFERROR(1 + ((1-#REF!)/MAX(#REF!,0.000001))*(VLOOKUP("都市ガス",設定!$A$2:$C$101,3,FALSE)/VLOOKUP("電力（全国平均・暫定）",設定!$A$2:$C$101,3,FALSE)),"")</f>
        <v/>
      </c>
    </row>
    <row r="777" spans="21:21" x14ac:dyDescent="0.15">
      <c r="U777" s="8" t="str">
        <f>IFERROR(1 + ((1-#REF!)/MAX(#REF!,0.000001))*(VLOOKUP("都市ガス",設定!$A$2:$C$101,3,FALSE)/VLOOKUP("電力（全国平均・暫定）",設定!$A$2:$C$101,3,FALSE)),"")</f>
        <v/>
      </c>
    </row>
    <row r="778" spans="21:21" x14ac:dyDescent="0.15">
      <c r="U778" s="8" t="str">
        <f>IFERROR(1 + ((1-#REF!)/MAX(#REF!,0.000001))*(VLOOKUP("都市ガス",設定!$A$2:$C$101,3,FALSE)/VLOOKUP("電力（全国平均・暫定）",設定!$A$2:$C$101,3,FALSE)),"")</f>
        <v/>
      </c>
    </row>
    <row r="779" spans="21:21" x14ac:dyDescent="0.15">
      <c r="U779" s="8" t="str">
        <f>IFERROR(1 + ((1-#REF!)/MAX(#REF!,0.000001))*(VLOOKUP("都市ガス",設定!$A$2:$C$101,3,FALSE)/VLOOKUP("電力（全国平均・暫定）",設定!$A$2:$C$101,3,FALSE)),"")</f>
        <v/>
      </c>
    </row>
    <row r="780" spans="21:21" x14ac:dyDescent="0.15">
      <c r="U780" s="8" t="str">
        <f>IFERROR(1 + ((1-#REF!)/MAX(#REF!,0.000001))*(VLOOKUP("都市ガス",設定!$A$2:$C$101,3,FALSE)/VLOOKUP("電力（全国平均・暫定）",設定!$A$2:$C$101,3,FALSE)),"")</f>
        <v/>
      </c>
    </row>
    <row r="781" spans="21:21" x14ac:dyDescent="0.15">
      <c r="U781" s="8" t="str">
        <f>IFERROR(1 + ((1-#REF!)/MAX(#REF!,0.000001))*(VLOOKUP("都市ガス",設定!$A$2:$C$101,3,FALSE)/VLOOKUP("電力（全国平均・暫定）",設定!$A$2:$C$101,3,FALSE)),"")</f>
        <v/>
      </c>
    </row>
    <row r="782" spans="21:21" x14ac:dyDescent="0.15">
      <c r="U782" s="8" t="str">
        <f>IFERROR(1 + ((1-#REF!)/MAX(#REF!,0.000001))*(VLOOKUP("都市ガス",設定!$A$2:$C$101,3,FALSE)/VLOOKUP("電力（全国平均・暫定）",設定!$A$2:$C$101,3,FALSE)),"")</f>
        <v/>
      </c>
    </row>
    <row r="783" spans="21:21" x14ac:dyDescent="0.15">
      <c r="U783" s="8" t="str">
        <f>IFERROR(1 + ((1-#REF!)/MAX(#REF!,0.000001))*(VLOOKUP("都市ガス",設定!$A$2:$C$101,3,FALSE)/VLOOKUP("電力（全国平均・暫定）",設定!$A$2:$C$101,3,FALSE)),"")</f>
        <v/>
      </c>
    </row>
    <row r="784" spans="21:21" x14ac:dyDescent="0.15">
      <c r="U784" s="8" t="str">
        <f>IFERROR(1 + ((1-#REF!)/MAX(#REF!,0.000001))*(VLOOKUP("都市ガス",設定!$A$2:$C$101,3,FALSE)/VLOOKUP("電力（全国平均・暫定）",設定!$A$2:$C$101,3,FALSE)),"")</f>
        <v/>
      </c>
    </row>
    <row r="785" spans="21:21" x14ac:dyDescent="0.15">
      <c r="U785" s="8" t="str">
        <f>IFERROR(1 + ((1-#REF!)/MAX(#REF!,0.000001))*(VLOOKUP("都市ガス",設定!$A$2:$C$101,3,FALSE)/VLOOKUP("電力（全国平均・暫定）",設定!$A$2:$C$101,3,FALSE)),"")</f>
        <v/>
      </c>
    </row>
    <row r="786" spans="21:21" x14ac:dyDescent="0.15">
      <c r="U786" s="8" t="str">
        <f>IFERROR(1 + ((1-#REF!)/MAX(#REF!,0.000001))*(VLOOKUP("都市ガス",設定!$A$2:$C$101,3,FALSE)/VLOOKUP("電力（全国平均・暫定）",設定!$A$2:$C$101,3,FALSE)),"")</f>
        <v/>
      </c>
    </row>
    <row r="787" spans="21:21" x14ac:dyDescent="0.15">
      <c r="U787" s="8" t="str">
        <f>IFERROR(1 + ((1-#REF!)/MAX(#REF!,0.000001))*(VLOOKUP("都市ガス",設定!$A$2:$C$101,3,FALSE)/VLOOKUP("電力（全国平均・暫定）",設定!$A$2:$C$101,3,FALSE)),"")</f>
        <v/>
      </c>
    </row>
    <row r="788" spans="21:21" x14ac:dyDescent="0.15">
      <c r="U788" s="8" t="str">
        <f>IFERROR(1 + ((1-#REF!)/MAX(#REF!,0.000001))*(VLOOKUP("都市ガス",設定!$A$2:$C$101,3,FALSE)/VLOOKUP("電力（全国平均・暫定）",設定!$A$2:$C$101,3,FALSE)),"")</f>
        <v/>
      </c>
    </row>
    <row r="789" spans="21:21" x14ac:dyDescent="0.15">
      <c r="U789" s="8" t="str">
        <f>IFERROR(1 + ((1-#REF!)/MAX(#REF!,0.000001))*(VLOOKUP("都市ガス",設定!$A$2:$C$101,3,FALSE)/VLOOKUP("電力（全国平均・暫定）",設定!$A$2:$C$101,3,FALSE)),"")</f>
        <v/>
      </c>
    </row>
    <row r="790" spans="21:21" x14ac:dyDescent="0.15">
      <c r="U790" s="8" t="str">
        <f>IFERROR(1 + ((1-#REF!)/MAX(#REF!,0.000001))*(VLOOKUP("都市ガス",設定!$A$2:$C$101,3,FALSE)/VLOOKUP("電力（全国平均・暫定）",設定!$A$2:$C$101,3,FALSE)),"")</f>
        <v/>
      </c>
    </row>
    <row r="791" spans="21:21" x14ac:dyDescent="0.15">
      <c r="U791" s="8" t="str">
        <f>IFERROR(1 + ((1-#REF!)/MAX(#REF!,0.000001))*(VLOOKUP("都市ガス",設定!$A$2:$C$101,3,FALSE)/VLOOKUP("電力（全国平均・暫定）",設定!$A$2:$C$101,3,FALSE)),"")</f>
        <v/>
      </c>
    </row>
    <row r="792" spans="21:21" x14ac:dyDescent="0.15">
      <c r="U792" s="8" t="str">
        <f>IFERROR(1 + ((1-#REF!)/MAX(#REF!,0.000001))*(VLOOKUP("都市ガス",設定!$A$2:$C$101,3,FALSE)/VLOOKUP("電力（全国平均・暫定）",設定!$A$2:$C$101,3,FALSE)),"")</f>
        <v/>
      </c>
    </row>
    <row r="793" spans="21:21" x14ac:dyDescent="0.15">
      <c r="U793" s="8" t="str">
        <f>IFERROR(1 + ((1-#REF!)/MAX(#REF!,0.000001))*(VLOOKUP("都市ガス",設定!$A$2:$C$101,3,FALSE)/VLOOKUP("電力（全国平均・暫定）",設定!$A$2:$C$101,3,FALSE)),"")</f>
        <v/>
      </c>
    </row>
    <row r="794" spans="21:21" x14ac:dyDescent="0.15">
      <c r="U794" s="8" t="str">
        <f>IFERROR(1 + ((1-#REF!)/MAX(#REF!,0.000001))*(VLOOKUP("都市ガス",設定!$A$2:$C$101,3,FALSE)/VLOOKUP("電力（全国平均・暫定）",設定!$A$2:$C$101,3,FALSE)),"")</f>
        <v/>
      </c>
    </row>
    <row r="795" spans="21:21" x14ac:dyDescent="0.15">
      <c r="U795" s="8" t="str">
        <f>IFERROR(1 + ((1-#REF!)/MAX(#REF!,0.000001))*(VLOOKUP("都市ガス",設定!$A$2:$C$101,3,FALSE)/VLOOKUP("電力（全国平均・暫定）",設定!$A$2:$C$101,3,FALSE)),"")</f>
        <v/>
      </c>
    </row>
    <row r="796" spans="21:21" x14ac:dyDescent="0.15">
      <c r="U796" s="8" t="str">
        <f>IFERROR(1 + ((1-#REF!)/MAX(#REF!,0.000001))*(VLOOKUP("都市ガス",設定!$A$2:$C$101,3,FALSE)/VLOOKUP("電力（全国平均・暫定）",設定!$A$2:$C$101,3,FALSE)),"")</f>
        <v/>
      </c>
    </row>
    <row r="797" spans="21:21" x14ac:dyDescent="0.15">
      <c r="U797" s="8" t="str">
        <f>IFERROR(1 + ((1-#REF!)/MAX(#REF!,0.000001))*(VLOOKUP("都市ガス",設定!$A$2:$C$101,3,FALSE)/VLOOKUP("電力（全国平均・暫定）",設定!$A$2:$C$101,3,FALSE)),"")</f>
        <v/>
      </c>
    </row>
    <row r="798" spans="21:21" x14ac:dyDescent="0.15">
      <c r="U798" s="8" t="str">
        <f>IFERROR(1 + ((1-#REF!)/MAX(#REF!,0.000001))*(VLOOKUP("都市ガス",設定!$A$2:$C$101,3,FALSE)/VLOOKUP("電力（全国平均・暫定）",設定!$A$2:$C$101,3,FALSE)),"")</f>
        <v/>
      </c>
    </row>
    <row r="799" spans="21:21" x14ac:dyDescent="0.15">
      <c r="U799" s="8" t="str">
        <f>IFERROR(1 + ((1-#REF!)/MAX(#REF!,0.000001))*(VLOOKUP("都市ガス",設定!$A$2:$C$101,3,FALSE)/VLOOKUP("電力（全国平均・暫定）",設定!$A$2:$C$101,3,FALSE)),"")</f>
        <v/>
      </c>
    </row>
    <row r="800" spans="21:21" x14ac:dyDescent="0.15">
      <c r="U800" s="8" t="str">
        <f>IFERROR(1 + ((1-#REF!)/MAX(#REF!,0.000001))*(VLOOKUP("都市ガス",設定!$A$2:$C$101,3,FALSE)/VLOOKUP("電力（全国平均・暫定）",設定!$A$2:$C$101,3,FALSE)),"")</f>
        <v/>
      </c>
    </row>
    <row r="801" spans="21:21" x14ac:dyDescent="0.15">
      <c r="U801" s="8" t="str">
        <f>IFERROR(1 + ((1-#REF!)/MAX(#REF!,0.000001))*(VLOOKUP("都市ガス",設定!$A$2:$C$101,3,FALSE)/VLOOKUP("電力（全国平均・暫定）",設定!$A$2:$C$101,3,FALSE)),"")</f>
        <v/>
      </c>
    </row>
    <row r="802" spans="21:21" x14ac:dyDescent="0.15">
      <c r="U802" s="8" t="str">
        <f>IFERROR(1 + ((1-#REF!)/MAX(#REF!,0.000001))*(VLOOKUP("都市ガス",設定!$A$2:$C$101,3,FALSE)/VLOOKUP("電力（全国平均・暫定）",設定!$A$2:$C$101,3,FALSE)),"")</f>
        <v/>
      </c>
    </row>
    <row r="803" spans="21:21" x14ac:dyDescent="0.15">
      <c r="U803" s="8" t="str">
        <f>IFERROR(1 + ((1-#REF!)/MAX(#REF!,0.000001))*(VLOOKUP("都市ガス",設定!$A$2:$C$101,3,FALSE)/VLOOKUP("電力（全国平均・暫定）",設定!$A$2:$C$101,3,FALSE)),"")</f>
        <v/>
      </c>
    </row>
    <row r="804" spans="21:21" x14ac:dyDescent="0.15">
      <c r="U804" s="8" t="str">
        <f>IFERROR(1 + ((1-#REF!)/MAX(#REF!,0.000001))*(VLOOKUP("都市ガス",設定!$A$2:$C$101,3,FALSE)/VLOOKUP("電力（全国平均・暫定）",設定!$A$2:$C$101,3,FALSE)),"")</f>
        <v/>
      </c>
    </row>
    <row r="805" spans="21:21" x14ac:dyDescent="0.15">
      <c r="U805" s="8" t="str">
        <f>IFERROR(1 + ((1-#REF!)/MAX(#REF!,0.000001))*(VLOOKUP("都市ガス",設定!$A$2:$C$101,3,FALSE)/VLOOKUP("電力（全国平均・暫定）",設定!$A$2:$C$101,3,FALSE)),"")</f>
        <v/>
      </c>
    </row>
    <row r="806" spans="21:21" x14ac:dyDescent="0.15">
      <c r="U806" s="8" t="str">
        <f>IFERROR(1 + ((1-#REF!)/MAX(#REF!,0.000001))*(VLOOKUP("都市ガス",設定!$A$2:$C$101,3,FALSE)/VLOOKUP("電力（全国平均・暫定）",設定!$A$2:$C$101,3,FALSE)),"")</f>
        <v/>
      </c>
    </row>
    <row r="807" spans="21:21" x14ac:dyDescent="0.15">
      <c r="U807" s="8" t="str">
        <f>IFERROR(1 + ((1-#REF!)/MAX(#REF!,0.000001))*(VLOOKUP("都市ガス",設定!$A$2:$C$101,3,FALSE)/VLOOKUP("電力（全国平均・暫定）",設定!$A$2:$C$101,3,FALSE)),"")</f>
        <v/>
      </c>
    </row>
    <row r="808" spans="21:21" x14ac:dyDescent="0.15">
      <c r="U808" s="8" t="str">
        <f>IFERROR(1 + ((1-#REF!)/MAX(#REF!,0.000001))*(VLOOKUP("都市ガス",設定!$A$2:$C$101,3,FALSE)/VLOOKUP("電力（全国平均・暫定）",設定!$A$2:$C$101,3,FALSE)),"")</f>
        <v/>
      </c>
    </row>
    <row r="809" spans="21:21" x14ac:dyDescent="0.15">
      <c r="U809" s="8" t="str">
        <f>IFERROR(1 + ((1-#REF!)/MAX(#REF!,0.000001))*(VLOOKUP("都市ガス",設定!$A$2:$C$101,3,FALSE)/VLOOKUP("電力（全国平均・暫定）",設定!$A$2:$C$101,3,FALSE)),"")</f>
        <v/>
      </c>
    </row>
    <row r="810" spans="21:21" x14ac:dyDescent="0.15">
      <c r="U810" s="8" t="str">
        <f>IFERROR(1 + ((1-#REF!)/MAX(#REF!,0.000001))*(VLOOKUP("都市ガス",設定!$A$2:$C$101,3,FALSE)/VLOOKUP("電力（全国平均・暫定）",設定!$A$2:$C$101,3,FALSE)),"")</f>
        <v/>
      </c>
    </row>
    <row r="811" spans="21:21" x14ac:dyDescent="0.15">
      <c r="U811" s="8" t="str">
        <f>IFERROR(1 + ((1-#REF!)/MAX(#REF!,0.000001))*(VLOOKUP("都市ガス",設定!$A$2:$C$101,3,FALSE)/VLOOKUP("電力（全国平均・暫定）",設定!$A$2:$C$101,3,FALSE)),"")</f>
        <v/>
      </c>
    </row>
    <row r="812" spans="21:21" x14ac:dyDescent="0.15">
      <c r="U812" s="8" t="str">
        <f>IFERROR(1 + ((1-#REF!)/MAX(#REF!,0.000001))*(VLOOKUP("都市ガス",設定!$A$2:$C$101,3,FALSE)/VLOOKUP("電力（全国平均・暫定）",設定!$A$2:$C$101,3,FALSE)),"")</f>
        <v/>
      </c>
    </row>
    <row r="813" spans="21:21" x14ac:dyDescent="0.15">
      <c r="U813" s="8" t="str">
        <f>IFERROR(1 + ((1-#REF!)/MAX(#REF!,0.000001))*(VLOOKUP("都市ガス",設定!$A$2:$C$101,3,FALSE)/VLOOKUP("電力（全国平均・暫定）",設定!$A$2:$C$101,3,FALSE)),"")</f>
        <v/>
      </c>
    </row>
    <row r="814" spans="21:21" x14ac:dyDescent="0.15">
      <c r="U814" s="8" t="str">
        <f>IFERROR(1 + ((1-#REF!)/MAX(#REF!,0.000001))*(VLOOKUP("都市ガス",設定!$A$2:$C$101,3,FALSE)/VLOOKUP("電力（全国平均・暫定）",設定!$A$2:$C$101,3,FALSE)),"")</f>
        <v/>
      </c>
    </row>
    <row r="815" spans="21:21" x14ac:dyDescent="0.15">
      <c r="U815" s="8" t="str">
        <f>IFERROR(1 + ((1-#REF!)/MAX(#REF!,0.000001))*(VLOOKUP("都市ガス",設定!$A$2:$C$101,3,FALSE)/VLOOKUP("電力（全国平均・暫定）",設定!$A$2:$C$101,3,FALSE)),"")</f>
        <v/>
      </c>
    </row>
    <row r="816" spans="21:21" x14ac:dyDescent="0.15">
      <c r="U816" s="8" t="str">
        <f>IFERROR(1 + ((1-#REF!)/MAX(#REF!,0.000001))*(VLOOKUP("都市ガス",設定!$A$2:$C$101,3,FALSE)/VLOOKUP("電力（全国平均・暫定）",設定!$A$2:$C$101,3,FALSE)),"")</f>
        <v/>
      </c>
    </row>
    <row r="817" spans="21:21" x14ac:dyDescent="0.15">
      <c r="U817" s="8" t="str">
        <f>IFERROR(1 + ((1-#REF!)/MAX(#REF!,0.000001))*(VLOOKUP("都市ガス",設定!$A$2:$C$101,3,FALSE)/VLOOKUP("電力（全国平均・暫定）",設定!$A$2:$C$101,3,FALSE)),"")</f>
        <v/>
      </c>
    </row>
    <row r="818" spans="21:21" x14ac:dyDescent="0.15">
      <c r="U818" s="8" t="str">
        <f>IFERROR(1 + ((1-#REF!)/MAX(#REF!,0.000001))*(VLOOKUP("都市ガス",設定!$A$2:$C$101,3,FALSE)/VLOOKUP("電力（全国平均・暫定）",設定!$A$2:$C$101,3,FALSE)),"")</f>
        <v/>
      </c>
    </row>
    <row r="819" spans="21:21" x14ac:dyDescent="0.15">
      <c r="U819" s="8" t="str">
        <f>IFERROR(1 + ((1-#REF!)/MAX(#REF!,0.000001))*(VLOOKUP("都市ガス",設定!$A$2:$C$101,3,FALSE)/VLOOKUP("電力（全国平均・暫定）",設定!$A$2:$C$101,3,FALSE)),"")</f>
        <v/>
      </c>
    </row>
    <row r="820" spans="21:21" x14ac:dyDescent="0.15">
      <c r="U820" s="8" t="str">
        <f>IFERROR(1 + ((1-#REF!)/MAX(#REF!,0.000001))*(VLOOKUP("都市ガス",設定!$A$2:$C$101,3,FALSE)/VLOOKUP("電力（全国平均・暫定）",設定!$A$2:$C$101,3,FALSE)),"")</f>
        <v/>
      </c>
    </row>
    <row r="821" spans="21:21" x14ac:dyDescent="0.15">
      <c r="U821" s="8" t="str">
        <f>IFERROR(1 + ((1-#REF!)/MAX(#REF!,0.000001))*(VLOOKUP("都市ガス",設定!$A$2:$C$101,3,FALSE)/VLOOKUP("電力（全国平均・暫定）",設定!$A$2:$C$101,3,FALSE)),"")</f>
        <v/>
      </c>
    </row>
    <row r="822" spans="21:21" x14ac:dyDescent="0.15">
      <c r="U822" s="8" t="str">
        <f>IFERROR(1 + ((1-#REF!)/MAX(#REF!,0.000001))*(VLOOKUP("都市ガス",設定!$A$2:$C$101,3,FALSE)/VLOOKUP("電力（全国平均・暫定）",設定!$A$2:$C$101,3,FALSE)),"")</f>
        <v/>
      </c>
    </row>
    <row r="823" spans="21:21" x14ac:dyDescent="0.15">
      <c r="U823" s="8" t="str">
        <f>IFERROR(1 + ((1-#REF!)/MAX(#REF!,0.000001))*(VLOOKUP("都市ガス",設定!$A$2:$C$101,3,FALSE)/VLOOKUP("電力（全国平均・暫定）",設定!$A$2:$C$101,3,FALSE)),"")</f>
        <v/>
      </c>
    </row>
    <row r="824" spans="21:21" x14ac:dyDescent="0.15">
      <c r="U824" s="8" t="str">
        <f>IFERROR(1 + ((1-#REF!)/MAX(#REF!,0.000001))*(VLOOKUP("都市ガス",設定!$A$2:$C$101,3,FALSE)/VLOOKUP("電力（全国平均・暫定）",設定!$A$2:$C$101,3,FALSE)),"")</f>
        <v/>
      </c>
    </row>
    <row r="825" spans="21:21" x14ac:dyDescent="0.15">
      <c r="U825" s="8" t="str">
        <f>IFERROR(1 + ((1-#REF!)/MAX(#REF!,0.000001))*(VLOOKUP("都市ガス",設定!$A$2:$C$101,3,FALSE)/VLOOKUP("電力（全国平均・暫定）",設定!$A$2:$C$101,3,FALSE)),"")</f>
        <v/>
      </c>
    </row>
    <row r="826" spans="21:21" x14ac:dyDescent="0.15">
      <c r="U826" s="8" t="str">
        <f>IFERROR(1 + ((1-#REF!)/MAX(#REF!,0.000001))*(VLOOKUP("都市ガス",設定!$A$2:$C$101,3,FALSE)/VLOOKUP("電力（全国平均・暫定）",設定!$A$2:$C$101,3,FALSE)),"")</f>
        <v/>
      </c>
    </row>
    <row r="827" spans="21:21" x14ac:dyDescent="0.15">
      <c r="U827" s="8" t="str">
        <f>IFERROR(1 + ((1-#REF!)/MAX(#REF!,0.000001))*(VLOOKUP("都市ガス",設定!$A$2:$C$101,3,FALSE)/VLOOKUP("電力（全国平均・暫定）",設定!$A$2:$C$101,3,FALSE)),"")</f>
        <v/>
      </c>
    </row>
    <row r="828" spans="21:21" x14ac:dyDescent="0.15">
      <c r="U828" s="8" t="str">
        <f>IFERROR(1 + ((1-#REF!)/MAX(#REF!,0.000001))*(VLOOKUP("都市ガス",設定!$A$2:$C$101,3,FALSE)/VLOOKUP("電力（全国平均・暫定）",設定!$A$2:$C$101,3,FALSE)),"")</f>
        <v/>
      </c>
    </row>
    <row r="829" spans="21:21" x14ac:dyDescent="0.15">
      <c r="U829" s="8" t="str">
        <f>IFERROR(1 + ((1-#REF!)/MAX(#REF!,0.000001))*(VLOOKUP("都市ガス",設定!$A$2:$C$101,3,FALSE)/VLOOKUP("電力（全国平均・暫定）",設定!$A$2:$C$101,3,FALSE)),"")</f>
        <v/>
      </c>
    </row>
    <row r="830" spans="21:21" x14ac:dyDescent="0.15">
      <c r="U830" s="8" t="str">
        <f>IFERROR(1 + ((1-#REF!)/MAX(#REF!,0.000001))*(VLOOKUP("都市ガス",設定!$A$2:$C$101,3,FALSE)/VLOOKUP("電力（全国平均・暫定）",設定!$A$2:$C$101,3,FALSE)),"")</f>
        <v/>
      </c>
    </row>
    <row r="831" spans="21:21" x14ac:dyDescent="0.15">
      <c r="U831" s="8" t="str">
        <f>IFERROR(1 + ((1-#REF!)/MAX(#REF!,0.000001))*(VLOOKUP("都市ガス",設定!$A$2:$C$101,3,FALSE)/VLOOKUP("電力（全国平均・暫定）",設定!$A$2:$C$101,3,FALSE)),"")</f>
        <v/>
      </c>
    </row>
    <row r="832" spans="21:21" x14ac:dyDescent="0.15">
      <c r="U832" s="8" t="str">
        <f>IFERROR(1 + ((1-#REF!)/MAX(#REF!,0.000001))*(VLOOKUP("都市ガス",設定!$A$2:$C$101,3,FALSE)/VLOOKUP("電力（全国平均・暫定）",設定!$A$2:$C$101,3,FALSE)),"")</f>
        <v/>
      </c>
    </row>
    <row r="833" spans="21:21" x14ac:dyDescent="0.15">
      <c r="U833" s="8" t="str">
        <f>IFERROR(1 + ((1-#REF!)/MAX(#REF!,0.000001))*(VLOOKUP("都市ガス",設定!$A$2:$C$101,3,FALSE)/VLOOKUP("電力（全国平均・暫定）",設定!$A$2:$C$101,3,FALSE)),"")</f>
        <v/>
      </c>
    </row>
    <row r="834" spans="21:21" x14ac:dyDescent="0.15">
      <c r="U834" s="8" t="str">
        <f>IFERROR(1 + ((1-#REF!)/MAX(#REF!,0.000001))*(VLOOKUP("都市ガス",設定!$A$2:$C$101,3,FALSE)/VLOOKUP("電力（全国平均・暫定）",設定!$A$2:$C$101,3,FALSE)),"")</f>
        <v/>
      </c>
    </row>
    <row r="835" spans="21:21" x14ac:dyDescent="0.15">
      <c r="U835" s="8" t="str">
        <f>IFERROR(1 + ((1-#REF!)/MAX(#REF!,0.000001))*(VLOOKUP("都市ガス",設定!$A$2:$C$101,3,FALSE)/VLOOKUP("電力（全国平均・暫定）",設定!$A$2:$C$101,3,FALSE)),"")</f>
        <v/>
      </c>
    </row>
    <row r="836" spans="21:21" x14ac:dyDescent="0.15">
      <c r="U836" s="8" t="str">
        <f>IFERROR(1 + ((1-#REF!)/MAX(#REF!,0.000001))*(VLOOKUP("都市ガス",設定!$A$2:$C$101,3,FALSE)/VLOOKUP("電力（全国平均・暫定）",設定!$A$2:$C$101,3,FALSE)),"")</f>
        <v/>
      </c>
    </row>
    <row r="837" spans="21:21" x14ac:dyDescent="0.15">
      <c r="U837" s="8" t="str">
        <f>IFERROR(1 + ((1-#REF!)/MAX(#REF!,0.000001))*(VLOOKUP("都市ガス",設定!$A$2:$C$101,3,FALSE)/VLOOKUP("電力（全国平均・暫定）",設定!$A$2:$C$101,3,FALSE)),"")</f>
        <v/>
      </c>
    </row>
    <row r="838" spans="21:21" x14ac:dyDescent="0.15">
      <c r="U838" s="8" t="str">
        <f>IFERROR(1 + ((1-#REF!)/MAX(#REF!,0.000001))*(VLOOKUP("都市ガス",設定!$A$2:$C$101,3,FALSE)/VLOOKUP("電力（全国平均・暫定）",設定!$A$2:$C$101,3,FALSE)),"")</f>
        <v/>
      </c>
    </row>
    <row r="839" spans="21:21" x14ac:dyDescent="0.15">
      <c r="U839" s="8" t="str">
        <f>IFERROR(1 + ((1-#REF!)/MAX(#REF!,0.000001))*(VLOOKUP("都市ガス",設定!$A$2:$C$101,3,FALSE)/VLOOKUP("電力（全国平均・暫定）",設定!$A$2:$C$101,3,FALSE)),"")</f>
        <v/>
      </c>
    </row>
    <row r="840" spans="21:21" x14ac:dyDescent="0.15">
      <c r="U840" s="8" t="str">
        <f>IFERROR(1 + ((1-#REF!)/MAX(#REF!,0.000001))*(VLOOKUP("都市ガス",設定!$A$2:$C$101,3,FALSE)/VLOOKUP("電力（全国平均・暫定）",設定!$A$2:$C$101,3,FALSE)),"")</f>
        <v/>
      </c>
    </row>
    <row r="841" spans="21:21" x14ac:dyDescent="0.15">
      <c r="U841" s="8" t="str">
        <f>IFERROR(1 + ((1-#REF!)/MAX(#REF!,0.000001))*(VLOOKUP("都市ガス",設定!$A$2:$C$101,3,FALSE)/VLOOKUP("電力（全国平均・暫定）",設定!$A$2:$C$101,3,FALSE)),"")</f>
        <v/>
      </c>
    </row>
    <row r="842" spans="21:21" x14ac:dyDescent="0.15">
      <c r="U842" s="8" t="str">
        <f>IFERROR(1 + ((1-#REF!)/MAX(#REF!,0.000001))*(VLOOKUP("都市ガス",設定!$A$2:$C$101,3,FALSE)/VLOOKUP("電力（全国平均・暫定）",設定!$A$2:$C$101,3,FALSE)),"")</f>
        <v/>
      </c>
    </row>
    <row r="843" spans="21:21" x14ac:dyDescent="0.15">
      <c r="U843" s="8" t="str">
        <f>IFERROR(1 + ((1-#REF!)/MAX(#REF!,0.000001))*(VLOOKUP("都市ガス",設定!$A$2:$C$101,3,FALSE)/VLOOKUP("電力（全国平均・暫定）",設定!$A$2:$C$101,3,FALSE)),"")</f>
        <v/>
      </c>
    </row>
    <row r="844" spans="21:21" x14ac:dyDescent="0.15">
      <c r="U844" s="8" t="str">
        <f>IFERROR(1 + ((1-#REF!)/MAX(#REF!,0.000001))*(VLOOKUP("都市ガス",設定!$A$2:$C$101,3,FALSE)/VLOOKUP("電力（全国平均・暫定）",設定!$A$2:$C$101,3,FALSE)),"")</f>
        <v/>
      </c>
    </row>
    <row r="845" spans="21:21" x14ac:dyDescent="0.15">
      <c r="U845" s="8" t="str">
        <f>IFERROR(1 + ((1-#REF!)/MAX(#REF!,0.000001))*(VLOOKUP("都市ガス",設定!$A$2:$C$101,3,FALSE)/VLOOKUP("電力（全国平均・暫定）",設定!$A$2:$C$101,3,FALSE)),"")</f>
        <v/>
      </c>
    </row>
    <row r="846" spans="21:21" x14ac:dyDescent="0.15">
      <c r="U846" s="8" t="str">
        <f>IFERROR(1 + ((1-#REF!)/MAX(#REF!,0.000001))*(VLOOKUP("都市ガス",設定!$A$2:$C$101,3,FALSE)/VLOOKUP("電力（全国平均・暫定）",設定!$A$2:$C$101,3,FALSE)),"")</f>
        <v/>
      </c>
    </row>
    <row r="847" spans="21:21" x14ac:dyDescent="0.15">
      <c r="U847" s="8" t="str">
        <f>IFERROR(1 + ((1-#REF!)/MAX(#REF!,0.000001))*(VLOOKUP("都市ガス",設定!$A$2:$C$101,3,FALSE)/VLOOKUP("電力（全国平均・暫定）",設定!$A$2:$C$101,3,FALSE)),"")</f>
        <v/>
      </c>
    </row>
    <row r="848" spans="21:21" x14ac:dyDescent="0.15">
      <c r="U848" s="8" t="str">
        <f>IFERROR(1 + ((1-#REF!)/MAX(#REF!,0.000001))*(VLOOKUP("都市ガス",設定!$A$2:$C$101,3,FALSE)/VLOOKUP("電力（全国平均・暫定）",設定!$A$2:$C$101,3,FALSE)),"")</f>
        <v/>
      </c>
    </row>
    <row r="849" spans="21:21" x14ac:dyDescent="0.15">
      <c r="U849" s="8" t="str">
        <f>IFERROR(1 + ((1-#REF!)/MAX(#REF!,0.000001))*(VLOOKUP("都市ガス",設定!$A$2:$C$101,3,FALSE)/VLOOKUP("電力（全国平均・暫定）",設定!$A$2:$C$101,3,FALSE)),"")</f>
        <v/>
      </c>
    </row>
    <row r="850" spans="21:21" x14ac:dyDescent="0.15">
      <c r="U850" s="8" t="str">
        <f>IFERROR(1 + ((1-#REF!)/MAX(#REF!,0.000001))*(VLOOKUP("都市ガス",設定!$A$2:$C$101,3,FALSE)/VLOOKUP("電力（全国平均・暫定）",設定!$A$2:$C$101,3,FALSE)),"")</f>
        <v/>
      </c>
    </row>
    <row r="851" spans="21:21" x14ac:dyDescent="0.15">
      <c r="U851" s="8" t="str">
        <f>IFERROR(1 + ((1-#REF!)/MAX(#REF!,0.000001))*(VLOOKUP("都市ガス",設定!$A$2:$C$101,3,FALSE)/VLOOKUP("電力（全国平均・暫定）",設定!$A$2:$C$101,3,FALSE)),"")</f>
        <v/>
      </c>
    </row>
    <row r="852" spans="21:21" x14ac:dyDescent="0.15">
      <c r="U852" s="8" t="str">
        <f>IFERROR(1 + ((1-#REF!)/MAX(#REF!,0.000001))*(VLOOKUP("都市ガス",設定!$A$2:$C$101,3,FALSE)/VLOOKUP("電力（全国平均・暫定）",設定!$A$2:$C$101,3,FALSE)),"")</f>
        <v/>
      </c>
    </row>
    <row r="853" spans="21:21" x14ac:dyDescent="0.15">
      <c r="U853" s="8" t="str">
        <f>IFERROR(1 + ((1-#REF!)/MAX(#REF!,0.000001))*(VLOOKUP("都市ガス",設定!$A$2:$C$101,3,FALSE)/VLOOKUP("電力（全国平均・暫定）",設定!$A$2:$C$101,3,FALSE)),"")</f>
        <v/>
      </c>
    </row>
    <row r="854" spans="21:21" x14ac:dyDescent="0.15">
      <c r="U854" s="8" t="str">
        <f>IFERROR(1 + ((1-#REF!)/MAX(#REF!,0.000001))*(VLOOKUP("都市ガス",設定!$A$2:$C$101,3,FALSE)/VLOOKUP("電力（全国平均・暫定）",設定!$A$2:$C$101,3,FALSE)),"")</f>
        <v/>
      </c>
    </row>
    <row r="855" spans="21:21" x14ac:dyDescent="0.15">
      <c r="U855" s="8" t="str">
        <f>IFERROR(1 + ((1-#REF!)/MAX(#REF!,0.000001))*(VLOOKUP("都市ガス",設定!$A$2:$C$101,3,FALSE)/VLOOKUP("電力（全国平均・暫定）",設定!$A$2:$C$101,3,FALSE)),"")</f>
        <v/>
      </c>
    </row>
    <row r="856" spans="21:21" x14ac:dyDescent="0.15">
      <c r="U856" s="8" t="str">
        <f>IFERROR(1 + ((1-#REF!)/MAX(#REF!,0.000001))*(VLOOKUP("都市ガス",設定!$A$2:$C$101,3,FALSE)/VLOOKUP("電力（全国平均・暫定）",設定!$A$2:$C$101,3,FALSE)),"")</f>
        <v/>
      </c>
    </row>
    <row r="857" spans="21:21" x14ac:dyDescent="0.15">
      <c r="U857" s="8" t="str">
        <f>IFERROR(1 + ((1-#REF!)/MAX(#REF!,0.000001))*(VLOOKUP("都市ガス",設定!$A$2:$C$101,3,FALSE)/VLOOKUP("電力（全国平均・暫定）",設定!$A$2:$C$101,3,FALSE)),"")</f>
        <v/>
      </c>
    </row>
    <row r="858" spans="21:21" x14ac:dyDescent="0.15">
      <c r="U858" s="8" t="str">
        <f>IFERROR(1 + ((1-#REF!)/MAX(#REF!,0.000001))*(VLOOKUP("都市ガス",設定!$A$2:$C$101,3,FALSE)/VLOOKUP("電力（全国平均・暫定）",設定!$A$2:$C$101,3,FALSE)),"")</f>
        <v/>
      </c>
    </row>
    <row r="859" spans="21:21" x14ac:dyDescent="0.15">
      <c r="U859" s="8" t="str">
        <f>IFERROR(1 + ((1-#REF!)/MAX(#REF!,0.000001))*(VLOOKUP("都市ガス",設定!$A$2:$C$101,3,FALSE)/VLOOKUP("電力（全国平均・暫定）",設定!$A$2:$C$101,3,FALSE)),"")</f>
        <v/>
      </c>
    </row>
    <row r="860" spans="21:21" x14ac:dyDescent="0.15">
      <c r="U860" s="8" t="str">
        <f>IFERROR(1 + ((1-#REF!)/MAX(#REF!,0.000001))*(VLOOKUP("都市ガス",設定!$A$2:$C$101,3,FALSE)/VLOOKUP("電力（全国平均・暫定）",設定!$A$2:$C$101,3,FALSE)),"")</f>
        <v/>
      </c>
    </row>
    <row r="861" spans="21:21" x14ac:dyDescent="0.15">
      <c r="U861" s="8" t="str">
        <f>IFERROR(1 + ((1-#REF!)/MAX(#REF!,0.000001))*(VLOOKUP("都市ガス",設定!$A$2:$C$101,3,FALSE)/VLOOKUP("電力（全国平均・暫定）",設定!$A$2:$C$101,3,FALSE)),"")</f>
        <v/>
      </c>
    </row>
    <row r="862" spans="21:21" x14ac:dyDescent="0.15">
      <c r="U862" s="8" t="str">
        <f>IFERROR(1 + ((1-#REF!)/MAX(#REF!,0.000001))*(VLOOKUP("都市ガス",設定!$A$2:$C$101,3,FALSE)/VLOOKUP("電力（全国平均・暫定）",設定!$A$2:$C$101,3,FALSE)),"")</f>
        <v/>
      </c>
    </row>
    <row r="863" spans="21:21" x14ac:dyDescent="0.15">
      <c r="U863" s="8" t="str">
        <f>IFERROR(1 + ((1-#REF!)/MAX(#REF!,0.000001))*(VLOOKUP("都市ガス",設定!$A$2:$C$101,3,FALSE)/VLOOKUP("電力（全国平均・暫定）",設定!$A$2:$C$101,3,FALSE)),"")</f>
        <v/>
      </c>
    </row>
    <row r="864" spans="21:21" x14ac:dyDescent="0.15">
      <c r="U864" s="8" t="str">
        <f>IFERROR(1 + ((1-#REF!)/MAX(#REF!,0.000001))*(VLOOKUP("都市ガス",設定!$A$2:$C$101,3,FALSE)/VLOOKUP("電力（全国平均・暫定）",設定!$A$2:$C$101,3,FALSE)),"")</f>
        <v/>
      </c>
    </row>
    <row r="865" spans="21:21" x14ac:dyDescent="0.15">
      <c r="U865" s="8" t="str">
        <f>IFERROR(1 + ((1-#REF!)/MAX(#REF!,0.000001))*(VLOOKUP("都市ガス",設定!$A$2:$C$101,3,FALSE)/VLOOKUP("電力（全国平均・暫定）",設定!$A$2:$C$101,3,FALSE)),"")</f>
        <v/>
      </c>
    </row>
    <row r="866" spans="21:21" x14ac:dyDescent="0.15">
      <c r="U866" s="8" t="str">
        <f>IFERROR(1 + ((1-#REF!)/MAX(#REF!,0.000001))*(VLOOKUP("都市ガス",設定!$A$2:$C$101,3,FALSE)/VLOOKUP("電力（全国平均・暫定）",設定!$A$2:$C$101,3,FALSE)),"")</f>
        <v/>
      </c>
    </row>
    <row r="867" spans="21:21" x14ac:dyDescent="0.15">
      <c r="U867" s="8" t="str">
        <f>IFERROR(1 + ((1-#REF!)/MAX(#REF!,0.000001))*(VLOOKUP("都市ガス",設定!$A$2:$C$101,3,FALSE)/VLOOKUP("電力（全国平均・暫定）",設定!$A$2:$C$101,3,FALSE)),"")</f>
        <v/>
      </c>
    </row>
    <row r="868" spans="21:21" x14ac:dyDescent="0.15">
      <c r="U868" s="8" t="str">
        <f>IFERROR(1 + ((1-#REF!)/MAX(#REF!,0.000001))*(VLOOKUP("都市ガス",設定!$A$2:$C$101,3,FALSE)/VLOOKUP("電力（全国平均・暫定）",設定!$A$2:$C$101,3,FALSE)),"")</f>
        <v/>
      </c>
    </row>
    <row r="869" spans="21:21" x14ac:dyDescent="0.15">
      <c r="U869" s="8" t="str">
        <f>IFERROR(1 + ((1-#REF!)/MAX(#REF!,0.000001))*(VLOOKUP("都市ガス",設定!$A$2:$C$101,3,FALSE)/VLOOKUP("電力（全国平均・暫定）",設定!$A$2:$C$101,3,FALSE)),"")</f>
        <v/>
      </c>
    </row>
    <row r="870" spans="21:21" x14ac:dyDescent="0.15">
      <c r="U870" s="8" t="str">
        <f>IFERROR(1 + ((1-#REF!)/MAX(#REF!,0.000001))*(VLOOKUP("都市ガス",設定!$A$2:$C$101,3,FALSE)/VLOOKUP("電力（全国平均・暫定）",設定!$A$2:$C$101,3,FALSE)),"")</f>
        <v/>
      </c>
    </row>
    <row r="871" spans="21:21" x14ac:dyDescent="0.15">
      <c r="U871" s="8" t="str">
        <f>IFERROR(1 + ((1-#REF!)/MAX(#REF!,0.000001))*(VLOOKUP("都市ガス",設定!$A$2:$C$101,3,FALSE)/VLOOKUP("電力（全国平均・暫定）",設定!$A$2:$C$101,3,FALSE)),"")</f>
        <v/>
      </c>
    </row>
    <row r="872" spans="21:21" x14ac:dyDescent="0.15">
      <c r="U872" s="8" t="str">
        <f>IFERROR(1 + ((1-#REF!)/MAX(#REF!,0.000001))*(VLOOKUP("都市ガス",設定!$A$2:$C$101,3,FALSE)/VLOOKUP("電力（全国平均・暫定）",設定!$A$2:$C$101,3,FALSE)),"")</f>
        <v/>
      </c>
    </row>
    <row r="873" spans="21:21" x14ac:dyDescent="0.15">
      <c r="U873" s="8" t="str">
        <f>IFERROR(1 + ((1-#REF!)/MAX(#REF!,0.000001))*(VLOOKUP("都市ガス",設定!$A$2:$C$101,3,FALSE)/VLOOKUP("電力（全国平均・暫定）",設定!$A$2:$C$101,3,FALSE)),"")</f>
        <v/>
      </c>
    </row>
    <row r="874" spans="21:21" x14ac:dyDescent="0.15">
      <c r="U874" s="8" t="str">
        <f>IFERROR(1 + ((1-#REF!)/MAX(#REF!,0.000001))*(VLOOKUP("都市ガス",設定!$A$2:$C$101,3,FALSE)/VLOOKUP("電力（全国平均・暫定）",設定!$A$2:$C$101,3,FALSE)),"")</f>
        <v/>
      </c>
    </row>
    <row r="875" spans="21:21" x14ac:dyDescent="0.15">
      <c r="U875" s="8" t="str">
        <f>IFERROR(1 + ((1-#REF!)/MAX(#REF!,0.000001))*(VLOOKUP("都市ガス",設定!$A$2:$C$101,3,FALSE)/VLOOKUP("電力（全国平均・暫定）",設定!$A$2:$C$101,3,FALSE)),"")</f>
        <v/>
      </c>
    </row>
    <row r="876" spans="21:21" x14ac:dyDescent="0.15">
      <c r="U876" s="8" t="str">
        <f>IFERROR(1 + ((1-#REF!)/MAX(#REF!,0.000001))*(VLOOKUP("都市ガス",設定!$A$2:$C$101,3,FALSE)/VLOOKUP("電力（全国平均・暫定）",設定!$A$2:$C$101,3,FALSE)),"")</f>
        <v/>
      </c>
    </row>
    <row r="877" spans="21:21" x14ac:dyDescent="0.15">
      <c r="U877" s="8" t="str">
        <f>IFERROR(1 + ((1-#REF!)/MAX(#REF!,0.000001))*(VLOOKUP("都市ガス",設定!$A$2:$C$101,3,FALSE)/VLOOKUP("電力（全国平均・暫定）",設定!$A$2:$C$101,3,FALSE)),"")</f>
        <v/>
      </c>
    </row>
    <row r="878" spans="21:21" x14ac:dyDescent="0.15">
      <c r="U878" s="8" t="str">
        <f>IFERROR(1 + ((1-#REF!)/MAX(#REF!,0.000001))*(VLOOKUP("都市ガス",設定!$A$2:$C$101,3,FALSE)/VLOOKUP("電力（全国平均・暫定）",設定!$A$2:$C$101,3,FALSE)),"")</f>
        <v/>
      </c>
    </row>
    <row r="879" spans="21:21" x14ac:dyDescent="0.15">
      <c r="U879" s="8" t="str">
        <f>IFERROR(1 + ((1-#REF!)/MAX(#REF!,0.000001))*(VLOOKUP("都市ガス",設定!$A$2:$C$101,3,FALSE)/VLOOKUP("電力（全国平均・暫定）",設定!$A$2:$C$101,3,FALSE)),"")</f>
        <v/>
      </c>
    </row>
    <row r="880" spans="21:21" x14ac:dyDescent="0.15">
      <c r="U880" s="8" t="str">
        <f>IFERROR(1 + ((1-#REF!)/MAX(#REF!,0.000001))*(VLOOKUP("都市ガス",設定!$A$2:$C$101,3,FALSE)/VLOOKUP("電力（全国平均・暫定）",設定!$A$2:$C$101,3,FALSE)),"")</f>
        <v/>
      </c>
    </row>
    <row r="881" spans="21:21" x14ac:dyDescent="0.15">
      <c r="U881" s="8" t="str">
        <f>IFERROR(1 + ((1-#REF!)/MAX(#REF!,0.000001))*(VLOOKUP("都市ガス",設定!$A$2:$C$101,3,FALSE)/VLOOKUP("電力（全国平均・暫定）",設定!$A$2:$C$101,3,FALSE)),"")</f>
        <v/>
      </c>
    </row>
    <row r="882" spans="21:21" x14ac:dyDescent="0.15">
      <c r="U882" s="8" t="str">
        <f>IFERROR(1 + ((1-#REF!)/MAX(#REF!,0.000001))*(VLOOKUP("都市ガス",設定!$A$2:$C$101,3,FALSE)/VLOOKUP("電力（全国平均・暫定）",設定!$A$2:$C$101,3,FALSE)),"")</f>
        <v/>
      </c>
    </row>
    <row r="883" spans="21:21" x14ac:dyDescent="0.15">
      <c r="U883" s="8" t="str">
        <f>IFERROR(1 + ((1-#REF!)/MAX(#REF!,0.000001))*(VLOOKUP("都市ガス",設定!$A$2:$C$101,3,FALSE)/VLOOKUP("電力（全国平均・暫定）",設定!$A$2:$C$101,3,FALSE)),"")</f>
        <v/>
      </c>
    </row>
    <row r="884" spans="21:21" x14ac:dyDescent="0.15">
      <c r="U884" s="8" t="str">
        <f>IFERROR(1 + ((1-#REF!)/MAX(#REF!,0.000001))*(VLOOKUP("都市ガス",設定!$A$2:$C$101,3,FALSE)/VLOOKUP("電力（全国平均・暫定）",設定!$A$2:$C$101,3,FALSE)),"")</f>
        <v/>
      </c>
    </row>
    <row r="885" spans="21:21" x14ac:dyDescent="0.15">
      <c r="U885" s="8" t="str">
        <f>IFERROR(1 + ((1-#REF!)/MAX(#REF!,0.000001))*(VLOOKUP("都市ガス",設定!$A$2:$C$101,3,FALSE)/VLOOKUP("電力（全国平均・暫定）",設定!$A$2:$C$101,3,FALSE)),"")</f>
        <v/>
      </c>
    </row>
    <row r="886" spans="21:21" x14ac:dyDescent="0.15">
      <c r="U886" s="8" t="str">
        <f>IFERROR(1 + ((1-#REF!)/MAX(#REF!,0.000001))*(VLOOKUP("都市ガス",設定!$A$2:$C$101,3,FALSE)/VLOOKUP("電力（全国平均・暫定）",設定!$A$2:$C$101,3,FALSE)),"")</f>
        <v/>
      </c>
    </row>
    <row r="887" spans="21:21" x14ac:dyDescent="0.15">
      <c r="U887" s="8" t="str">
        <f>IFERROR(1 + ((1-#REF!)/MAX(#REF!,0.000001))*(VLOOKUP("都市ガス",設定!$A$2:$C$101,3,FALSE)/VLOOKUP("電力（全国平均・暫定）",設定!$A$2:$C$101,3,FALSE)),"")</f>
        <v/>
      </c>
    </row>
    <row r="888" spans="21:21" x14ac:dyDescent="0.15">
      <c r="U888" s="8" t="str">
        <f>IFERROR(1 + ((1-#REF!)/MAX(#REF!,0.000001))*(VLOOKUP("都市ガス",設定!$A$2:$C$101,3,FALSE)/VLOOKUP("電力（全国平均・暫定）",設定!$A$2:$C$101,3,FALSE)),"")</f>
        <v/>
      </c>
    </row>
    <row r="889" spans="21:21" x14ac:dyDescent="0.15">
      <c r="U889" s="8" t="str">
        <f>IFERROR(1 + ((1-#REF!)/MAX(#REF!,0.000001))*(VLOOKUP("都市ガス",設定!$A$2:$C$101,3,FALSE)/VLOOKUP("電力（全国平均・暫定）",設定!$A$2:$C$101,3,FALSE)),"")</f>
        <v/>
      </c>
    </row>
    <row r="890" spans="21:21" x14ac:dyDescent="0.15">
      <c r="U890" s="8" t="str">
        <f>IFERROR(1 + ((1-#REF!)/MAX(#REF!,0.000001))*(VLOOKUP("都市ガス",設定!$A$2:$C$101,3,FALSE)/VLOOKUP("電力（全国平均・暫定）",設定!$A$2:$C$101,3,FALSE)),"")</f>
        <v/>
      </c>
    </row>
    <row r="891" spans="21:21" x14ac:dyDescent="0.15">
      <c r="U891" s="8" t="str">
        <f>IFERROR(1 + ((1-#REF!)/MAX(#REF!,0.000001))*(VLOOKUP("都市ガス",設定!$A$2:$C$101,3,FALSE)/VLOOKUP("電力（全国平均・暫定）",設定!$A$2:$C$101,3,FALSE)),"")</f>
        <v/>
      </c>
    </row>
    <row r="892" spans="21:21" x14ac:dyDescent="0.15">
      <c r="U892" s="8" t="str">
        <f>IFERROR(1 + ((1-#REF!)/MAX(#REF!,0.000001))*(VLOOKUP("都市ガス",設定!$A$2:$C$101,3,FALSE)/VLOOKUP("電力（全国平均・暫定）",設定!$A$2:$C$101,3,FALSE)),"")</f>
        <v/>
      </c>
    </row>
    <row r="893" spans="21:21" x14ac:dyDescent="0.15">
      <c r="U893" s="8" t="str">
        <f>IFERROR(1 + ((1-#REF!)/MAX(#REF!,0.000001))*(VLOOKUP("都市ガス",設定!$A$2:$C$101,3,FALSE)/VLOOKUP("電力（全国平均・暫定）",設定!$A$2:$C$101,3,FALSE)),"")</f>
        <v/>
      </c>
    </row>
    <row r="894" spans="21:21" x14ac:dyDescent="0.15">
      <c r="U894" s="8" t="str">
        <f>IFERROR(1 + ((1-#REF!)/MAX(#REF!,0.000001))*(VLOOKUP("都市ガス",設定!$A$2:$C$101,3,FALSE)/VLOOKUP("電力（全国平均・暫定）",設定!$A$2:$C$101,3,FALSE)),"")</f>
        <v/>
      </c>
    </row>
    <row r="895" spans="21:21" x14ac:dyDescent="0.15">
      <c r="U895" s="8" t="str">
        <f>IFERROR(1 + ((1-#REF!)/MAX(#REF!,0.000001))*(VLOOKUP("都市ガス",設定!$A$2:$C$101,3,FALSE)/VLOOKUP("電力（全国平均・暫定）",設定!$A$2:$C$101,3,FALSE)),"")</f>
        <v/>
      </c>
    </row>
    <row r="896" spans="21:21" x14ac:dyDescent="0.15">
      <c r="U896" s="8" t="str">
        <f>IFERROR(1 + ((1-#REF!)/MAX(#REF!,0.000001))*(VLOOKUP("都市ガス",設定!$A$2:$C$101,3,FALSE)/VLOOKUP("電力（全国平均・暫定）",設定!$A$2:$C$101,3,FALSE)),"")</f>
        <v/>
      </c>
    </row>
    <row r="897" spans="21:21" x14ac:dyDescent="0.15">
      <c r="U897" s="8" t="str">
        <f>IFERROR(1 + ((1-#REF!)/MAX(#REF!,0.000001))*(VLOOKUP("都市ガス",設定!$A$2:$C$101,3,FALSE)/VLOOKUP("電力（全国平均・暫定）",設定!$A$2:$C$101,3,FALSE)),"")</f>
        <v/>
      </c>
    </row>
    <row r="898" spans="21:21" x14ac:dyDescent="0.15">
      <c r="U898" s="8" t="str">
        <f>IFERROR(1 + ((1-#REF!)/MAX(#REF!,0.000001))*(VLOOKUP("都市ガス",設定!$A$2:$C$101,3,FALSE)/VLOOKUP("電力（全国平均・暫定）",設定!$A$2:$C$101,3,FALSE)),"")</f>
        <v/>
      </c>
    </row>
    <row r="899" spans="21:21" x14ac:dyDescent="0.15">
      <c r="U899" s="8" t="str">
        <f>IFERROR(1 + ((1-#REF!)/MAX(#REF!,0.000001))*(VLOOKUP("都市ガス",設定!$A$2:$C$101,3,FALSE)/VLOOKUP("電力（全国平均・暫定）",設定!$A$2:$C$101,3,FALSE)),"")</f>
        <v/>
      </c>
    </row>
    <row r="900" spans="21:21" x14ac:dyDescent="0.15">
      <c r="U900" s="8" t="str">
        <f>IFERROR(1 + ((1-#REF!)/MAX(#REF!,0.000001))*(VLOOKUP("都市ガス",設定!$A$2:$C$101,3,FALSE)/VLOOKUP("電力（全国平均・暫定）",設定!$A$2:$C$101,3,FALSE)),"")</f>
        <v/>
      </c>
    </row>
    <row r="901" spans="21:21" x14ac:dyDescent="0.15">
      <c r="U901" s="8" t="str">
        <f>IFERROR(1 + ((1-#REF!)/MAX(#REF!,0.000001))*(VLOOKUP("都市ガス",設定!$A$2:$C$101,3,FALSE)/VLOOKUP("電力（全国平均・暫定）",設定!$A$2:$C$101,3,FALSE)),"")</f>
        <v/>
      </c>
    </row>
    <row r="902" spans="21:21" x14ac:dyDescent="0.15">
      <c r="U902" s="8" t="str">
        <f>IFERROR(1 + ((1-#REF!)/MAX(#REF!,0.000001))*(VLOOKUP("都市ガス",設定!$A$2:$C$101,3,FALSE)/VLOOKUP("電力（全国平均・暫定）",設定!$A$2:$C$101,3,FALSE)),"")</f>
        <v/>
      </c>
    </row>
    <row r="903" spans="21:21" x14ac:dyDescent="0.15">
      <c r="U903" s="8" t="str">
        <f>IFERROR(1 + ((1-#REF!)/MAX(#REF!,0.000001))*(VLOOKUP("都市ガス",設定!$A$2:$C$101,3,FALSE)/VLOOKUP("電力（全国平均・暫定）",設定!$A$2:$C$101,3,FALSE)),"")</f>
        <v/>
      </c>
    </row>
    <row r="904" spans="21:21" x14ac:dyDescent="0.15">
      <c r="U904" s="8" t="str">
        <f>IFERROR(1 + ((1-#REF!)/MAX(#REF!,0.000001))*(VLOOKUP("都市ガス",設定!$A$2:$C$101,3,FALSE)/VLOOKUP("電力（全国平均・暫定）",設定!$A$2:$C$101,3,FALSE)),"")</f>
        <v/>
      </c>
    </row>
    <row r="905" spans="21:21" x14ac:dyDescent="0.15">
      <c r="U905" s="8" t="str">
        <f>IFERROR(1 + ((1-#REF!)/MAX(#REF!,0.000001))*(VLOOKUP("都市ガス",設定!$A$2:$C$101,3,FALSE)/VLOOKUP("電力（全国平均・暫定）",設定!$A$2:$C$101,3,FALSE)),"")</f>
        <v/>
      </c>
    </row>
    <row r="906" spans="21:21" x14ac:dyDescent="0.15">
      <c r="U906" s="8" t="str">
        <f>IFERROR(1 + ((1-#REF!)/MAX(#REF!,0.000001))*(VLOOKUP("都市ガス",設定!$A$2:$C$101,3,FALSE)/VLOOKUP("電力（全国平均・暫定）",設定!$A$2:$C$101,3,FALSE)),"")</f>
        <v/>
      </c>
    </row>
    <row r="907" spans="21:21" x14ac:dyDescent="0.15">
      <c r="U907" s="8" t="str">
        <f>IFERROR(1 + ((1-#REF!)/MAX(#REF!,0.000001))*(VLOOKUP("都市ガス",設定!$A$2:$C$101,3,FALSE)/VLOOKUP("電力（全国平均・暫定）",設定!$A$2:$C$101,3,FALSE)),"")</f>
        <v/>
      </c>
    </row>
    <row r="908" spans="21:21" x14ac:dyDescent="0.15">
      <c r="U908" s="8" t="str">
        <f>IFERROR(1 + ((1-#REF!)/MAX(#REF!,0.000001))*(VLOOKUP("都市ガス",設定!$A$2:$C$101,3,FALSE)/VLOOKUP("電力（全国平均・暫定）",設定!$A$2:$C$101,3,FALSE)),"")</f>
        <v/>
      </c>
    </row>
    <row r="909" spans="21:21" x14ac:dyDescent="0.15">
      <c r="U909" s="8" t="str">
        <f>IFERROR(1 + ((1-#REF!)/MAX(#REF!,0.000001))*(VLOOKUP("都市ガス",設定!$A$2:$C$101,3,FALSE)/VLOOKUP("電力（全国平均・暫定）",設定!$A$2:$C$101,3,FALSE)),"")</f>
        <v/>
      </c>
    </row>
    <row r="910" spans="21:21" x14ac:dyDescent="0.15">
      <c r="U910" s="8" t="str">
        <f>IFERROR(1 + ((1-#REF!)/MAX(#REF!,0.000001))*(VLOOKUP("都市ガス",設定!$A$2:$C$101,3,FALSE)/VLOOKUP("電力（全国平均・暫定）",設定!$A$2:$C$101,3,FALSE)),"")</f>
        <v/>
      </c>
    </row>
    <row r="911" spans="21:21" x14ac:dyDescent="0.15">
      <c r="U911" s="8" t="str">
        <f>IFERROR(1 + ((1-#REF!)/MAX(#REF!,0.000001))*(VLOOKUP("都市ガス",設定!$A$2:$C$101,3,FALSE)/VLOOKUP("電力（全国平均・暫定）",設定!$A$2:$C$101,3,FALSE)),"")</f>
        <v/>
      </c>
    </row>
    <row r="912" spans="21:21" x14ac:dyDescent="0.15">
      <c r="U912" s="8" t="str">
        <f>IFERROR(1 + ((1-#REF!)/MAX(#REF!,0.000001))*(VLOOKUP("都市ガス",設定!$A$2:$C$101,3,FALSE)/VLOOKUP("電力（全国平均・暫定）",設定!$A$2:$C$101,3,FALSE)),"")</f>
        <v/>
      </c>
    </row>
    <row r="913" spans="21:21" x14ac:dyDescent="0.15">
      <c r="U913" s="8" t="str">
        <f>IFERROR(1 + ((1-#REF!)/MAX(#REF!,0.000001))*(VLOOKUP("都市ガス",設定!$A$2:$C$101,3,FALSE)/VLOOKUP("電力（全国平均・暫定）",設定!$A$2:$C$101,3,FALSE)),"")</f>
        <v/>
      </c>
    </row>
    <row r="914" spans="21:21" x14ac:dyDescent="0.15">
      <c r="U914" s="8" t="str">
        <f>IFERROR(1 + ((1-#REF!)/MAX(#REF!,0.000001))*(VLOOKUP("都市ガス",設定!$A$2:$C$101,3,FALSE)/VLOOKUP("電力（全国平均・暫定）",設定!$A$2:$C$101,3,FALSE)),"")</f>
        <v/>
      </c>
    </row>
    <row r="915" spans="21:21" x14ac:dyDescent="0.15">
      <c r="U915" s="8" t="str">
        <f>IFERROR(1 + ((1-#REF!)/MAX(#REF!,0.000001))*(VLOOKUP("都市ガス",設定!$A$2:$C$101,3,FALSE)/VLOOKUP("電力（全国平均・暫定）",設定!$A$2:$C$101,3,FALSE)),"")</f>
        <v/>
      </c>
    </row>
    <row r="916" spans="21:21" x14ac:dyDescent="0.15">
      <c r="U916" s="8" t="str">
        <f>IFERROR(1 + ((1-#REF!)/MAX(#REF!,0.000001))*(VLOOKUP("都市ガス",設定!$A$2:$C$101,3,FALSE)/VLOOKUP("電力（全国平均・暫定）",設定!$A$2:$C$101,3,FALSE)),"")</f>
        <v/>
      </c>
    </row>
    <row r="917" spans="21:21" x14ac:dyDescent="0.15">
      <c r="U917" s="8" t="str">
        <f>IFERROR(1 + ((1-#REF!)/MAX(#REF!,0.000001))*(VLOOKUP("都市ガス",設定!$A$2:$C$101,3,FALSE)/VLOOKUP("電力（全国平均・暫定）",設定!$A$2:$C$101,3,FALSE)),"")</f>
        <v/>
      </c>
    </row>
    <row r="918" spans="21:21" x14ac:dyDescent="0.15">
      <c r="U918" s="8" t="str">
        <f>IFERROR(1 + ((1-#REF!)/MAX(#REF!,0.000001))*(VLOOKUP("都市ガス",設定!$A$2:$C$101,3,FALSE)/VLOOKUP("電力（全国平均・暫定）",設定!$A$2:$C$101,3,FALSE)),"")</f>
        <v/>
      </c>
    </row>
    <row r="919" spans="21:21" x14ac:dyDescent="0.15">
      <c r="U919" s="8" t="str">
        <f>IFERROR(1 + ((1-#REF!)/MAX(#REF!,0.000001))*(VLOOKUP("都市ガス",設定!$A$2:$C$101,3,FALSE)/VLOOKUP("電力（全国平均・暫定）",設定!$A$2:$C$101,3,FALSE)),"")</f>
        <v/>
      </c>
    </row>
    <row r="920" spans="21:21" x14ac:dyDescent="0.15">
      <c r="U920" s="8" t="str">
        <f>IFERROR(1 + ((1-#REF!)/MAX(#REF!,0.000001))*(VLOOKUP("都市ガス",設定!$A$2:$C$101,3,FALSE)/VLOOKUP("電力（全国平均・暫定）",設定!$A$2:$C$101,3,FALSE)),"")</f>
        <v/>
      </c>
    </row>
    <row r="921" spans="21:21" x14ac:dyDescent="0.15">
      <c r="U921" s="8" t="str">
        <f>IFERROR(1 + ((1-#REF!)/MAX(#REF!,0.000001))*(VLOOKUP("都市ガス",設定!$A$2:$C$101,3,FALSE)/VLOOKUP("電力（全国平均・暫定）",設定!$A$2:$C$101,3,FALSE)),"")</f>
        <v/>
      </c>
    </row>
    <row r="922" spans="21:21" x14ac:dyDescent="0.15">
      <c r="U922" s="8" t="str">
        <f>IFERROR(1 + ((1-#REF!)/MAX(#REF!,0.000001))*(VLOOKUP("都市ガス",設定!$A$2:$C$101,3,FALSE)/VLOOKUP("電力（全国平均・暫定）",設定!$A$2:$C$101,3,FALSE)),"")</f>
        <v/>
      </c>
    </row>
    <row r="923" spans="21:21" x14ac:dyDescent="0.15">
      <c r="U923" s="8" t="str">
        <f>IFERROR(1 + ((1-#REF!)/MAX(#REF!,0.000001))*(VLOOKUP("都市ガス",設定!$A$2:$C$101,3,FALSE)/VLOOKUP("電力（全国平均・暫定）",設定!$A$2:$C$101,3,FALSE)),"")</f>
        <v/>
      </c>
    </row>
    <row r="924" spans="21:21" x14ac:dyDescent="0.15">
      <c r="U924" s="8" t="str">
        <f>IFERROR(1 + ((1-#REF!)/MAX(#REF!,0.000001))*(VLOOKUP("都市ガス",設定!$A$2:$C$101,3,FALSE)/VLOOKUP("電力（全国平均・暫定）",設定!$A$2:$C$101,3,FALSE)),"")</f>
        <v/>
      </c>
    </row>
    <row r="925" spans="21:21" x14ac:dyDescent="0.15">
      <c r="U925" s="8" t="str">
        <f>IFERROR(1 + ((1-#REF!)/MAX(#REF!,0.000001))*(VLOOKUP("都市ガス",設定!$A$2:$C$101,3,FALSE)/VLOOKUP("電力（全国平均・暫定）",設定!$A$2:$C$101,3,FALSE)),"")</f>
        <v/>
      </c>
    </row>
    <row r="926" spans="21:21" x14ac:dyDescent="0.15">
      <c r="U926" s="8" t="str">
        <f>IFERROR(1 + ((1-#REF!)/MAX(#REF!,0.000001))*(VLOOKUP("都市ガス",設定!$A$2:$C$101,3,FALSE)/VLOOKUP("電力（全国平均・暫定）",設定!$A$2:$C$101,3,FALSE)),"")</f>
        <v/>
      </c>
    </row>
    <row r="927" spans="21:21" x14ac:dyDescent="0.15">
      <c r="U927" s="8" t="str">
        <f>IFERROR(1 + ((1-#REF!)/MAX(#REF!,0.000001))*(VLOOKUP("都市ガス",設定!$A$2:$C$101,3,FALSE)/VLOOKUP("電力（全国平均・暫定）",設定!$A$2:$C$101,3,FALSE)),"")</f>
        <v/>
      </c>
    </row>
    <row r="928" spans="21:21" x14ac:dyDescent="0.15">
      <c r="U928" s="8" t="str">
        <f>IFERROR(1 + ((1-#REF!)/MAX(#REF!,0.000001))*(VLOOKUP("都市ガス",設定!$A$2:$C$101,3,FALSE)/VLOOKUP("電力（全国平均・暫定）",設定!$A$2:$C$101,3,FALSE)),"")</f>
        <v/>
      </c>
    </row>
    <row r="929" spans="21:21" x14ac:dyDescent="0.15">
      <c r="U929" s="8" t="str">
        <f>IFERROR(1 + ((1-#REF!)/MAX(#REF!,0.000001))*(VLOOKUP("都市ガス",設定!$A$2:$C$101,3,FALSE)/VLOOKUP("電力（全国平均・暫定）",設定!$A$2:$C$101,3,FALSE)),"")</f>
        <v/>
      </c>
    </row>
    <row r="930" spans="21:21" x14ac:dyDescent="0.15">
      <c r="U930" s="8" t="str">
        <f>IFERROR(1 + ((1-#REF!)/MAX(#REF!,0.000001))*(VLOOKUP("都市ガス",設定!$A$2:$C$101,3,FALSE)/VLOOKUP("電力（全国平均・暫定）",設定!$A$2:$C$101,3,FALSE)),"")</f>
        <v/>
      </c>
    </row>
    <row r="931" spans="21:21" x14ac:dyDescent="0.15">
      <c r="U931" s="8" t="str">
        <f>IFERROR(1 + ((1-#REF!)/MAX(#REF!,0.000001))*(VLOOKUP("都市ガス",設定!$A$2:$C$101,3,FALSE)/VLOOKUP("電力（全国平均・暫定）",設定!$A$2:$C$101,3,FALSE)),"")</f>
        <v/>
      </c>
    </row>
    <row r="932" spans="21:21" x14ac:dyDescent="0.15">
      <c r="U932" s="8" t="str">
        <f>IFERROR(1 + ((1-#REF!)/MAX(#REF!,0.000001))*(VLOOKUP("都市ガス",設定!$A$2:$C$101,3,FALSE)/VLOOKUP("電力（全国平均・暫定）",設定!$A$2:$C$101,3,FALSE)),"")</f>
        <v/>
      </c>
    </row>
    <row r="933" spans="21:21" x14ac:dyDescent="0.15">
      <c r="U933" s="8" t="str">
        <f>IFERROR(1 + ((1-#REF!)/MAX(#REF!,0.000001))*(VLOOKUP("都市ガス",設定!$A$2:$C$101,3,FALSE)/VLOOKUP("電力（全国平均・暫定）",設定!$A$2:$C$101,3,FALSE)),"")</f>
        <v/>
      </c>
    </row>
    <row r="934" spans="21:21" x14ac:dyDescent="0.15">
      <c r="U934" s="8" t="str">
        <f>IFERROR(1 + ((1-#REF!)/MAX(#REF!,0.000001))*(VLOOKUP("都市ガス",設定!$A$2:$C$101,3,FALSE)/VLOOKUP("電力（全国平均・暫定）",設定!$A$2:$C$101,3,FALSE)),"")</f>
        <v/>
      </c>
    </row>
    <row r="935" spans="21:21" x14ac:dyDescent="0.15">
      <c r="U935" s="8" t="str">
        <f>IFERROR(1 + ((1-#REF!)/MAX(#REF!,0.000001))*(VLOOKUP("都市ガス",設定!$A$2:$C$101,3,FALSE)/VLOOKUP("電力（全国平均・暫定）",設定!$A$2:$C$101,3,FALSE)),"")</f>
        <v/>
      </c>
    </row>
    <row r="936" spans="21:21" x14ac:dyDescent="0.15">
      <c r="U936" s="8" t="str">
        <f>IFERROR(1 + ((1-#REF!)/MAX(#REF!,0.000001))*(VLOOKUP("都市ガス",設定!$A$2:$C$101,3,FALSE)/VLOOKUP("電力（全国平均・暫定）",設定!$A$2:$C$101,3,FALSE)),"")</f>
        <v/>
      </c>
    </row>
    <row r="937" spans="21:21" x14ac:dyDescent="0.15">
      <c r="U937" s="8" t="str">
        <f>IFERROR(1 + ((1-#REF!)/MAX(#REF!,0.000001))*(VLOOKUP("都市ガス",設定!$A$2:$C$101,3,FALSE)/VLOOKUP("電力（全国平均・暫定）",設定!$A$2:$C$101,3,FALSE)),"")</f>
        <v/>
      </c>
    </row>
    <row r="938" spans="21:21" x14ac:dyDescent="0.15">
      <c r="U938" s="8" t="str">
        <f>IFERROR(1 + ((1-#REF!)/MAX(#REF!,0.000001))*(VLOOKUP("都市ガス",設定!$A$2:$C$101,3,FALSE)/VLOOKUP("電力（全国平均・暫定）",設定!$A$2:$C$101,3,FALSE)),"")</f>
        <v/>
      </c>
    </row>
    <row r="939" spans="21:21" x14ac:dyDescent="0.15">
      <c r="U939" s="8" t="str">
        <f>IFERROR(1 + ((1-#REF!)/MAX(#REF!,0.000001))*(VLOOKUP("都市ガス",設定!$A$2:$C$101,3,FALSE)/VLOOKUP("電力（全国平均・暫定）",設定!$A$2:$C$101,3,FALSE)),"")</f>
        <v/>
      </c>
    </row>
    <row r="940" spans="21:21" x14ac:dyDescent="0.15">
      <c r="U940" s="8" t="str">
        <f>IFERROR(1 + ((1-#REF!)/MAX(#REF!,0.000001))*(VLOOKUP("都市ガス",設定!$A$2:$C$101,3,FALSE)/VLOOKUP("電力（全国平均・暫定）",設定!$A$2:$C$101,3,FALSE)),"")</f>
        <v/>
      </c>
    </row>
    <row r="941" spans="21:21" x14ac:dyDescent="0.15">
      <c r="U941" s="8" t="str">
        <f>IFERROR(1 + ((1-#REF!)/MAX(#REF!,0.000001))*(VLOOKUP("都市ガス",設定!$A$2:$C$101,3,FALSE)/VLOOKUP("電力（全国平均・暫定）",設定!$A$2:$C$101,3,FALSE)),"")</f>
        <v/>
      </c>
    </row>
    <row r="942" spans="21:21" x14ac:dyDescent="0.15">
      <c r="U942" s="8" t="str">
        <f>IFERROR(1 + ((1-#REF!)/MAX(#REF!,0.000001))*(VLOOKUP("都市ガス",設定!$A$2:$C$101,3,FALSE)/VLOOKUP("電力（全国平均・暫定）",設定!$A$2:$C$101,3,FALSE)),"")</f>
        <v/>
      </c>
    </row>
    <row r="943" spans="21:21" x14ac:dyDescent="0.15">
      <c r="U943" s="8" t="str">
        <f>IFERROR(1 + ((1-#REF!)/MAX(#REF!,0.000001))*(VLOOKUP("都市ガス",設定!$A$2:$C$101,3,FALSE)/VLOOKUP("電力（全国平均・暫定）",設定!$A$2:$C$101,3,FALSE)),"")</f>
        <v/>
      </c>
    </row>
    <row r="944" spans="21:21" x14ac:dyDescent="0.15">
      <c r="U944" s="8" t="str">
        <f>IFERROR(1 + ((1-#REF!)/MAX(#REF!,0.000001))*(VLOOKUP("都市ガス",設定!$A$2:$C$101,3,FALSE)/VLOOKUP("電力（全国平均・暫定）",設定!$A$2:$C$101,3,FALSE)),"")</f>
        <v/>
      </c>
    </row>
    <row r="945" spans="21:21" x14ac:dyDescent="0.15">
      <c r="U945" s="8" t="str">
        <f>IFERROR(1 + ((1-#REF!)/MAX(#REF!,0.000001))*(VLOOKUP("都市ガス",設定!$A$2:$C$101,3,FALSE)/VLOOKUP("電力（全国平均・暫定）",設定!$A$2:$C$101,3,FALSE)),"")</f>
        <v/>
      </c>
    </row>
    <row r="946" spans="21:21" x14ac:dyDescent="0.15">
      <c r="U946" s="8" t="str">
        <f>IFERROR(1 + ((1-#REF!)/MAX(#REF!,0.000001))*(VLOOKUP("都市ガス",設定!$A$2:$C$101,3,FALSE)/VLOOKUP("電力（全国平均・暫定）",設定!$A$2:$C$101,3,FALSE)),"")</f>
        <v/>
      </c>
    </row>
    <row r="947" spans="21:21" x14ac:dyDescent="0.15">
      <c r="U947" s="8" t="str">
        <f>IFERROR(1 + ((1-#REF!)/MAX(#REF!,0.000001))*(VLOOKUP("都市ガス",設定!$A$2:$C$101,3,FALSE)/VLOOKUP("電力（全国平均・暫定）",設定!$A$2:$C$101,3,FALSE)),"")</f>
        <v/>
      </c>
    </row>
    <row r="948" spans="21:21" x14ac:dyDescent="0.15">
      <c r="U948" s="8" t="str">
        <f>IFERROR(1 + ((1-#REF!)/MAX(#REF!,0.000001))*(VLOOKUP("都市ガス",設定!$A$2:$C$101,3,FALSE)/VLOOKUP("電力（全国平均・暫定）",設定!$A$2:$C$101,3,FALSE)),"")</f>
        <v/>
      </c>
    </row>
    <row r="949" spans="21:21" x14ac:dyDescent="0.15">
      <c r="U949" s="8" t="str">
        <f>IFERROR(1 + ((1-#REF!)/MAX(#REF!,0.000001))*(VLOOKUP("都市ガス",設定!$A$2:$C$101,3,FALSE)/VLOOKUP("電力（全国平均・暫定）",設定!$A$2:$C$101,3,FALSE)),"")</f>
        <v/>
      </c>
    </row>
    <row r="950" spans="21:21" x14ac:dyDescent="0.15">
      <c r="U950" s="8" t="str">
        <f>IFERROR(1 + ((1-#REF!)/MAX(#REF!,0.000001))*(VLOOKUP("都市ガス",設定!$A$2:$C$101,3,FALSE)/VLOOKUP("電力（全国平均・暫定）",設定!$A$2:$C$101,3,FALSE)),"")</f>
        <v/>
      </c>
    </row>
    <row r="951" spans="21:21" x14ac:dyDescent="0.15">
      <c r="U951" s="8" t="str">
        <f>IFERROR(1 + ((1-#REF!)/MAX(#REF!,0.000001))*(VLOOKUP("都市ガス",設定!$A$2:$C$101,3,FALSE)/VLOOKUP("電力（全国平均・暫定）",設定!$A$2:$C$101,3,FALSE)),"")</f>
        <v/>
      </c>
    </row>
    <row r="952" spans="21:21" x14ac:dyDescent="0.15">
      <c r="U952" s="8" t="str">
        <f>IFERROR(1 + ((1-#REF!)/MAX(#REF!,0.000001))*(VLOOKUP("都市ガス",設定!$A$2:$C$101,3,FALSE)/VLOOKUP("電力（全国平均・暫定）",設定!$A$2:$C$101,3,FALSE)),"")</f>
        <v/>
      </c>
    </row>
    <row r="953" spans="21:21" x14ac:dyDescent="0.15">
      <c r="U953" s="8" t="str">
        <f>IFERROR(1 + ((1-#REF!)/MAX(#REF!,0.000001))*(VLOOKUP("都市ガス",設定!$A$2:$C$101,3,FALSE)/VLOOKUP("電力（全国平均・暫定）",設定!$A$2:$C$101,3,FALSE)),"")</f>
        <v/>
      </c>
    </row>
    <row r="954" spans="21:21" x14ac:dyDescent="0.15">
      <c r="U954" s="8" t="str">
        <f>IFERROR(1 + ((1-#REF!)/MAX(#REF!,0.000001))*(VLOOKUP("都市ガス",設定!$A$2:$C$101,3,FALSE)/VLOOKUP("電力（全国平均・暫定）",設定!$A$2:$C$101,3,FALSE)),"")</f>
        <v/>
      </c>
    </row>
    <row r="955" spans="21:21" x14ac:dyDescent="0.15">
      <c r="U955" s="8" t="str">
        <f>IFERROR(1 + ((1-#REF!)/MAX(#REF!,0.000001))*(VLOOKUP("都市ガス",設定!$A$2:$C$101,3,FALSE)/VLOOKUP("電力（全国平均・暫定）",設定!$A$2:$C$101,3,FALSE)),"")</f>
        <v/>
      </c>
    </row>
    <row r="956" spans="21:21" x14ac:dyDescent="0.15">
      <c r="U956" s="8" t="str">
        <f>IFERROR(1 + ((1-#REF!)/MAX(#REF!,0.000001))*(VLOOKUP("都市ガス",設定!$A$2:$C$101,3,FALSE)/VLOOKUP("電力（全国平均・暫定）",設定!$A$2:$C$101,3,FALSE)),"")</f>
        <v/>
      </c>
    </row>
    <row r="957" spans="21:21" x14ac:dyDescent="0.15">
      <c r="U957" s="8" t="str">
        <f>IFERROR(1 + ((1-#REF!)/MAX(#REF!,0.000001))*(VLOOKUP("都市ガス",設定!$A$2:$C$101,3,FALSE)/VLOOKUP("電力（全国平均・暫定）",設定!$A$2:$C$101,3,FALSE)),"")</f>
        <v/>
      </c>
    </row>
    <row r="958" spans="21:21" x14ac:dyDescent="0.15">
      <c r="U958" s="8" t="str">
        <f>IFERROR(1 + ((1-#REF!)/MAX(#REF!,0.000001))*(VLOOKUP("都市ガス",設定!$A$2:$C$101,3,FALSE)/VLOOKUP("電力（全国平均・暫定）",設定!$A$2:$C$101,3,FALSE)),"")</f>
        <v/>
      </c>
    </row>
    <row r="959" spans="21:21" x14ac:dyDescent="0.15">
      <c r="U959" s="8" t="str">
        <f>IFERROR(1 + ((1-#REF!)/MAX(#REF!,0.000001))*(VLOOKUP("都市ガス",設定!$A$2:$C$101,3,FALSE)/VLOOKUP("電力（全国平均・暫定）",設定!$A$2:$C$101,3,FALSE)),"")</f>
        <v/>
      </c>
    </row>
    <row r="960" spans="21:21" x14ac:dyDescent="0.15">
      <c r="U960" s="8" t="str">
        <f>IFERROR(1 + ((1-#REF!)/MAX(#REF!,0.000001))*(VLOOKUP("都市ガス",設定!$A$2:$C$101,3,FALSE)/VLOOKUP("電力（全国平均・暫定）",設定!$A$2:$C$101,3,FALSE)),"")</f>
        <v/>
      </c>
    </row>
    <row r="961" spans="21:21" x14ac:dyDescent="0.15">
      <c r="U961" s="8" t="str">
        <f>IFERROR(1 + ((1-#REF!)/MAX(#REF!,0.000001))*(VLOOKUP("都市ガス",設定!$A$2:$C$101,3,FALSE)/VLOOKUP("電力（全国平均・暫定）",設定!$A$2:$C$101,3,FALSE)),"")</f>
        <v/>
      </c>
    </row>
    <row r="962" spans="21:21" x14ac:dyDescent="0.15">
      <c r="U962" s="8" t="str">
        <f>IFERROR(1 + ((1-#REF!)/MAX(#REF!,0.000001))*(VLOOKUP("都市ガス",設定!$A$2:$C$101,3,FALSE)/VLOOKUP("電力（全国平均・暫定）",設定!$A$2:$C$101,3,FALSE)),"")</f>
        <v/>
      </c>
    </row>
    <row r="963" spans="21:21" x14ac:dyDescent="0.15">
      <c r="U963" s="8" t="str">
        <f>IFERROR(1 + ((1-#REF!)/MAX(#REF!,0.000001))*(VLOOKUP("都市ガス",設定!$A$2:$C$101,3,FALSE)/VLOOKUP("電力（全国平均・暫定）",設定!$A$2:$C$101,3,FALSE)),"")</f>
        <v/>
      </c>
    </row>
    <row r="964" spans="21:21" x14ac:dyDescent="0.15">
      <c r="U964" s="8" t="str">
        <f>IFERROR(1 + ((1-#REF!)/MAX(#REF!,0.000001))*(VLOOKUP("都市ガス",設定!$A$2:$C$101,3,FALSE)/VLOOKUP("電力（全国平均・暫定）",設定!$A$2:$C$101,3,FALSE)),"")</f>
        <v/>
      </c>
    </row>
    <row r="965" spans="21:21" x14ac:dyDescent="0.15">
      <c r="U965" s="8" t="str">
        <f>IFERROR(1 + ((1-#REF!)/MAX(#REF!,0.000001))*(VLOOKUP("都市ガス",設定!$A$2:$C$101,3,FALSE)/VLOOKUP("電力（全国平均・暫定）",設定!$A$2:$C$101,3,FALSE)),"")</f>
        <v/>
      </c>
    </row>
    <row r="966" spans="21:21" x14ac:dyDescent="0.15">
      <c r="U966" s="8" t="str">
        <f>IFERROR(1 + ((1-#REF!)/MAX(#REF!,0.000001))*(VLOOKUP("都市ガス",設定!$A$2:$C$101,3,FALSE)/VLOOKUP("電力（全国平均・暫定）",設定!$A$2:$C$101,3,FALSE)),"")</f>
        <v/>
      </c>
    </row>
    <row r="967" spans="21:21" x14ac:dyDescent="0.15">
      <c r="U967" s="8" t="str">
        <f>IFERROR(1 + ((1-#REF!)/MAX(#REF!,0.000001))*(VLOOKUP("都市ガス",設定!$A$2:$C$101,3,FALSE)/VLOOKUP("電力（全国平均・暫定）",設定!$A$2:$C$101,3,FALSE)),"")</f>
        <v/>
      </c>
    </row>
    <row r="968" spans="21:21" x14ac:dyDescent="0.15">
      <c r="U968" s="8" t="str">
        <f>IFERROR(1 + ((1-#REF!)/MAX(#REF!,0.000001))*(VLOOKUP("都市ガス",設定!$A$2:$C$101,3,FALSE)/VLOOKUP("電力（全国平均・暫定）",設定!$A$2:$C$101,3,FALSE)),"")</f>
        <v/>
      </c>
    </row>
    <row r="969" spans="21:21" x14ac:dyDescent="0.15">
      <c r="U969" s="8" t="str">
        <f>IFERROR(1 + ((1-#REF!)/MAX(#REF!,0.000001))*(VLOOKUP("都市ガス",設定!$A$2:$C$101,3,FALSE)/VLOOKUP("電力（全国平均・暫定）",設定!$A$2:$C$101,3,FALSE)),"")</f>
        <v/>
      </c>
    </row>
    <row r="970" spans="21:21" x14ac:dyDescent="0.15">
      <c r="U970" s="8" t="str">
        <f>IFERROR(1 + ((1-#REF!)/MAX(#REF!,0.000001))*(VLOOKUP("都市ガス",設定!$A$2:$C$101,3,FALSE)/VLOOKUP("電力（全国平均・暫定）",設定!$A$2:$C$101,3,FALSE)),"")</f>
        <v/>
      </c>
    </row>
    <row r="971" spans="21:21" x14ac:dyDescent="0.15">
      <c r="U971" s="8" t="str">
        <f>IFERROR(1 + ((1-#REF!)/MAX(#REF!,0.000001))*(VLOOKUP("都市ガス",設定!$A$2:$C$101,3,FALSE)/VLOOKUP("電力（全国平均・暫定）",設定!$A$2:$C$101,3,FALSE)),"")</f>
        <v/>
      </c>
    </row>
    <row r="972" spans="21:21" x14ac:dyDescent="0.15">
      <c r="U972" s="8" t="str">
        <f>IFERROR(1 + ((1-#REF!)/MAX(#REF!,0.000001))*(VLOOKUP("都市ガス",設定!$A$2:$C$101,3,FALSE)/VLOOKUP("電力（全国平均・暫定）",設定!$A$2:$C$101,3,FALSE)),"")</f>
        <v/>
      </c>
    </row>
    <row r="973" spans="21:21" x14ac:dyDescent="0.15">
      <c r="U973" s="8" t="str">
        <f>IFERROR(1 + ((1-#REF!)/MAX(#REF!,0.000001))*(VLOOKUP("都市ガス",設定!$A$2:$C$101,3,FALSE)/VLOOKUP("電力（全国平均・暫定）",設定!$A$2:$C$101,3,FALSE)),"")</f>
        <v/>
      </c>
    </row>
    <row r="974" spans="21:21" x14ac:dyDescent="0.15">
      <c r="U974" s="8" t="str">
        <f>IFERROR(1 + ((1-#REF!)/MAX(#REF!,0.000001))*(VLOOKUP("都市ガス",設定!$A$2:$C$101,3,FALSE)/VLOOKUP("電力（全国平均・暫定）",設定!$A$2:$C$101,3,FALSE)),"")</f>
        <v/>
      </c>
    </row>
    <row r="975" spans="21:21" x14ac:dyDescent="0.15">
      <c r="U975" s="8" t="str">
        <f>IFERROR(1 + ((1-#REF!)/MAX(#REF!,0.000001))*(VLOOKUP("都市ガス",設定!$A$2:$C$101,3,FALSE)/VLOOKUP("電力（全国平均・暫定）",設定!$A$2:$C$101,3,FALSE)),"")</f>
        <v/>
      </c>
    </row>
    <row r="976" spans="21:21" x14ac:dyDescent="0.15">
      <c r="U976" s="8" t="str">
        <f>IFERROR(1 + ((1-#REF!)/MAX(#REF!,0.000001))*(VLOOKUP("都市ガス",設定!$A$2:$C$101,3,FALSE)/VLOOKUP("電力（全国平均・暫定）",設定!$A$2:$C$101,3,FALSE)),"")</f>
        <v/>
      </c>
    </row>
    <row r="977" spans="21:21" x14ac:dyDescent="0.15">
      <c r="U977" s="8" t="str">
        <f>IFERROR(1 + ((1-#REF!)/MAX(#REF!,0.000001))*(VLOOKUP("都市ガス",設定!$A$2:$C$101,3,FALSE)/VLOOKUP("電力（全国平均・暫定）",設定!$A$2:$C$101,3,FALSE)),"")</f>
        <v/>
      </c>
    </row>
    <row r="978" spans="21:21" x14ac:dyDescent="0.15">
      <c r="U978" s="8" t="str">
        <f>IFERROR(1 + ((1-#REF!)/MAX(#REF!,0.000001))*(VLOOKUP("都市ガス",設定!$A$2:$C$101,3,FALSE)/VLOOKUP("電力（全国平均・暫定）",設定!$A$2:$C$101,3,FALSE)),"")</f>
        <v/>
      </c>
    </row>
    <row r="979" spans="21:21" x14ac:dyDescent="0.15">
      <c r="U979" s="8" t="str">
        <f>IFERROR(1 + ((1-#REF!)/MAX(#REF!,0.000001))*(VLOOKUP("都市ガス",設定!$A$2:$C$101,3,FALSE)/VLOOKUP("電力（全国平均・暫定）",設定!$A$2:$C$101,3,FALSE)),"")</f>
        <v/>
      </c>
    </row>
    <row r="980" spans="21:21" x14ac:dyDescent="0.15">
      <c r="U980" s="8" t="str">
        <f>IFERROR(1 + ((1-#REF!)/MAX(#REF!,0.000001))*(VLOOKUP("都市ガス",設定!$A$2:$C$101,3,FALSE)/VLOOKUP("電力（全国平均・暫定）",設定!$A$2:$C$101,3,FALSE)),"")</f>
        <v/>
      </c>
    </row>
    <row r="981" spans="21:21" x14ac:dyDescent="0.15">
      <c r="U981" s="8" t="str">
        <f>IFERROR(1 + ((1-#REF!)/MAX(#REF!,0.000001))*(VLOOKUP("都市ガス",設定!$A$2:$C$101,3,FALSE)/VLOOKUP("電力（全国平均・暫定）",設定!$A$2:$C$101,3,FALSE)),"")</f>
        <v/>
      </c>
    </row>
    <row r="982" spans="21:21" x14ac:dyDescent="0.15">
      <c r="U982" s="8" t="str">
        <f>IFERROR(1 + ((1-#REF!)/MAX(#REF!,0.000001))*(VLOOKUP("都市ガス",設定!$A$2:$C$101,3,FALSE)/VLOOKUP("電力（全国平均・暫定）",設定!$A$2:$C$101,3,FALSE)),"")</f>
        <v/>
      </c>
    </row>
    <row r="983" spans="21:21" x14ac:dyDescent="0.15">
      <c r="U983" s="8" t="str">
        <f>IFERROR(1 + ((1-#REF!)/MAX(#REF!,0.000001))*(VLOOKUP("都市ガス",設定!$A$2:$C$101,3,FALSE)/VLOOKUP("電力（全国平均・暫定）",設定!$A$2:$C$101,3,FALSE)),"")</f>
        <v/>
      </c>
    </row>
    <row r="984" spans="21:21" x14ac:dyDescent="0.15">
      <c r="U984" s="8" t="str">
        <f>IFERROR(1 + ((1-#REF!)/MAX(#REF!,0.000001))*(VLOOKUP("都市ガス",設定!$A$2:$C$101,3,FALSE)/VLOOKUP("電力（全国平均・暫定）",設定!$A$2:$C$101,3,FALSE)),"")</f>
        <v/>
      </c>
    </row>
    <row r="985" spans="21:21" x14ac:dyDescent="0.15">
      <c r="U985" s="8" t="str">
        <f>IFERROR(1 + ((1-#REF!)/MAX(#REF!,0.000001))*(VLOOKUP("都市ガス",設定!$A$2:$C$101,3,FALSE)/VLOOKUP("電力（全国平均・暫定）",設定!$A$2:$C$101,3,FALSE)),"")</f>
        <v/>
      </c>
    </row>
    <row r="986" spans="21:21" x14ac:dyDescent="0.15">
      <c r="U986" s="8" t="str">
        <f>IFERROR(1 + ((1-#REF!)/MAX(#REF!,0.000001))*(VLOOKUP("都市ガス",設定!$A$2:$C$101,3,FALSE)/VLOOKUP("電力（全国平均・暫定）",設定!$A$2:$C$101,3,FALSE)),"")</f>
        <v/>
      </c>
    </row>
    <row r="987" spans="21:21" x14ac:dyDescent="0.15">
      <c r="U987" s="8" t="str">
        <f>IFERROR(1 + ((1-#REF!)/MAX(#REF!,0.000001))*(VLOOKUP("都市ガス",設定!$A$2:$C$101,3,FALSE)/VLOOKUP("電力（全国平均・暫定）",設定!$A$2:$C$101,3,FALSE)),"")</f>
        <v/>
      </c>
    </row>
    <row r="988" spans="21:21" x14ac:dyDescent="0.15">
      <c r="U988" s="8" t="str">
        <f>IFERROR(1 + ((1-#REF!)/MAX(#REF!,0.000001))*(VLOOKUP("都市ガス",設定!$A$2:$C$101,3,FALSE)/VLOOKUP("電力（全国平均・暫定）",設定!$A$2:$C$101,3,FALSE)),"")</f>
        <v/>
      </c>
    </row>
    <row r="989" spans="21:21" x14ac:dyDescent="0.15">
      <c r="U989" s="8" t="str">
        <f>IFERROR(1 + ((1-#REF!)/MAX(#REF!,0.000001))*(VLOOKUP("都市ガス",設定!$A$2:$C$101,3,FALSE)/VLOOKUP("電力（全国平均・暫定）",設定!$A$2:$C$101,3,FALSE)),"")</f>
        <v/>
      </c>
    </row>
    <row r="990" spans="21:21" x14ac:dyDescent="0.15">
      <c r="U990" s="8" t="str">
        <f>IFERROR(1 + ((1-#REF!)/MAX(#REF!,0.000001))*(VLOOKUP("都市ガス",設定!$A$2:$C$101,3,FALSE)/VLOOKUP("電力（全国平均・暫定）",設定!$A$2:$C$101,3,FALSE)),"")</f>
        <v/>
      </c>
    </row>
    <row r="991" spans="21:21" x14ac:dyDescent="0.15">
      <c r="U991" s="8" t="str">
        <f>IFERROR(1 + ((1-#REF!)/MAX(#REF!,0.000001))*(VLOOKUP("都市ガス",設定!$A$2:$C$101,3,FALSE)/VLOOKUP("電力（全国平均・暫定）",設定!$A$2:$C$101,3,FALSE)),"")</f>
        <v/>
      </c>
    </row>
    <row r="992" spans="21:21" x14ac:dyDescent="0.15">
      <c r="U992" s="8" t="str">
        <f>IFERROR(1 + ((1-#REF!)/MAX(#REF!,0.000001))*(VLOOKUP("都市ガス",設定!$A$2:$C$101,3,FALSE)/VLOOKUP("電力（全国平均・暫定）",設定!$A$2:$C$101,3,FALSE)),"")</f>
        <v/>
      </c>
    </row>
    <row r="993" spans="21:21" x14ac:dyDescent="0.15">
      <c r="U993" s="8" t="str">
        <f>IFERROR(1 + ((1-#REF!)/MAX(#REF!,0.000001))*(VLOOKUP("都市ガス",設定!$A$2:$C$101,3,FALSE)/VLOOKUP("電力（全国平均・暫定）",設定!$A$2:$C$101,3,FALSE)),"")</f>
        <v/>
      </c>
    </row>
    <row r="994" spans="21:21" x14ac:dyDescent="0.15">
      <c r="U994" s="8" t="str">
        <f>IFERROR(1 + ((1-#REF!)/MAX(#REF!,0.000001))*(VLOOKUP("都市ガス",設定!$A$2:$C$101,3,FALSE)/VLOOKUP("電力（全国平均・暫定）",設定!$A$2:$C$101,3,FALSE)),"")</f>
        <v/>
      </c>
    </row>
    <row r="995" spans="21:21" x14ac:dyDescent="0.15">
      <c r="U995" s="8" t="str">
        <f>IFERROR(1 + ((1-#REF!)/MAX(#REF!,0.000001))*(VLOOKUP("都市ガス",設定!$A$2:$C$101,3,FALSE)/VLOOKUP("電力（全国平均・暫定）",設定!$A$2:$C$101,3,FALSE)),"")</f>
        <v/>
      </c>
    </row>
    <row r="996" spans="21:21" x14ac:dyDescent="0.15">
      <c r="U996" s="8" t="str">
        <f>IFERROR(1 + ((1-#REF!)/MAX(#REF!,0.000001))*(VLOOKUP("都市ガス",設定!$A$2:$C$101,3,FALSE)/VLOOKUP("電力（全国平均・暫定）",設定!$A$2:$C$101,3,FALSE)),"")</f>
        <v/>
      </c>
    </row>
    <row r="997" spans="21:21" x14ac:dyDescent="0.15">
      <c r="U997" s="8" t="str">
        <f>IFERROR(1 + ((1-#REF!)/MAX(#REF!,0.000001))*(VLOOKUP("都市ガス",設定!$A$2:$C$101,3,FALSE)/VLOOKUP("電力（全国平均・暫定）",設定!$A$2:$C$101,3,FALSE)),"")</f>
        <v/>
      </c>
    </row>
    <row r="998" spans="21:21" x14ac:dyDescent="0.15">
      <c r="U998" s="8" t="str">
        <f>IFERROR(1 + ((1-#REF!)/MAX(#REF!,0.000001))*(VLOOKUP("都市ガス",設定!$A$2:$C$101,3,FALSE)/VLOOKUP("電力（全国平均・暫定）",設定!$A$2:$C$101,3,FALSE)),"")</f>
        <v/>
      </c>
    </row>
    <row r="999" spans="21:21" x14ac:dyDescent="0.15">
      <c r="U999" s="8" t="str">
        <f>IFERROR(1 + ((1-#REF!)/MAX(#REF!,0.000001))*(VLOOKUP("都市ガス",設定!$A$2:$C$101,3,FALSE)/VLOOKUP("電力（全国平均・暫定）",設定!$A$2:$C$101,3,FALSE)),"")</f>
        <v/>
      </c>
    </row>
    <row r="1000" spans="21:21" x14ac:dyDescent="0.15">
      <c r="U1000" s="8" t="str">
        <f>IFERROR(1 + ((1-#REF!)/MAX(#REF!,0.000001))*(VLOOKUP("都市ガス",設定!$A$2:$C$101,3,FALSE)/VLOOKUP("電力（全国平均・暫定）",設定!$A$2:$C$101,3,FALSE)),"")</f>
        <v/>
      </c>
    </row>
    <row r="1001" spans="21:21" x14ac:dyDescent="0.15">
      <c r="U1001" s="8" t="str">
        <f>IFERROR(1 + ((1-#REF!)/MAX(#REF!,0.000001))*(VLOOKUP("都市ガス",設定!$A$2:$C$101,3,FALSE)/VLOOKUP("電力（全国平均・暫定）",設定!$A$2:$C$101,3,FALSE)),"")</f>
        <v/>
      </c>
    </row>
    <row r="1002" spans="21:21" x14ac:dyDescent="0.15">
      <c r="U1002" s="8" t="str">
        <f>IFERROR(1 + ((1-#REF!)/MAX(#REF!,0.000001))*(VLOOKUP("都市ガス",設定!$A$2:$C$101,3,FALSE)/VLOOKUP("電力（全国平均・暫定）",設定!$A$2:$C$101,3,FALSE)),"")</f>
        <v/>
      </c>
    </row>
    <row r="1003" spans="21:21" x14ac:dyDescent="0.15">
      <c r="U1003" s="8" t="str">
        <f>IFERROR(1 + ((1-#REF!)/MAX(#REF!,0.000001))*(VLOOKUP("都市ガス",設定!$A$2:$C$101,3,FALSE)/VLOOKUP("電力（全国平均・暫定）",設定!$A$2:$C$101,3,FALSE)),"")</f>
        <v/>
      </c>
    </row>
    <row r="1004" spans="21:21" x14ac:dyDescent="0.15">
      <c r="U1004" s="8" t="str">
        <f>IFERROR(1 + ((1-#REF!)/MAX(#REF!,0.000001))*(VLOOKUP("都市ガス",設定!$A$2:$C$101,3,FALSE)/VLOOKUP("電力（全国平均・暫定）",設定!$A$2:$C$101,3,FALSE)),"")</f>
        <v/>
      </c>
    </row>
    <row r="1005" spans="21:21" x14ac:dyDescent="0.15">
      <c r="U1005" s="8" t="str">
        <f>IFERROR(1 + ((1-#REF!)/MAX(#REF!,0.000001))*(VLOOKUP("都市ガス",設定!$A$2:$C$101,3,FALSE)/VLOOKUP("電力（全国平均・暫定）",設定!$A$2:$C$101,3,FALSE)),"")</f>
        <v/>
      </c>
    </row>
    <row r="1006" spans="21:21" x14ac:dyDescent="0.15">
      <c r="U1006" s="8" t="str">
        <f>IFERROR(1 + ((1-#REF!)/MAX(#REF!,0.000001))*(VLOOKUP("都市ガス",設定!$A$2:$C$101,3,FALSE)/VLOOKUP("電力（全国平均・暫定）",設定!$A$2:$C$101,3,FALSE)),"")</f>
        <v/>
      </c>
    </row>
    <row r="1007" spans="21:21" x14ac:dyDescent="0.15">
      <c r="U1007" s="8" t="str">
        <f>IFERROR(1 + ((1-#REF!)/MAX(#REF!,0.000001))*(VLOOKUP("都市ガス",設定!$A$2:$C$101,3,FALSE)/VLOOKUP("電力（全国平均・暫定）",設定!$A$2:$C$101,3,FALSE)),"")</f>
        <v/>
      </c>
    </row>
    <row r="1008" spans="21:21" x14ac:dyDescent="0.15">
      <c r="U1008" s="8" t="str">
        <f>IFERROR(1 + ((1-#REF!)/MAX(#REF!,0.000001))*(VLOOKUP("都市ガス",設定!$A$2:$C$101,3,FALSE)/VLOOKUP("電力（全国平均・暫定）",設定!$A$2:$C$101,3,FALSE)),"")</f>
        <v/>
      </c>
    </row>
    <row r="1009" spans="21:21" x14ac:dyDescent="0.15">
      <c r="U1009" s="8" t="str">
        <f>IFERROR(1 + ((1-#REF!)/MAX(#REF!,0.000001))*(VLOOKUP("都市ガス",設定!$A$2:$C$101,3,FALSE)/VLOOKUP("電力（全国平均・暫定）",設定!$A$2:$C$101,3,FALSE)),"")</f>
        <v/>
      </c>
    </row>
    <row r="1010" spans="21:21" x14ac:dyDescent="0.15">
      <c r="U1010" s="8" t="str">
        <f>IFERROR(1 + ((1-#REF!)/MAX(#REF!,0.000001))*(VLOOKUP("都市ガス",設定!$A$2:$C$101,3,FALSE)/VLOOKUP("電力（全国平均・暫定）",設定!$A$2:$C$101,3,FALSE)),"")</f>
        <v/>
      </c>
    </row>
    <row r="1011" spans="21:21" x14ac:dyDescent="0.15">
      <c r="U1011" s="8" t="str">
        <f>IFERROR(1 + ((1-#REF!)/MAX(#REF!,0.000001))*(VLOOKUP("都市ガス",設定!$A$2:$C$101,3,FALSE)/VLOOKUP("電力（全国平均・暫定）",設定!$A$2:$C$101,3,FALSE)),"")</f>
        <v/>
      </c>
    </row>
    <row r="1012" spans="21:21" x14ac:dyDescent="0.15">
      <c r="U1012" s="8" t="str">
        <f>IFERROR(1 + ((1-#REF!)/MAX(#REF!,0.000001))*(VLOOKUP("都市ガス",設定!$A$2:$C$101,3,FALSE)/VLOOKUP("電力（全国平均・暫定）",設定!$A$2:$C$101,3,FALSE)),"")</f>
        <v/>
      </c>
    </row>
    <row r="1013" spans="21:21" x14ac:dyDescent="0.15">
      <c r="U1013" s="8" t="str">
        <f>IFERROR(1 + ((1-#REF!)/MAX(#REF!,0.000001))*(VLOOKUP("都市ガス",設定!$A$2:$C$101,3,FALSE)/VLOOKUP("電力（全国平均・暫定）",設定!$A$2:$C$101,3,FALSE)),"")</f>
        <v/>
      </c>
    </row>
    <row r="1014" spans="21:21" x14ac:dyDescent="0.15">
      <c r="U1014" s="8" t="str">
        <f>IFERROR(1 + ((1-#REF!)/MAX(#REF!,0.000001))*(VLOOKUP("都市ガス",設定!$A$2:$C$101,3,FALSE)/VLOOKUP("電力（全国平均・暫定）",設定!$A$2:$C$101,3,FALSE)),"")</f>
        <v/>
      </c>
    </row>
    <row r="1015" spans="21:21" x14ac:dyDescent="0.15">
      <c r="U1015" s="8" t="str">
        <f>IFERROR(1 + ((1-#REF!)/MAX(#REF!,0.000001))*(VLOOKUP("都市ガス",設定!$A$2:$C$101,3,FALSE)/VLOOKUP("電力（全国平均・暫定）",設定!$A$2:$C$101,3,FALSE)),"")</f>
        <v/>
      </c>
    </row>
    <row r="1016" spans="21:21" x14ac:dyDescent="0.15">
      <c r="U1016" s="8" t="str">
        <f>IFERROR(1 + ((1-#REF!)/MAX(#REF!,0.000001))*(VLOOKUP("都市ガス",設定!$A$2:$C$101,3,FALSE)/VLOOKUP("電力（全国平均・暫定）",設定!$A$2:$C$101,3,FALSE)),"")</f>
        <v/>
      </c>
    </row>
    <row r="1017" spans="21:21" x14ac:dyDescent="0.15">
      <c r="U1017" s="8" t="str">
        <f>IFERROR(1 + ((1-#REF!)/MAX(#REF!,0.000001))*(VLOOKUP("都市ガス",設定!$A$2:$C$101,3,FALSE)/VLOOKUP("電力（全国平均・暫定）",設定!$A$2:$C$101,3,FALSE)),"")</f>
        <v/>
      </c>
    </row>
    <row r="1018" spans="21:21" x14ac:dyDescent="0.15">
      <c r="U1018" s="8" t="str">
        <f>IFERROR(1 + ((1-#REF!)/MAX(#REF!,0.000001))*(VLOOKUP("都市ガス",設定!$A$2:$C$101,3,FALSE)/VLOOKUP("電力（全国平均・暫定）",設定!$A$2:$C$101,3,FALSE)),"")</f>
        <v/>
      </c>
    </row>
    <row r="1019" spans="21:21" x14ac:dyDescent="0.15">
      <c r="U1019" s="8" t="str">
        <f>IFERROR(1 + ((1-#REF!)/MAX(#REF!,0.000001))*(VLOOKUP("都市ガス",設定!$A$2:$C$101,3,FALSE)/VLOOKUP("電力（全国平均・暫定）",設定!$A$2:$C$101,3,FALSE)),"")</f>
        <v/>
      </c>
    </row>
    <row r="1020" spans="21:21" x14ac:dyDescent="0.15">
      <c r="U1020" s="8" t="str">
        <f>IFERROR(1 + ((1-#REF!)/MAX(#REF!,0.000001))*(VLOOKUP("都市ガス",設定!$A$2:$C$101,3,FALSE)/VLOOKUP("電力（全国平均・暫定）",設定!$A$2:$C$101,3,FALSE)),"")</f>
        <v/>
      </c>
    </row>
    <row r="1021" spans="21:21" x14ac:dyDescent="0.15">
      <c r="U1021" s="8" t="str">
        <f>IFERROR(1 + ((1-#REF!)/MAX(#REF!,0.000001))*(VLOOKUP("都市ガス",設定!$A$2:$C$101,3,FALSE)/VLOOKUP("電力（全国平均・暫定）",設定!$A$2:$C$101,3,FALSE)),"")</f>
        <v/>
      </c>
    </row>
    <row r="1022" spans="21:21" x14ac:dyDescent="0.15">
      <c r="U1022" s="8" t="str">
        <f>IFERROR(1 + ((1-#REF!)/MAX(#REF!,0.000001))*(VLOOKUP("都市ガス",設定!$A$2:$C$101,3,FALSE)/VLOOKUP("電力（全国平均・暫定）",設定!$A$2:$C$101,3,FALSE)),"")</f>
        <v/>
      </c>
    </row>
    <row r="1023" spans="21:21" x14ac:dyDescent="0.15">
      <c r="U1023" s="8" t="str">
        <f>IFERROR(1 + ((1-#REF!)/MAX(#REF!,0.000001))*(VLOOKUP("都市ガス",設定!$A$2:$C$101,3,FALSE)/VLOOKUP("電力（全国平均・暫定）",設定!$A$2:$C$101,3,FALSE)),"")</f>
        <v/>
      </c>
    </row>
    <row r="1024" spans="21:21" x14ac:dyDescent="0.15">
      <c r="U1024" s="8" t="str">
        <f>IFERROR(1 + ((1-#REF!)/MAX(#REF!,0.000001))*(VLOOKUP("都市ガス",設定!$A$2:$C$101,3,FALSE)/VLOOKUP("電力（全国平均・暫定）",設定!$A$2:$C$101,3,FALSE)),"")</f>
        <v/>
      </c>
    </row>
    <row r="1025" spans="21:21" x14ac:dyDescent="0.15">
      <c r="U1025" s="8" t="str">
        <f>IFERROR(1 + ((1-#REF!)/MAX(#REF!,0.000001))*(VLOOKUP("都市ガス",設定!$A$2:$C$101,3,FALSE)/VLOOKUP("電力（全国平均・暫定）",設定!$A$2:$C$101,3,FALSE)),"")</f>
        <v/>
      </c>
    </row>
    <row r="1026" spans="21:21" x14ac:dyDescent="0.15">
      <c r="U1026" s="8" t="str">
        <f>IFERROR(1 + ((1-#REF!)/MAX(#REF!,0.000001))*(VLOOKUP("都市ガス",設定!$A$2:$C$101,3,FALSE)/VLOOKUP("電力（全国平均・暫定）",設定!$A$2:$C$101,3,FALSE)),"")</f>
        <v/>
      </c>
    </row>
    <row r="1027" spans="21:21" x14ac:dyDescent="0.15">
      <c r="U1027" s="8" t="str">
        <f>IFERROR(1 + ((1-#REF!)/MAX(#REF!,0.000001))*(VLOOKUP("都市ガス",設定!$A$2:$C$101,3,FALSE)/VLOOKUP("電力（全国平均・暫定）",設定!$A$2:$C$101,3,FALSE)),"")</f>
        <v/>
      </c>
    </row>
    <row r="1028" spans="21:21" x14ac:dyDescent="0.15">
      <c r="U1028" s="8" t="str">
        <f>IFERROR(1 + ((1-#REF!)/MAX(#REF!,0.000001))*(VLOOKUP("都市ガス",設定!$A$2:$C$101,3,FALSE)/VLOOKUP("電力（全国平均・暫定）",設定!$A$2:$C$101,3,FALSE)),"")</f>
        <v/>
      </c>
    </row>
    <row r="1029" spans="21:21" x14ac:dyDescent="0.15">
      <c r="U1029" s="8" t="str">
        <f>IFERROR(1 + ((1-#REF!)/MAX(#REF!,0.000001))*(VLOOKUP("都市ガス",設定!$A$2:$C$101,3,FALSE)/VLOOKUP("電力（全国平均・暫定）",設定!$A$2:$C$101,3,FALSE)),"")</f>
        <v/>
      </c>
    </row>
    <row r="1030" spans="21:21" x14ac:dyDescent="0.15">
      <c r="U1030" s="8" t="str">
        <f>IFERROR(1 + ((1-#REF!)/MAX(#REF!,0.000001))*(VLOOKUP("都市ガス",設定!$A$2:$C$101,3,FALSE)/VLOOKUP("電力（全国平均・暫定）",設定!$A$2:$C$101,3,FALSE)),"")</f>
        <v/>
      </c>
    </row>
    <row r="1031" spans="21:21" x14ac:dyDescent="0.15">
      <c r="U1031" s="8" t="str">
        <f>IFERROR(1 + ((1-#REF!)/MAX(#REF!,0.000001))*(VLOOKUP("都市ガス",設定!$A$2:$C$101,3,FALSE)/VLOOKUP("電力（全国平均・暫定）",設定!$A$2:$C$101,3,FALSE)),"")</f>
        <v/>
      </c>
    </row>
    <row r="1032" spans="21:21" x14ac:dyDescent="0.15">
      <c r="U1032" s="8" t="str">
        <f>IFERROR(1 + ((1-#REF!)/MAX(#REF!,0.000001))*(VLOOKUP("都市ガス",設定!$A$2:$C$101,3,FALSE)/VLOOKUP("電力（全国平均・暫定）",設定!$A$2:$C$101,3,FALSE)),"")</f>
        <v/>
      </c>
    </row>
    <row r="1033" spans="21:21" x14ac:dyDescent="0.15">
      <c r="U1033" s="8" t="str">
        <f>IFERROR(1 + ((1-#REF!)/MAX(#REF!,0.000001))*(VLOOKUP("都市ガス",設定!$A$2:$C$101,3,FALSE)/VLOOKUP("電力（全国平均・暫定）",設定!$A$2:$C$101,3,FALSE)),"")</f>
        <v/>
      </c>
    </row>
    <row r="1034" spans="21:21" x14ac:dyDescent="0.15">
      <c r="U1034" s="8" t="str">
        <f>IFERROR(1 + ((1-#REF!)/MAX(#REF!,0.000001))*(VLOOKUP("都市ガス",設定!$A$2:$C$101,3,FALSE)/VLOOKUP("電力（全国平均・暫定）",設定!$A$2:$C$101,3,FALSE)),"")</f>
        <v/>
      </c>
    </row>
    <row r="1035" spans="21:21" x14ac:dyDescent="0.15">
      <c r="U1035" s="8" t="str">
        <f>IFERROR(1 + ((1-#REF!)/MAX(#REF!,0.000001))*(VLOOKUP("都市ガス",設定!$A$2:$C$101,3,FALSE)/VLOOKUP("電力（全国平均・暫定）",設定!$A$2:$C$101,3,FALSE)),"")</f>
        <v/>
      </c>
    </row>
    <row r="1036" spans="21:21" x14ac:dyDescent="0.15">
      <c r="U1036" s="8" t="str">
        <f>IFERROR(1 + ((1-#REF!)/MAX(#REF!,0.000001))*(VLOOKUP("都市ガス",設定!$A$2:$C$101,3,FALSE)/VLOOKUP("電力（全国平均・暫定）",設定!$A$2:$C$101,3,FALSE)),"")</f>
        <v/>
      </c>
    </row>
    <row r="1037" spans="21:21" x14ac:dyDescent="0.15">
      <c r="U1037" s="8" t="str">
        <f>IFERROR(1 + ((1-#REF!)/MAX(#REF!,0.000001))*(VLOOKUP("都市ガス",設定!$A$2:$C$101,3,FALSE)/VLOOKUP("電力（全国平均・暫定）",設定!$A$2:$C$101,3,FALSE)),"")</f>
        <v/>
      </c>
    </row>
    <row r="1038" spans="21:21" x14ac:dyDescent="0.15">
      <c r="U1038" s="8" t="str">
        <f>IFERROR(1 + ((1-#REF!)/MAX(#REF!,0.000001))*(VLOOKUP("都市ガス",設定!$A$2:$C$101,3,FALSE)/VLOOKUP("電力（全国平均・暫定）",設定!$A$2:$C$101,3,FALSE)),"")</f>
        <v/>
      </c>
    </row>
    <row r="1039" spans="21:21" x14ac:dyDescent="0.15">
      <c r="U1039" s="8" t="str">
        <f>IFERROR(1 + ((1-#REF!)/MAX(#REF!,0.000001))*(VLOOKUP("都市ガス",設定!$A$2:$C$101,3,FALSE)/VLOOKUP("電力（全国平均・暫定）",設定!$A$2:$C$101,3,FALSE)),"")</f>
        <v/>
      </c>
    </row>
    <row r="1040" spans="21:21" x14ac:dyDescent="0.15">
      <c r="U1040" s="8" t="str">
        <f>IFERROR(1 + ((1-#REF!)/MAX(#REF!,0.000001))*(VLOOKUP("都市ガス",設定!$A$2:$C$101,3,FALSE)/VLOOKUP("電力（全国平均・暫定）",設定!$A$2:$C$101,3,FALSE)),"")</f>
        <v/>
      </c>
    </row>
    <row r="1041" spans="21:21" x14ac:dyDescent="0.15">
      <c r="U1041" s="8" t="str">
        <f>IFERROR(1 + ((1-#REF!)/MAX(#REF!,0.000001))*(VLOOKUP("都市ガス",設定!$A$2:$C$101,3,FALSE)/VLOOKUP("電力（全国平均・暫定）",設定!$A$2:$C$101,3,FALSE)),"")</f>
        <v/>
      </c>
    </row>
    <row r="1042" spans="21:21" x14ac:dyDescent="0.15">
      <c r="U1042" s="8" t="str">
        <f>IFERROR(1 + ((1-#REF!)/MAX(#REF!,0.000001))*(VLOOKUP("都市ガス",設定!$A$2:$C$101,3,FALSE)/VLOOKUP("電力（全国平均・暫定）",設定!$A$2:$C$101,3,FALSE)),"")</f>
        <v/>
      </c>
    </row>
    <row r="1043" spans="21:21" x14ac:dyDescent="0.15">
      <c r="U1043" s="8" t="str">
        <f>IFERROR(1 + ((1-#REF!)/MAX(#REF!,0.000001))*(VLOOKUP("都市ガス",設定!$A$2:$C$101,3,FALSE)/VLOOKUP("電力（全国平均・暫定）",設定!$A$2:$C$101,3,FALSE)),"")</f>
        <v/>
      </c>
    </row>
    <row r="1044" spans="21:21" x14ac:dyDescent="0.15">
      <c r="U1044" s="8" t="str">
        <f>IFERROR(1 + ((1-#REF!)/MAX(#REF!,0.000001))*(VLOOKUP("都市ガス",設定!$A$2:$C$101,3,FALSE)/VLOOKUP("電力（全国平均・暫定）",設定!$A$2:$C$101,3,FALSE)),"")</f>
        <v/>
      </c>
    </row>
    <row r="1045" spans="21:21" x14ac:dyDescent="0.15">
      <c r="U1045" s="8" t="str">
        <f>IFERROR(1 + ((1-#REF!)/MAX(#REF!,0.000001))*(VLOOKUP("都市ガス",設定!$A$2:$C$101,3,FALSE)/VLOOKUP("電力（全国平均・暫定）",設定!$A$2:$C$101,3,FALSE)),"")</f>
        <v/>
      </c>
    </row>
    <row r="1046" spans="21:21" x14ac:dyDescent="0.15">
      <c r="U1046" s="8" t="str">
        <f>IFERROR(1 + ((1-#REF!)/MAX(#REF!,0.000001))*(VLOOKUP("都市ガス",設定!$A$2:$C$101,3,FALSE)/VLOOKUP("電力（全国平均・暫定）",設定!$A$2:$C$101,3,FALSE)),"")</f>
        <v/>
      </c>
    </row>
    <row r="1047" spans="21:21" x14ac:dyDescent="0.15">
      <c r="U1047" s="8" t="str">
        <f>IFERROR(1 + ((1-#REF!)/MAX(#REF!,0.000001))*(VLOOKUP("都市ガス",設定!$A$2:$C$101,3,FALSE)/VLOOKUP("電力（全国平均・暫定）",設定!$A$2:$C$101,3,FALSE)),"")</f>
        <v/>
      </c>
    </row>
    <row r="1048" spans="21:21" x14ac:dyDescent="0.15">
      <c r="U1048" s="8" t="str">
        <f>IFERROR(1 + ((1-#REF!)/MAX(#REF!,0.000001))*(VLOOKUP("都市ガス",設定!$A$2:$C$101,3,FALSE)/VLOOKUP("電力（全国平均・暫定）",設定!$A$2:$C$101,3,FALSE)),"")</f>
        <v/>
      </c>
    </row>
    <row r="1049" spans="21:21" x14ac:dyDescent="0.15">
      <c r="U1049" s="8" t="str">
        <f>IFERROR(1 + ((1-#REF!)/MAX(#REF!,0.000001))*(VLOOKUP("都市ガス",設定!$A$2:$C$101,3,FALSE)/VLOOKUP("電力（全国平均・暫定）",設定!$A$2:$C$101,3,FALSE)),"")</f>
        <v/>
      </c>
    </row>
    <row r="1050" spans="21:21" x14ac:dyDescent="0.15">
      <c r="U1050" s="8" t="str">
        <f>IFERROR(1 + ((1-#REF!)/MAX(#REF!,0.000001))*(VLOOKUP("都市ガス",設定!$A$2:$C$101,3,FALSE)/VLOOKUP("電力（全国平均・暫定）",設定!$A$2:$C$101,3,FALSE)),"")</f>
        <v/>
      </c>
    </row>
    <row r="1051" spans="21:21" x14ac:dyDescent="0.15">
      <c r="U1051" s="8" t="str">
        <f>IFERROR(1 + ((1-#REF!)/MAX(#REF!,0.000001))*(VLOOKUP("都市ガス",設定!$A$2:$C$101,3,FALSE)/VLOOKUP("電力（全国平均・暫定）",設定!$A$2:$C$101,3,FALSE)),"")</f>
        <v/>
      </c>
    </row>
    <row r="1052" spans="21:21" x14ac:dyDescent="0.15">
      <c r="U1052" s="8" t="str">
        <f>IFERROR(1 + ((1-#REF!)/MAX(#REF!,0.000001))*(VLOOKUP("都市ガス",設定!$A$2:$C$101,3,FALSE)/VLOOKUP("電力（全国平均・暫定）",設定!$A$2:$C$101,3,FALSE)),"")</f>
        <v/>
      </c>
    </row>
    <row r="1053" spans="21:21" x14ac:dyDescent="0.15">
      <c r="U1053" s="8" t="str">
        <f>IFERROR(1 + ((1-#REF!)/MAX(#REF!,0.000001))*(VLOOKUP("都市ガス",設定!$A$2:$C$101,3,FALSE)/VLOOKUP("電力（全国平均・暫定）",設定!$A$2:$C$101,3,FALSE)),"")</f>
        <v/>
      </c>
    </row>
    <row r="1054" spans="21:21" x14ac:dyDescent="0.15">
      <c r="U1054" s="8" t="str">
        <f>IFERROR(1 + ((1-#REF!)/MAX(#REF!,0.000001))*(VLOOKUP("都市ガス",設定!$A$2:$C$101,3,FALSE)/VLOOKUP("電力（全国平均・暫定）",設定!$A$2:$C$101,3,FALSE)),"")</f>
        <v/>
      </c>
    </row>
    <row r="1055" spans="21:21" x14ac:dyDescent="0.15">
      <c r="U1055" s="8" t="str">
        <f>IFERROR(1 + ((1-#REF!)/MAX(#REF!,0.000001))*(VLOOKUP("都市ガス",設定!$A$2:$C$101,3,FALSE)/VLOOKUP("電力（全国平均・暫定）",設定!$A$2:$C$101,3,FALSE)),"")</f>
        <v/>
      </c>
    </row>
    <row r="1056" spans="21:21" x14ac:dyDescent="0.15">
      <c r="U1056" s="8" t="str">
        <f>IFERROR(1 + ((1-#REF!)/MAX(#REF!,0.000001))*(VLOOKUP("都市ガス",設定!$A$2:$C$101,3,FALSE)/VLOOKUP("電力（全国平均・暫定）",設定!$A$2:$C$101,3,FALSE)),"")</f>
        <v/>
      </c>
    </row>
    <row r="1057" spans="21:21" x14ac:dyDescent="0.15">
      <c r="U1057" s="8" t="str">
        <f>IFERROR(1 + ((1-#REF!)/MAX(#REF!,0.000001))*(VLOOKUP("都市ガス",設定!$A$2:$C$101,3,FALSE)/VLOOKUP("電力（全国平均・暫定）",設定!$A$2:$C$101,3,FALSE)),"")</f>
        <v/>
      </c>
    </row>
    <row r="1058" spans="21:21" x14ac:dyDescent="0.15">
      <c r="U1058" s="8" t="str">
        <f>IFERROR(1 + ((1-#REF!)/MAX(#REF!,0.000001))*(VLOOKUP("都市ガス",設定!$A$2:$C$101,3,FALSE)/VLOOKUP("電力（全国平均・暫定）",設定!$A$2:$C$101,3,FALSE)),"")</f>
        <v/>
      </c>
    </row>
    <row r="1059" spans="21:21" x14ac:dyDescent="0.15">
      <c r="U1059" s="8" t="str">
        <f>IFERROR(1 + ((1-#REF!)/MAX(#REF!,0.000001))*(VLOOKUP("都市ガス",設定!$A$2:$C$101,3,FALSE)/VLOOKUP("電力（全国平均・暫定）",設定!$A$2:$C$101,3,FALSE)),"")</f>
        <v/>
      </c>
    </row>
    <row r="1060" spans="21:21" x14ac:dyDescent="0.15">
      <c r="U1060" s="8" t="str">
        <f>IFERROR(1 + ((1-#REF!)/MAX(#REF!,0.000001))*(VLOOKUP("都市ガス",設定!$A$2:$C$101,3,FALSE)/VLOOKUP("電力（全国平均・暫定）",設定!$A$2:$C$101,3,FALSE)),"")</f>
        <v/>
      </c>
    </row>
    <row r="1061" spans="21:21" x14ac:dyDescent="0.15">
      <c r="U1061" s="8" t="str">
        <f>IFERROR(1 + ((1-#REF!)/MAX(#REF!,0.000001))*(VLOOKUP("都市ガス",設定!$A$2:$C$101,3,FALSE)/VLOOKUP("電力（全国平均・暫定）",設定!$A$2:$C$101,3,FALSE)),"")</f>
        <v/>
      </c>
    </row>
    <row r="1062" spans="21:21" x14ac:dyDescent="0.15">
      <c r="U1062" s="8" t="str">
        <f>IFERROR(1 + ((1-#REF!)/MAX(#REF!,0.000001))*(VLOOKUP("都市ガス",設定!$A$2:$C$101,3,FALSE)/VLOOKUP("電力（全国平均・暫定）",設定!$A$2:$C$101,3,FALSE)),"")</f>
        <v/>
      </c>
    </row>
    <row r="1063" spans="21:21" x14ac:dyDescent="0.15">
      <c r="U1063" s="8" t="str">
        <f>IFERROR(1 + ((1-#REF!)/MAX(#REF!,0.000001))*(VLOOKUP("都市ガス",設定!$A$2:$C$101,3,FALSE)/VLOOKUP("電力（全国平均・暫定）",設定!$A$2:$C$101,3,FALSE)),"")</f>
        <v/>
      </c>
    </row>
    <row r="1064" spans="21:21" x14ac:dyDescent="0.15">
      <c r="U1064" s="8" t="str">
        <f>IFERROR(1 + ((1-#REF!)/MAX(#REF!,0.000001))*(VLOOKUP("都市ガス",設定!$A$2:$C$101,3,FALSE)/VLOOKUP("電力（全国平均・暫定）",設定!$A$2:$C$101,3,FALSE)),"")</f>
        <v/>
      </c>
    </row>
    <row r="1065" spans="21:21" x14ac:dyDescent="0.15">
      <c r="U1065" s="8" t="str">
        <f>IFERROR(1 + ((1-#REF!)/MAX(#REF!,0.000001))*(VLOOKUP("都市ガス",設定!$A$2:$C$101,3,FALSE)/VLOOKUP("電力（全国平均・暫定）",設定!$A$2:$C$101,3,FALSE)),"")</f>
        <v/>
      </c>
    </row>
    <row r="1066" spans="21:21" x14ac:dyDescent="0.15">
      <c r="U1066" s="8" t="str">
        <f>IFERROR(1 + ((1-#REF!)/MAX(#REF!,0.000001))*(VLOOKUP("都市ガス",設定!$A$2:$C$101,3,FALSE)/VLOOKUP("電力（全国平均・暫定）",設定!$A$2:$C$101,3,FALSE)),"")</f>
        <v/>
      </c>
    </row>
    <row r="1067" spans="21:21" x14ac:dyDescent="0.15">
      <c r="U1067" s="8" t="str">
        <f>IFERROR(1 + ((1-#REF!)/MAX(#REF!,0.000001))*(VLOOKUP("都市ガス",設定!$A$2:$C$101,3,FALSE)/VLOOKUP("電力（全国平均・暫定）",設定!$A$2:$C$101,3,FALSE)),"")</f>
        <v/>
      </c>
    </row>
    <row r="1068" spans="21:21" x14ac:dyDescent="0.15">
      <c r="U1068" s="8" t="str">
        <f>IFERROR(1 + ((1-#REF!)/MAX(#REF!,0.000001))*(VLOOKUP("都市ガス",設定!$A$2:$C$101,3,FALSE)/VLOOKUP("電力（全国平均・暫定）",設定!$A$2:$C$101,3,FALSE)),"")</f>
        <v/>
      </c>
    </row>
    <row r="1069" spans="21:21" x14ac:dyDescent="0.15">
      <c r="U1069" s="8" t="str">
        <f>IFERROR(1 + ((1-#REF!)/MAX(#REF!,0.000001))*(VLOOKUP("都市ガス",設定!$A$2:$C$101,3,FALSE)/VLOOKUP("電力（全国平均・暫定）",設定!$A$2:$C$101,3,FALSE)),"")</f>
        <v/>
      </c>
    </row>
    <row r="1070" spans="21:21" x14ac:dyDescent="0.15">
      <c r="U1070" s="8" t="str">
        <f>IFERROR(1 + ((1-#REF!)/MAX(#REF!,0.000001))*(VLOOKUP("都市ガス",設定!$A$2:$C$101,3,FALSE)/VLOOKUP("電力（全国平均・暫定）",設定!$A$2:$C$101,3,FALSE)),"")</f>
        <v/>
      </c>
    </row>
    <row r="1071" spans="21:21" x14ac:dyDescent="0.15">
      <c r="U1071" s="8" t="str">
        <f>IFERROR(1 + ((1-#REF!)/MAX(#REF!,0.000001))*(VLOOKUP("都市ガス",設定!$A$2:$C$101,3,FALSE)/VLOOKUP("電力（全国平均・暫定）",設定!$A$2:$C$101,3,FALSE)),"")</f>
        <v/>
      </c>
    </row>
    <row r="1072" spans="21:21" x14ac:dyDescent="0.15">
      <c r="U1072" s="8" t="str">
        <f>IFERROR(1 + ((1-#REF!)/MAX(#REF!,0.000001))*(VLOOKUP("都市ガス",設定!$A$2:$C$101,3,FALSE)/VLOOKUP("電力（全国平均・暫定）",設定!$A$2:$C$101,3,FALSE)),"")</f>
        <v/>
      </c>
    </row>
    <row r="1073" spans="21:21" x14ac:dyDescent="0.15">
      <c r="U1073" s="8" t="str">
        <f>IFERROR(1 + ((1-#REF!)/MAX(#REF!,0.000001))*(VLOOKUP("都市ガス",設定!$A$2:$C$101,3,FALSE)/VLOOKUP("電力（全国平均・暫定）",設定!$A$2:$C$101,3,FALSE)),"")</f>
        <v/>
      </c>
    </row>
    <row r="1074" spans="21:21" x14ac:dyDescent="0.15">
      <c r="U1074" s="8" t="str">
        <f>IFERROR(1 + ((1-#REF!)/MAX(#REF!,0.000001))*(VLOOKUP("都市ガス",設定!$A$2:$C$101,3,FALSE)/VLOOKUP("電力（全国平均・暫定）",設定!$A$2:$C$101,3,FALSE)),"")</f>
        <v/>
      </c>
    </row>
    <row r="1075" spans="21:21" x14ac:dyDescent="0.15">
      <c r="U1075" s="8" t="str">
        <f>IFERROR(1 + ((1-#REF!)/MAX(#REF!,0.000001))*(VLOOKUP("都市ガス",設定!$A$2:$C$101,3,FALSE)/VLOOKUP("電力（全国平均・暫定）",設定!$A$2:$C$101,3,FALSE)),"")</f>
        <v/>
      </c>
    </row>
    <row r="1076" spans="21:21" x14ac:dyDescent="0.15">
      <c r="U1076" s="8" t="str">
        <f>IFERROR(1 + ((1-#REF!)/MAX(#REF!,0.000001))*(VLOOKUP("都市ガス",設定!$A$2:$C$101,3,FALSE)/VLOOKUP("電力（全国平均・暫定）",設定!$A$2:$C$101,3,FALSE)),"")</f>
        <v/>
      </c>
    </row>
    <row r="1077" spans="21:21" x14ac:dyDescent="0.15">
      <c r="U1077" s="8" t="str">
        <f>IFERROR(1 + ((1-#REF!)/MAX(#REF!,0.000001))*(VLOOKUP("都市ガス",設定!$A$2:$C$101,3,FALSE)/VLOOKUP("電力（全国平均・暫定）",設定!$A$2:$C$101,3,FALSE)),"")</f>
        <v/>
      </c>
    </row>
    <row r="1078" spans="21:21" x14ac:dyDescent="0.15">
      <c r="U1078" s="8" t="str">
        <f>IFERROR(1 + ((1-#REF!)/MAX(#REF!,0.000001))*(VLOOKUP("都市ガス",設定!$A$2:$C$101,3,FALSE)/VLOOKUP("電力（全国平均・暫定）",設定!$A$2:$C$101,3,FALSE)),"")</f>
        <v/>
      </c>
    </row>
    <row r="1079" spans="21:21" x14ac:dyDescent="0.15">
      <c r="U1079" s="8" t="str">
        <f>IFERROR(1 + ((1-#REF!)/MAX(#REF!,0.000001))*(VLOOKUP("都市ガス",設定!$A$2:$C$101,3,FALSE)/VLOOKUP("電力（全国平均・暫定）",設定!$A$2:$C$101,3,FALSE)),"")</f>
        <v/>
      </c>
    </row>
    <row r="1080" spans="21:21" x14ac:dyDescent="0.15">
      <c r="U1080" s="8" t="str">
        <f>IFERROR(1 + ((1-#REF!)/MAX(#REF!,0.000001))*(VLOOKUP("都市ガス",設定!$A$2:$C$101,3,FALSE)/VLOOKUP("電力（全国平均・暫定）",設定!$A$2:$C$101,3,FALSE)),"")</f>
        <v/>
      </c>
    </row>
    <row r="1081" spans="21:21" x14ac:dyDescent="0.15">
      <c r="U1081" s="8" t="str">
        <f>IFERROR(1 + ((1-#REF!)/MAX(#REF!,0.000001))*(VLOOKUP("都市ガス",設定!$A$2:$C$101,3,FALSE)/VLOOKUP("電力（全国平均・暫定）",設定!$A$2:$C$101,3,FALSE)),"")</f>
        <v/>
      </c>
    </row>
    <row r="1082" spans="21:21" x14ac:dyDescent="0.15">
      <c r="U1082" s="8" t="str">
        <f>IFERROR(1 + ((1-#REF!)/MAX(#REF!,0.000001))*(VLOOKUP("都市ガス",設定!$A$2:$C$101,3,FALSE)/VLOOKUP("電力（全国平均・暫定）",設定!$A$2:$C$101,3,FALSE)),"")</f>
        <v/>
      </c>
    </row>
    <row r="1083" spans="21:21" x14ac:dyDescent="0.15">
      <c r="U1083" s="8" t="str">
        <f>IFERROR(1 + ((1-#REF!)/MAX(#REF!,0.000001))*(VLOOKUP("都市ガス",設定!$A$2:$C$101,3,FALSE)/VLOOKUP("電力（全国平均・暫定）",設定!$A$2:$C$101,3,FALSE)),"")</f>
        <v/>
      </c>
    </row>
    <row r="1084" spans="21:21" x14ac:dyDescent="0.15">
      <c r="U1084" s="8" t="str">
        <f>IFERROR(1 + ((1-#REF!)/MAX(#REF!,0.000001))*(VLOOKUP("都市ガス",設定!$A$2:$C$101,3,FALSE)/VLOOKUP("電力（全国平均・暫定）",設定!$A$2:$C$101,3,FALSE)),"")</f>
        <v/>
      </c>
    </row>
    <row r="1085" spans="21:21" x14ac:dyDescent="0.15">
      <c r="U1085" s="8" t="str">
        <f>IFERROR(1 + ((1-#REF!)/MAX(#REF!,0.000001))*(VLOOKUP("都市ガス",設定!$A$2:$C$101,3,FALSE)/VLOOKUP("電力（全国平均・暫定）",設定!$A$2:$C$101,3,FALSE)),"")</f>
        <v/>
      </c>
    </row>
    <row r="1086" spans="21:21" x14ac:dyDescent="0.15">
      <c r="U1086" s="8" t="str">
        <f>IFERROR(1 + ((1-#REF!)/MAX(#REF!,0.000001))*(VLOOKUP("都市ガス",設定!$A$2:$C$101,3,FALSE)/VLOOKUP("電力（全国平均・暫定）",設定!$A$2:$C$101,3,FALSE)),"")</f>
        <v/>
      </c>
    </row>
    <row r="1087" spans="21:21" x14ac:dyDescent="0.15">
      <c r="U1087" s="8" t="str">
        <f>IFERROR(1 + ((1-#REF!)/MAX(#REF!,0.000001))*(VLOOKUP("都市ガス",設定!$A$2:$C$101,3,FALSE)/VLOOKUP("電力（全国平均・暫定）",設定!$A$2:$C$101,3,FALSE)),"")</f>
        <v/>
      </c>
    </row>
    <row r="1088" spans="21:21" x14ac:dyDescent="0.15">
      <c r="U1088" s="8" t="str">
        <f>IFERROR(1 + ((1-#REF!)/MAX(#REF!,0.000001))*(VLOOKUP("都市ガス",設定!$A$2:$C$101,3,FALSE)/VLOOKUP("電力（全国平均・暫定）",設定!$A$2:$C$101,3,FALSE)),"")</f>
        <v/>
      </c>
    </row>
    <row r="1089" spans="21:21" x14ac:dyDescent="0.15">
      <c r="U1089" s="8" t="str">
        <f>IFERROR(1 + ((1-#REF!)/MAX(#REF!,0.000001))*(VLOOKUP("都市ガス",設定!$A$2:$C$101,3,FALSE)/VLOOKUP("電力（全国平均・暫定）",設定!$A$2:$C$101,3,FALSE)),"")</f>
        <v/>
      </c>
    </row>
    <row r="1090" spans="21:21" x14ac:dyDescent="0.15">
      <c r="U1090" s="8" t="str">
        <f>IFERROR(1 + ((1-#REF!)/MAX(#REF!,0.000001))*(VLOOKUP("都市ガス",設定!$A$2:$C$101,3,FALSE)/VLOOKUP("電力（全国平均・暫定）",設定!$A$2:$C$101,3,FALSE)),"")</f>
        <v/>
      </c>
    </row>
    <row r="1091" spans="21:21" x14ac:dyDescent="0.15">
      <c r="U1091" s="8" t="str">
        <f>IFERROR(1 + ((1-#REF!)/MAX(#REF!,0.000001))*(VLOOKUP("都市ガス",設定!$A$2:$C$101,3,FALSE)/VLOOKUP("電力（全国平均・暫定）",設定!$A$2:$C$101,3,FALSE)),"")</f>
        <v/>
      </c>
    </row>
    <row r="1092" spans="21:21" x14ac:dyDescent="0.15">
      <c r="U1092" s="8" t="str">
        <f>IFERROR(1 + ((1-#REF!)/MAX(#REF!,0.000001))*(VLOOKUP("都市ガス",設定!$A$2:$C$101,3,FALSE)/VLOOKUP("電力（全国平均・暫定）",設定!$A$2:$C$101,3,FALSE)),"")</f>
        <v/>
      </c>
    </row>
    <row r="1093" spans="21:21" x14ac:dyDescent="0.15">
      <c r="U1093" s="8" t="str">
        <f>IFERROR(1 + ((1-#REF!)/MAX(#REF!,0.000001))*(VLOOKUP("都市ガス",設定!$A$2:$C$101,3,FALSE)/VLOOKUP("電力（全国平均・暫定）",設定!$A$2:$C$101,3,FALSE)),"")</f>
        <v/>
      </c>
    </row>
    <row r="1094" spans="21:21" x14ac:dyDescent="0.15">
      <c r="U1094" s="8" t="str">
        <f>IFERROR(1 + ((1-#REF!)/MAX(#REF!,0.000001))*(VLOOKUP("都市ガス",設定!$A$2:$C$101,3,FALSE)/VLOOKUP("電力（全国平均・暫定）",設定!$A$2:$C$101,3,FALSE)),"")</f>
        <v/>
      </c>
    </row>
    <row r="1095" spans="21:21" x14ac:dyDescent="0.15">
      <c r="U1095" s="8" t="str">
        <f>IFERROR(1 + ((1-#REF!)/MAX(#REF!,0.000001))*(VLOOKUP("都市ガス",設定!$A$2:$C$101,3,FALSE)/VLOOKUP("電力（全国平均・暫定）",設定!$A$2:$C$101,3,FALSE)),"")</f>
        <v/>
      </c>
    </row>
    <row r="1096" spans="21:21" x14ac:dyDescent="0.15">
      <c r="U1096" s="8" t="str">
        <f>IFERROR(1 + ((1-#REF!)/MAX(#REF!,0.000001))*(VLOOKUP("都市ガス",設定!$A$2:$C$101,3,FALSE)/VLOOKUP("電力（全国平均・暫定）",設定!$A$2:$C$101,3,FALSE)),"")</f>
        <v/>
      </c>
    </row>
    <row r="1097" spans="21:21" x14ac:dyDescent="0.15">
      <c r="U1097" s="8" t="str">
        <f>IFERROR(1 + ((1-#REF!)/MAX(#REF!,0.000001))*(VLOOKUP("都市ガス",設定!$A$2:$C$101,3,FALSE)/VLOOKUP("電力（全国平均・暫定）",設定!$A$2:$C$101,3,FALSE)),"")</f>
        <v/>
      </c>
    </row>
    <row r="1098" spans="21:21" x14ac:dyDescent="0.15">
      <c r="U1098" s="8" t="str">
        <f>IFERROR(1 + ((1-#REF!)/MAX(#REF!,0.000001))*(VLOOKUP("都市ガス",設定!$A$2:$C$101,3,FALSE)/VLOOKUP("電力（全国平均・暫定）",設定!$A$2:$C$101,3,FALSE)),"")</f>
        <v/>
      </c>
    </row>
    <row r="1099" spans="21:21" x14ac:dyDescent="0.15">
      <c r="U1099" s="8" t="str">
        <f>IFERROR(1 + ((1-#REF!)/MAX(#REF!,0.000001))*(VLOOKUP("都市ガス",設定!$A$2:$C$101,3,FALSE)/VLOOKUP("電力（全国平均・暫定）",設定!$A$2:$C$101,3,FALSE)),"")</f>
        <v/>
      </c>
    </row>
    <row r="1100" spans="21:21" x14ac:dyDescent="0.15">
      <c r="U1100" s="8" t="str">
        <f>IFERROR(1 + ((1-#REF!)/MAX(#REF!,0.000001))*(VLOOKUP("都市ガス",設定!$A$2:$C$101,3,FALSE)/VLOOKUP("電力（全国平均・暫定）",設定!$A$2:$C$101,3,FALSE)),"")</f>
        <v/>
      </c>
    </row>
    <row r="1101" spans="21:21" x14ac:dyDescent="0.15">
      <c r="U1101" s="8" t="str">
        <f>IFERROR(1 + ((1-#REF!)/MAX(#REF!,0.000001))*(VLOOKUP("都市ガス",設定!$A$2:$C$101,3,FALSE)/VLOOKUP("電力（全国平均・暫定）",設定!$A$2:$C$101,3,FALSE)),"")</f>
        <v/>
      </c>
    </row>
    <row r="1102" spans="21:21" x14ac:dyDescent="0.15">
      <c r="U1102" s="8" t="str">
        <f>IFERROR(1 + ((1-#REF!)/MAX(#REF!,0.000001))*(VLOOKUP("都市ガス",設定!$A$2:$C$101,3,FALSE)/VLOOKUP("電力（全国平均・暫定）",設定!$A$2:$C$101,3,FALSE)),"")</f>
        <v/>
      </c>
    </row>
    <row r="1103" spans="21:21" x14ac:dyDescent="0.15">
      <c r="U1103" s="8" t="str">
        <f>IFERROR(1 + ((1-#REF!)/MAX(#REF!,0.000001))*(VLOOKUP("都市ガス",設定!$A$2:$C$101,3,FALSE)/VLOOKUP("電力（全国平均・暫定）",設定!$A$2:$C$101,3,FALSE)),"")</f>
        <v/>
      </c>
    </row>
    <row r="1104" spans="21:21" x14ac:dyDescent="0.15">
      <c r="U1104" s="8" t="str">
        <f>IFERROR(1 + ((1-#REF!)/MAX(#REF!,0.000001))*(VLOOKUP("都市ガス",設定!$A$2:$C$101,3,FALSE)/VLOOKUP("電力（全国平均・暫定）",設定!$A$2:$C$101,3,FALSE)),"")</f>
        <v/>
      </c>
    </row>
    <row r="1105" spans="21:21" x14ac:dyDescent="0.15">
      <c r="U1105" s="8" t="str">
        <f>IFERROR(1 + ((1-#REF!)/MAX(#REF!,0.000001))*(VLOOKUP("都市ガス",設定!$A$2:$C$101,3,FALSE)/VLOOKUP("電力（全国平均・暫定）",設定!$A$2:$C$101,3,FALSE)),"")</f>
        <v/>
      </c>
    </row>
    <row r="1106" spans="21:21" x14ac:dyDescent="0.15">
      <c r="U1106" s="8" t="str">
        <f>IFERROR(1 + ((1-#REF!)/MAX(#REF!,0.000001))*(VLOOKUP("都市ガス",設定!$A$2:$C$101,3,FALSE)/VLOOKUP("電力（全国平均・暫定）",設定!$A$2:$C$101,3,FALSE)),"")</f>
        <v/>
      </c>
    </row>
    <row r="1107" spans="21:21" x14ac:dyDescent="0.15">
      <c r="U1107" s="8" t="str">
        <f>IFERROR(1 + ((1-#REF!)/MAX(#REF!,0.000001))*(VLOOKUP("都市ガス",設定!$A$2:$C$101,3,FALSE)/VLOOKUP("電力（全国平均・暫定）",設定!$A$2:$C$101,3,FALSE)),"")</f>
        <v/>
      </c>
    </row>
    <row r="1108" spans="21:21" x14ac:dyDescent="0.15">
      <c r="U1108" s="8" t="str">
        <f>IFERROR(1 + ((1-#REF!)/MAX(#REF!,0.000001))*(VLOOKUP("都市ガス",設定!$A$2:$C$101,3,FALSE)/VLOOKUP("電力（全国平均・暫定）",設定!$A$2:$C$101,3,FALSE)),"")</f>
        <v/>
      </c>
    </row>
    <row r="1109" spans="21:21" x14ac:dyDescent="0.15">
      <c r="U1109" s="8" t="str">
        <f>IFERROR(1 + ((1-#REF!)/MAX(#REF!,0.000001))*(VLOOKUP("都市ガス",設定!$A$2:$C$101,3,FALSE)/VLOOKUP("電力（全国平均・暫定）",設定!$A$2:$C$101,3,FALSE)),"")</f>
        <v/>
      </c>
    </row>
    <row r="1110" spans="21:21" x14ac:dyDescent="0.15">
      <c r="U1110" s="8" t="str">
        <f>IFERROR(1 + ((1-#REF!)/MAX(#REF!,0.000001))*(VLOOKUP("都市ガス",設定!$A$2:$C$101,3,FALSE)/VLOOKUP("電力（全国平均・暫定）",設定!$A$2:$C$101,3,FALSE)),"")</f>
        <v/>
      </c>
    </row>
    <row r="1111" spans="21:21" x14ac:dyDescent="0.15">
      <c r="U1111" s="8" t="str">
        <f>IFERROR(1 + ((1-#REF!)/MAX(#REF!,0.000001))*(VLOOKUP("都市ガス",設定!$A$2:$C$101,3,FALSE)/VLOOKUP("電力（全国平均・暫定）",設定!$A$2:$C$101,3,FALSE)),"")</f>
        <v/>
      </c>
    </row>
    <row r="1112" spans="21:21" x14ac:dyDescent="0.15">
      <c r="U1112" s="8" t="str">
        <f>IFERROR(1 + ((1-#REF!)/MAX(#REF!,0.000001))*(VLOOKUP("都市ガス",設定!$A$2:$C$101,3,FALSE)/VLOOKUP("電力（全国平均・暫定）",設定!$A$2:$C$101,3,FALSE)),"")</f>
        <v/>
      </c>
    </row>
    <row r="1113" spans="21:21" x14ac:dyDescent="0.15">
      <c r="U1113" s="8" t="str">
        <f>IFERROR(1 + ((1-#REF!)/MAX(#REF!,0.000001))*(VLOOKUP("都市ガス",設定!$A$2:$C$101,3,FALSE)/VLOOKUP("電力（全国平均・暫定）",設定!$A$2:$C$101,3,FALSE)),"")</f>
        <v/>
      </c>
    </row>
    <row r="1114" spans="21:21" x14ac:dyDescent="0.15">
      <c r="U1114" s="8" t="str">
        <f>IFERROR(1 + ((1-#REF!)/MAX(#REF!,0.000001))*(VLOOKUP("都市ガス",設定!$A$2:$C$101,3,FALSE)/VLOOKUP("電力（全国平均・暫定）",設定!$A$2:$C$101,3,FALSE)),"")</f>
        <v/>
      </c>
    </row>
    <row r="1115" spans="21:21" x14ac:dyDescent="0.15">
      <c r="U1115" s="8" t="str">
        <f>IFERROR(1 + ((1-#REF!)/MAX(#REF!,0.000001))*(VLOOKUP("都市ガス",設定!$A$2:$C$101,3,FALSE)/VLOOKUP("電力（全国平均・暫定）",設定!$A$2:$C$101,3,FALSE)),"")</f>
        <v/>
      </c>
    </row>
    <row r="1116" spans="21:21" x14ac:dyDescent="0.15">
      <c r="U1116" s="8" t="str">
        <f>IFERROR(1 + ((1-#REF!)/MAX(#REF!,0.000001))*(VLOOKUP("都市ガス",設定!$A$2:$C$101,3,FALSE)/VLOOKUP("電力（全国平均・暫定）",設定!$A$2:$C$101,3,FALSE)),"")</f>
        <v/>
      </c>
    </row>
    <row r="1117" spans="21:21" x14ac:dyDescent="0.15">
      <c r="U1117" s="8" t="str">
        <f>IFERROR(1 + ((1-#REF!)/MAX(#REF!,0.000001))*(VLOOKUP("都市ガス",設定!$A$2:$C$101,3,FALSE)/VLOOKUP("電力（全国平均・暫定）",設定!$A$2:$C$101,3,FALSE)),"")</f>
        <v/>
      </c>
    </row>
    <row r="1118" spans="21:21" x14ac:dyDescent="0.15">
      <c r="U1118" s="8" t="str">
        <f>IFERROR(1 + ((1-#REF!)/MAX(#REF!,0.000001))*(VLOOKUP("都市ガス",設定!$A$2:$C$101,3,FALSE)/VLOOKUP("電力（全国平均・暫定）",設定!$A$2:$C$101,3,FALSE)),"")</f>
        <v/>
      </c>
    </row>
    <row r="1119" spans="21:21" x14ac:dyDescent="0.15">
      <c r="U1119" s="8" t="str">
        <f>IFERROR(1 + ((1-#REF!)/MAX(#REF!,0.000001))*(VLOOKUP("都市ガス",設定!$A$2:$C$101,3,FALSE)/VLOOKUP("電力（全国平均・暫定）",設定!$A$2:$C$101,3,FALSE)),"")</f>
        <v/>
      </c>
    </row>
    <row r="1120" spans="21:21" x14ac:dyDescent="0.15">
      <c r="U1120" s="8" t="str">
        <f>IFERROR(1 + ((1-#REF!)/MAX(#REF!,0.000001))*(VLOOKUP("都市ガス",設定!$A$2:$C$101,3,FALSE)/VLOOKUP("電力（全国平均・暫定）",設定!$A$2:$C$101,3,FALSE)),"")</f>
        <v/>
      </c>
    </row>
    <row r="1121" spans="21:21" x14ac:dyDescent="0.15">
      <c r="U1121" s="8" t="str">
        <f>IFERROR(1 + ((1-#REF!)/MAX(#REF!,0.000001))*(VLOOKUP("都市ガス",設定!$A$2:$C$101,3,FALSE)/VLOOKUP("電力（全国平均・暫定）",設定!$A$2:$C$101,3,FALSE)),"")</f>
        <v/>
      </c>
    </row>
    <row r="1122" spans="21:21" x14ac:dyDescent="0.15">
      <c r="U1122" s="8" t="str">
        <f>IFERROR(1 + ((1-#REF!)/MAX(#REF!,0.000001))*(VLOOKUP("都市ガス",設定!$A$2:$C$101,3,FALSE)/VLOOKUP("電力（全国平均・暫定）",設定!$A$2:$C$101,3,FALSE)),"")</f>
        <v/>
      </c>
    </row>
    <row r="1123" spans="21:21" x14ac:dyDescent="0.15">
      <c r="U1123" s="8" t="str">
        <f>IFERROR(1 + ((1-#REF!)/MAX(#REF!,0.000001))*(VLOOKUP("都市ガス",設定!$A$2:$C$101,3,FALSE)/VLOOKUP("電力（全国平均・暫定）",設定!$A$2:$C$101,3,FALSE)),"")</f>
        <v/>
      </c>
    </row>
    <row r="1124" spans="21:21" x14ac:dyDescent="0.15">
      <c r="U1124" s="8" t="str">
        <f>IFERROR(1 + ((1-#REF!)/MAX(#REF!,0.000001))*(VLOOKUP("都市ガス",設定!$A$2:$C$101,3,FALSE)/VLOOKUP("電力（全国平均・暫定）",設定!$A$2:$C$101,3,FALSE)),"")</f>
        <v/>
      </c>
    </row>
    <row r="1125" spans="21:21" x14ac:dyDescent="0.15">
      <c r="U1125" s="8" t="str">
        <f>IFERROR(1 + ((1-#REF!)/MAX(#REF!,0.000001))*(VLOOKUP("都市ガス",設定!$A$2:$C$101,3,FALSE)/VLOOKUP("電力（全国平均・暫定）",設定!$A$2:$C$101,3,FALSE)),"")</f>
        <v/>
      </c>
    </row>
    <row r="1126" spans="21:21" x14ac:dyDescent="0.15">
      <c r="U1126" s="8" t="str">
        <f>IFERROR(1 + ((1-#REF!)/MAX(#REF!,0.000001))*(VLOOKUP("都市ガス",設定!$A$2:$C$101,3,FALSE)/VLOOKUP("電力（全国平均・暫定）",設定!$A$2:$C$101,3,FALSE)),"")</f>
        <v/>
      </c>
    </row>
    <row r="1127" spans="21:21" x14ac:dyDescent="0.15">
      <c r="U1127" s="8" t="str">
        <f>IFERROR(1 + ((1-#REF!)/MAX(#REF!,0.000001))*(VLOOKUP("都市ガス",設定!$A$2:$C$101,3,FALSE)/VLOOKUP("電力（全国平均・暫定）",設定!$A$2:$C$101,3,FALSE)),"")</f>
        <v/>
      </c>
    </row>
    <row r="1128" spans="21:21" x14ac:dyDescent="0.15">
      <c r="U1128" s="8" t="str">
        <f>IFERROR(1 + ((1-#REF!)/MAX(#REF!,0.000001))*(VLOOKUP("都市ガス",設定!$A$2:$C$101,3,FALSE)/VLOOKUP("電力（全国平均・暫定）",設定!$A$2:$C$101,3,FALSE)),"")</f>
        <v/>
      </c>
    </row>
    <row r="1129" spans="21:21" x14ac:dyDescent="0.15">
      <c r="U1129" s="8" t="str">
        <f>IFERROR(1 + ((1-#REF!)/MAX(#REF!,0.000001))*(VLOOKUP("都市ガス",設定!$A$2:$C$101,3,FALSE)/VLOOKUP("電力（全国平均・暫定）",設定!$A$2:$C$101,3,FALSE)),"")</f>
        <v/>
      </c>
    </row>
    <row r="1130" spans="21:21" x14ac:dyDescent="0.15">
      <c r="U1130" s="8" t="str">
        <f>IFERROR(1 + ((1-#REF!)/MAX(#REF!,0.000001))*(VLOOKUP("都市ガス",設定!$A$2:$C$101,3,FALSE)/VLOOKUP("電力（全国平均・暫定）",設定!$A$2:$C$101,3,FALSE)),"")</f>
        <v/>
      </c>
    </row>
    <row r="1131" spans="21:21" x14ac:dyDescent="0.15">
      <c r="U1131" s="8" t="str">
        <f>IFERROR(1 + ((1-#REF!)/MAX(#REF!,0.000001))*(VLOOKUP("都市ガス",設定!$A$2:$C$101,3,FALSE)/VLOOKUP("電力（全国平均・暫定）",設定!$A$2:$C$101,3,FALSE)),"")</f>
        <v/>
      </c>
    </row>
    <row r="1132" spans="21:21" x14ac:dyDescent="0.15">
      <c r="U1132" s="8" t="str">
        <f>IFERROR(1 + ((1-#REF!)/MAX(#REF!,0.000001))*(VLOOKUP("都市ガス",設定!$A$2:$C$101,3,FALSE)/VLOOKUP("電力（全国平均・暫定）",設定!$A$2:$C$101,3,FALSE)),"")</f>
        <v/>
      </c>
    </row>
    <row r="1133" spans="21:21" x14ac:dyDescent="0.15">
      <c r="U1133" s="8" t="str">
        <f>IFERROR(1 + ((1-#REF!)/MAX(#REF!,0.000001))*(VLOOKUP("都市ガス",設定!$A$2:$C$101,3,FALSE)/VLOOKUP("電力（全国平均・暫定）",設定!$A$2:$C$101,3,FALSE)),"")</f>
        <v/>
      </c>
    </row>
    <row r="1134" spans="21:21" x14ac:dyDescent="0.15">
      <c r="U1134" s="8" t="str">
        <f>IFERROR(1 + ((1-#REF!)/MAX(#REF!,0.000001))*(VLOOKUP("都市ガス",設定!$A$2:$C$101,3,FALSE)/VLOOKUP("電力（全国平均・暫定）",設定!$A$2:$C$101,3,FALSE)),"")</f>
        <v/>
      </c>
    </row>
    <row r="1135" spans="21:21" x14ac:dyDescent="0.15">
      <c r="U1135" s="8" t="str">
        <f>IFERROR(1 + ((1-#REF!)/MAX(#REF!,0.000001))*(VLOOKUP("都市ガス",設定!$A$2:$C$101,3,FALSE)/VLOOKUP("電力（全国平均・暫定）",設定!$A$2:$C$101,3,FALSE)),"")</f>
        <v/>
      </c>
    </row>
    <row r="1136" spans="21:21" x14ac:dyDescent="0.15">
      <c r="U1136" s="8" t="str">
        <f>IFERROR(1 + ((1-#REF!)/MAX(#REF!,0.000001))*(VLOOKUP("都市ガス",設定!$A$2:$C$101,3,FALSE)/VLOOKUP("電力（全国平均・暫定）",設定!$A$2:$C$101,3,FALSE)),"")</f>
        <v/>
      </c>
    </row>
    <row r="1137" spans="21:21" x14ac:dyDescent="0.15">
      <c r="U1137" s="8" t="str">
        <f>IFERROR(1 + ((1-#REF!)/MAX(#REF!,0.000001))*(VLOOKUP("都市ガス",設定!$A$2:$C$101,3,FALSE)/VLOOKUP("電力（全国平均・暫定）",設定!$A$2:$C$101,3,FALSE)),"")</f>
        <v/>
      </c>
    </row>
    <row r="1138" spans="21:21" x14ac:dyDescent="0.15">
      <c r="U1138" s="8" t="str">
        <f>IFERROR(1 + ((1-#REF!)/MAX(#REF!,0.000001))*(VLOOKUP("都市ガス",設定!$A$2:$C$101,3,FALSE)/VLOOKUP("電力（全国平均・暫定）",設定!$A$2:$C$101,3,FALSE)),"")</f>
        <v/>
      </c>
    </row>
    <row r="1139" spans="21:21" x14ac:dyDescent="0.15">
      <c r="U1139" s="8" t="str">
        <f>IFERROR(1 + ((1-#REF!)/MAX(#REF!,0.000001))*(VLOOKUP("都市ガス",設定!$A$2:$C$101,3,FALSE)/VLOOKUP("電力（全国平均・暫定）",設定!$A$2:$C$101,3,FALSE)),"")</f>
        <v/>
      </c>
    </row>
    <row r="1140" spans="21:21" x14ac:dyDescent="0.15">
      <c r="U1140" s="8" t="str">
        <f>IFERROR(1 + ((1-#REF!)/MAX(#REF!,0.000001))*(VLOOKUP("都市ガス",設定!$A$2:$C$101,3,FALSE)/VLOOKUP("電力（全国平均・暫定）",設定!$A$2:$C$101,3,FALSE)),"")</f>
        <v/>
      </c>
    </row>
    <row r="1141" spans="21:21" x14ac:dyDescent="0.15">
      <c r="U1141" s="8" t="str">
        <f>IFERROR(1 + ((1-#REF!)/MAX(#REF!,0.000001))*(VLOOKUP("都市ガス",設定!$A$2:$C$101,3,FALSE)/VLOOKUP("電力（全国平均・暫定）",設定!$A$2:$C$101,3,FALSE)),"")</f>
        <v/>
      </c>
    </row>
    <row r="1142" spans="21:21" x14ac:dyDescent="0.15">
      <c r="U1142" s="8" t="str">
        <f>IFERROR(1 + ((1-#REF!)/MAX(#REF!,0.000001))*(VLOOKUP("都市ガス",設定!$A$2:$C$101,3,FALSE)/VLOOKUP("電力（全国平均・暫定）",設定!$A$2:$C$101,3,FALSE)),"")</f>
        <v/>
      </c>
    </row>
    <row r="1143" spans="21:21" x14ac:dyDescent="0.15">
      <c r="U1143" s="8" t="str">
        <f>IFERROR(1 + ((1-#REF!)/MAX(#REF!,0.000001))*(VLOOKUP("都市ガス",設定!$A$2:$C$101,3,FALSE)/VLOOKUP("電力（全国平均・暫定）",設定!$A$2:$C$101,3,FALSE)),"")</f>
        <v/>
      </c>
    </row>
    <row r="1144" spans="21:21" x14ac:dyDescent="0.15">
      <c r="U1144" s="8" t="str">
        <f>IFERROR(1 + ((1-#REF!)/MAX(#REF!,0.000001))*(VLOOKUP("都市ガス",設定!$A$2:$C$101,3,FALSE)/VLOOKUP("電力（全国平均・暫定）",設定!$A$2:$C$101,3,FALSE)),"")</f>
        <v/>
      </c>
    </row>
    <row r="1145" spans="21:21" x14ac:dyDescent="0.15">
      <c r="U1145" s="8" t="str">
        <f>IFERROR(1 + ((1-#REF!)/MAX(#REF!,0.000001))*(VLOOKUP("都市ガス",設定!$A$2:$C$101,3,FALSE)/VLOOKUP("電力（全国平均・暫定）",設定!$A$2:$C$101,3,FALSE)),"")</f>
        <v/>
      </c>
    </row>
    <row r="1146" spans="21:21" x14ac:dyDescent="0.15">
      <c r="U1146" s="8" t="str">
        <f>IFERROR(1 + ((1-#REF!)/MAX(#REF!,0.000001))*(VLOOKUP("都市ガス",設定!$A$2:$C$101,3,FALSE)/VLOOKUP("電力（全国平均・暫定）",設定!$A$2:$C$101,3,FALSE)),"")</f>
        <v/>
      </c>
    </row>
    <row r="1147" spans="21:21" x14ac:dyDescent="0.15">
      <c r="U1147" s="8" t="str">
        <f>IFERROR(1 + ((1-#REF!)/MAX(#REF!,0.000001))*(VLOOKUP("都市ガス",設定!$A$2:$C$101,3,FALSE)/VLOOKUP("電力（全国平均・暫定）",設定!$A$2:$C$101,3,FALSE)),"")</f>
        <v/>
      </c>
    </row>
    <row r="1148" spans="21:21" x14ac:dyDescent="0.15">
      <c r="U1148" s="8" t="str">
        <f>IFERROR(1 + ((1-#REF!)/MAX(#REF!,0.000001))*(VLOOKUP("都市ガス",設定!$A$2:$C$101,3,FALSE)/VLOOKUP("電力（全国平均・暫定）",設定!$A$2:$C$101,3,FALSE)),"")</f>
        <v/>
      </c>
    </row>
    <row r="1149" spans="21:21" x14ac:dyDescent="0.15">
      <c r="U1149" s="8" t="str">
        <f>IFERROR(1 + ((1-#REF!)/MAX(#REF!,0.000001))*(VLOOKUP("都市ガス",設定!$A$2:$C$101,3,FALSE)/VLOOKUP("電力（全国平均・暫定）",設定!$A$2:$C$101,3,FALSE)),"")</f>
        <v/>
      </c>
    </row>
    <row r="1150" spans="21:21" x14ac:dyDescent="0.15">
      <c r="U1150" s="8" t="str">
        <f>IFERROR(1 + ((1-#REF!)/MAX(#REF!,0.000001))*(VLOOKUP("都市ガス",設定!$A$2:$C$101,3,FALSE)/VLOOKUP("電力（全国平均・暫定）",設定!$A$2:$C$101,3,FALSE)),"")</f>
        <v/>
      </c>
    </row>
    <row r="1151" spans="21:21" x14ac:dyDescent="0.15">
      <c r="U1151" s="8" t="str">
        <f>IFERROR(1 + ((1-#REF!)/MAX(#REF!,0.000001))*(VLOOKUP("都市ガス",設定!$A$2:$C$101,3,FALSE)/VLOOKUP("電力（全国平均・暫定）",設定!$A$2:$C$101,3,FALSE)),"")</f>
        <v/>
      </c>
    </row>
    <row r="1152" spans="21:21" x14ac:dyDescent="0.15">
      <c r="U1152" s="8" t="str">
        <f>IFERROR(1 + ((1-#REF!)/MAX(#REF!,0.000001))*(VLOOKUP("都市ガス",設定!$A$2:$C$101,3,FALSE)/VLOOKUP("電力（全国平均・暫定）",設定!$A$2:$C$101,3,FALSE)),"")</f>
        <v/>
      </c>
    </row>
    <row r="1153" spans="21:21" x14ac:dyDescent="0.15">
      <c r="U1153" s="8" t="str">
        <f>IFERROR(1 + ((1-#REF!)/MAX(#REF!,0.000001))*(VLOOKUP("都市ガス",設定!$A$2:$C$101,3,FALSE)/VLOOKUP("電力（全国平均・暫定）",設定!$A$2:$C$101,3,FALSE)),"")</f>
        <v/>
      </c>
    </row>
    <row r="1154" spans="21:21" x14ac:dyDescent="0.15">
      <c r="U1154" s="8" t="str">
        <f>IFERROR(1 + ((1-#REF!)/MAX(#REF!,0.000001))*(VLOOKUP("都市ガス",設定!$A$2:$C$101,3,FALSE)/VLOOKUP("電力（全国平均・暫定）",設定!$A$2:$C$101,3,FALSE)),"")</f>
        <v/>
      </c>
    </row>
    <row r="1155" spans="21:21" x14ac:dyDescent="0.15">
      <c r="U1155" s="8" t="str">
        <f>IFERROR(1 + ((1-#REF!)/MAX(#REF!,0.000001))*(VLOOKUP("都市ガス",設定!$A$2:$C$101,3,FALSE)/VLOOKUP("電力（全国平均・暫定）",設定!$A$2:$C$101,3,FALSE)),"")</f>
        <v/>
      </c>
    </row>
    <row r="1156" spans="21:21" x14ac:dyDescent="0.15">
      <c r="U1156" s="8" t="str">
        <f>IFERROR(1 + ((1-#REF!)/MAX(#REF!,0.000001))*(VLOOKUP("都市ガス",設定!$A$2:$C$101,3,FALSE)/VLOOKUP("電力（全国平均・暫定）",設定!$A$2:$C$101,3,FALSE)),"")</f>
        <v/>
      </c>
    </row>
    <row r="1157" spans="21:21" x14ac:dyDescent="0.15">
      <c r="U1157" s="8" t="str">
        <f>IFERROR(1 + ((1-#REF!)/MAX(#REF!,0.000001))*(VLOOKUP("都市ガス",設定!$A$2:$C$101,3,FALSE)/VLOOKUP("電力（全国平均・暫定）",設定!$A$2:$C$101,3,FALSE)),"")</f>
        <v/>
      </c>
    </row>
    <row r="1158" spans="21:21" x14ac:dyDescent="0.15">
      <c r="U1158" s="8" t="str">
        <f>IFERROR(1 + ((1-#REF!)/MAX(#REF!,0.000001))*(VLOOKUP("都市ガス",設定!$A$2:$C$101,3,FALSE)/VLOOKUP("電力（全国平均・暫定）",設定!$A$2:$C$101,3,FALSE)),"")</f>
        <v/>
      </c>
    </row>
    <row r="1159" spans="21:21" x14ac:dyDescent="0.15">
      <c r="U1159" s="8" t="str">
        <f>IFERROR(1 + ((1-#REF!)/MAX(#REF!,0.000001))*(VLOOKUP("都市ガス",設定!$A$2:$C$101,3,FALSE)/VLOOKUP("電力（全国平均・暫定）",設定!$A$2:$C$101,3,FALSE)),"")</f>
        <v/>
      </c>
    </row>
    <row r="1160" spans="21:21" x14ac:dyDescent="0.15">
      <c r="U1160" s="8" t="str">
        <f>IFERROR(1 + ((1-#REF!)/MAX(#REF!,0.000001))*(VLOOKUP("都市ガス",設定!$A$2:$C$101,3,FALSE)/VLOOKUP("電力（全国平均・暫定）",設定!$A$2:$C$101,3,FALSE)),"")</f>
        <v/>
      </c>
    </row>
    <row r="1161" spans="21:21" x14ac:dyDescent="0.15">
      <c r="U1161" s="8" t="str">
        <f>IFERROR(1 + ((1-#REF!)/MAX(#REF!,0.000001))*(VLOOKUP("都市ガス",設定!$A$2:$C$101,3,FALSE)/VLOOKUP("電力（全国平均・暫定）",設定!$A$2:$C$101,3,FALSE)),"")</f>
        <v/>
      </c>
    </row>
    <row r="1162" spans="21:21" x14ac:dyDescent="0.15">
      <c r="U1162" s="8" t="str">
        <f>IFERROR(1 + ((1-#REF!)/MAX(#REF!,0.000001))*(VLOOKUP("都市ガス",設定!$A$2:$C$101,3,FALSE)/VLOOKUP("電力（全国平均・暫定）",設定!$A$2:$C$101,3,FALSE)),"")</f>
        <v/>
      </c>
    </row>
    <row r="1163" spans="21:21" x14ac:dyDescent="0.15">
      <c r="U1163" s="8" t="str">
        <f>IFERROR(1 + ((1-#REF!)/MAX(#REF!,0.000001))*(VLOOKUP("都市ガス",設定!$A$2:$C$101,3,FALSE)/VLOOKUP("電力（全国平均・暫定）",設定!$A$2:$C$101,3,FALSE)),"")</f>
        <v/>
      </c>
    </row>
    <row r="1164" spans="21:21" x14ac:dyDescent="0.15">
      <c r="U1164" s="8" t="str">
        <f>IFERROR(1 + ((1-#REF!)/MAX(#REF!,0.000001))*(VLOOKUP("都市ガス",設定!$A$2:$C$101,3,FALSE)/VLOOKUP("電力（全国平均・暫定）",設定!$A$2:$C$101,3,FALSE)),"")</f>
        <v/>
      </c>
    </row>
    <row r="1165" spans="21:21" x14ac:dyDescent="0.15">
      <c r="U1165" s="8" t="str">
        <f>IFERROR(1 + ((1-#REF!)/MAX(#REF!,0.000001))*(VLOOKUP("都市ガス",設定!$A$2:$C$101,3,FALSE)/VLOOKUP("電力（全国平均・暫定）",設定!$A$2:$C$101,3,FALSE)),"")</f>
        <v/>
      </c>
    </row>
    <row r="1166" spans="21:21" x14ac:dyDescent="0.15">
      <c r="U1166" s="8" t="str">
        <f>IFERROR(1 + ((1-#REF!)/MAX(#REF!,0.000001))*(VLOOKUP("都市ガス",設定!$A$2:$C$101,3,FALSE)/VLOOKUP("電力（全国平均・暫定）",設定!$A$2:$C$101,3,FALSE)),"")</f>
        <v/>
      </c>
    </row>
    <row r="1167" spans="21:21" x14ac:dyDescent="0.15">
      <c r="U1167" s="8" t="str">
        <f>IFERROR(1 + ((1-#REF!)/MAX(#REF!,0.000001))*(VLOOKUP("都市ガス",設定!$A$2:$C$101,3,FALSE)/VLOOKUP("電力（全国平均・暫定）",設定!$A$2:$C$101,3,FALSE)),"")</f>
        <v/>
      </c>
    </row>
    <row r="1168" spans="21:21" x14ac:dyDescent="0.15">
      <c r="U1168" s="8" t="str">
        <f>IFERROR(1 + ((1-#REF!)/MAX(#REF!,0.000001))*(VLOOKUP("都市ガス",設定!$A$2:$C$101,3,FALSE)/VLOOKUP("電力（全国平均・暫定）",設定!$A$2:$C$101,3,FALSE)),"")</f>
        <v/>
      </c>
    </row>
    <row r="1169" spans="21:21" x14ac:dyDescent="0.15">
      <c r="U1169" s="8" t="str">
        <f>IFERROR(1 + ((1-#REF!)/MAX(#REF!,0.000001))*(VLOOKUP("都市ガス",設定!$A$2:$C$101,3,FALSE)/VLOOKUP("電力（全国平均・暫定）",設定!$A$2:$C$101,3,FALSE)),"")</f>
        <v/>
      </c>
    </row>
    <row r="1170" spans="21:21" x14ac:dyDescent="0.15">
      <c r="U1170" s="8" t="str">
        <f>IFERROR(1 + ((1-#REF!)/MAX(#REF!,0.000001))*(VLOOKUP("都市ガス",設定!$A$2:$C$101,3,FALSE)/VLOOKUP("電力（全国平均・暫定）",設定!$A$2:$C$101,3,FALSE)),"")</f>
        <v/>
      </c>
    </row>
    <row r="1171" spans="21:21" x14ac:dyDescent="0.15">
      <c r="U1171" s="8" t="str">
        <f>IFERROR(1 + ((1-#REF!)/MAX(#REF!,0.000001))*(VLOOKUP("都市ガス",設定!$A$2:$C$101,3,FALSE)/VLOOKUP("電力（全国平均・暫定）",設定!$A$2:$C$101,3,FALSE)),"")</f>
        <v/>
      </c>
    </row>
    <row r="1172" spans="21:21" x14ac:dyDescent="0.15">
      <c r="U1172" s="8" t="str">
        <f>IFERROR(1 + ((1-#REF!)/MAX(#REF!,0.000001))*(VLOOKUP("都市ガス",設定!$A$2:$C$101,3,FALSE)/VLOOKUP("電力（全国平均・暫定）",設定!$A$2:$C$101,3,FALSE)),"")</f>
        <v/>
      </c>
    </row>
    <row r="1173" spans="21:21" x14ac:dyDescent="0.15">
      <c r="U1173" s="8" t="str">
        <f>IFERROR(1 + ((1-#REF!)/MAX(#REF!,0.000001))*(VLOOKUP("都市ガス",設定!$A$2:$C$101,3,FALSE)/VLOOKUP("電力（全国平均・暫定）",設定!$A$2:$C$101,3,FALSE)),"")</f>
        <v/>
      </c>
    </row>
    <row r="1174" spans="21:21" x14ac:dyDescent="0.15">
      <c r="U1174" s="8" t="str">
        <f>IFERROR(1 + ((1-#REF!)/MAX(#REF!,0.000001))*(VLOOKUP("都市ガス",設定!$A$2:$C$101,3,FALSE)/VLOOKUP("電力（全国平均・暫定）",設定!$A$2:$C$101,3,FALSE)),"")</f>
        <v/>
      </c>
    </row>
    <row r="1175" spans="21:21" x14ac:dyDescent="0.15">
      <c r="U1175" s="8" t="str">
        <f>IFERROR(1 + ((1-#REF!)/MAX(#REF!,0.000001))*(VLOOKUP("都市ガス",設定!$A$2:$C$101,3,FALSE)/VLOOKUP("電力（全国平均・暫定）",設定!$A$2:$C$101,3,FALSE)),"")</f>
        <v/>
      </c>
    </row>
    <row r="1176" spans="21:21" x14ac:dyDescent="0.15">
      <c r="U1176" s="8" t="str">
        <f>IFERROR(1 + ((1-#REF!)/MAX(#REF!,0.000001))*(VLOOKUP("都市ガス",設定!$A$2:$C$101,3,FALSE)/VLOOKUP("電力（全国平均・暫定）",設定!$A$2:$C$101,3,FALSE)),"")</f>
        <v/>
      </c>
    </row>
    <row r="1177" spans="21:21" x14ac:dyDescent="0.15">
      <c r="U1177" s="8" t="str">
        <f>IFERROR(1 + ((1-#REF!)/MAX(#REF!,0.000001))*(VLOOKUP("都市ガス",設定!$A$2:$C$101,3,FALSE)/VLOOKUP("電力（全国平均・暫定）",設定!$A$2:$C$101,3,FALSE)),"")</f>
        <v/>
      </c>
    </row>
    <row r="1178" spans="21:21" x14ac:dyDescent="0.15">
      <c r="U1178" s="8" t="str">
        <f>IFERROR(1 + ((1-#REF!)/MAX(#REF!,0.000001))*(VLOOKUP("都市ガス",設定!$A$2:$C$101,3,FALSE)/VLOOKUP("電力（全国平均・暫定）",設定!$A$2:$C$101,3,FALSE)),"")</f>
        <v/>
      </c>
    </row>
    <row r="1179" spans="21:21" x14ac:dyDescent="0.15">
      <c r="U1179" s="8" t="str">
        <f>IFERROR(1 + ((1-#REF!)/MAX(#REF!,0.000001))*(VLOOKUP("都市ガス",設定!$A$2:$C$101,3,FALSE)/VLOOKUP("電力（全国平均・暫定）",設定!$A$2:$C$101,3,FALSE)),"")</f>
        <v/>
      </c>
    </row>
    <row r="1180" spans="21:21" x14ac:dyDescent="0.15">
      <c r="U1180" s="8" t="str">
        <f>IFERROR(1 + ((1-#REF!)/MAX(#REF!,0.000001))*(VLOOKUP("都市ガス",設定!$A$2:$C$101,3,FALSE)/VLOOKUP("電力（全国平均・暫定）",設定!$A$2:$C$101,3,FALSE)),"")</f>
        <v/>
      </c>
    </row>
    <row r="1181" spans="21:21" x14ac:dyDescent="0.15">
      <c r="U1181" s="8" t="str">
        <f>IFERROR(1 + ((1-#REF!)/MAX(#REF!,0.000001))*(VLOOKUP("都市ガス",設定!$A$2:$C$101,3,FALSE)/VLOOKUP("電力（全国平均・暫定）",設定!$A$2:$C$101,3,FALSE)),"")</f>
        <v/>
      </c>
    </row>
    <row r="1182" spans="21:21" x14ac:dyDescent="0.15">
      <c r="U1182" s="8" t="str">
        <f>IFERROR(1 + ((1-#REF!)/MAX(#REF!,0.000001))*(VLOOKUP("都市ガス",設定!$A$2:$C$101,3,FALSE)/VLOOKUP("電力（全国平均・暫定）",設定!$A$2:$C$101,3,FALSE)),"")</f>
        <v/>
      </c>
    </row>
    <row r="1183" spans="21:21" x14ac:dyDescent="0.15">
      <c r="U1183" s="8" t="str">
        <f>IFERROR(1 + ((1-#REF!)/MAX(#REF!,0.000001))*(VLOOKUP("都市ガス",設定!$A$2:$C$101,3,FALSE)/VLOOKUP("電力（全国平均・暫定）",設定!$A$2:$C$101,3,FALSE)),"")</f>
        <v/>
      </c>
    </row>
    <row r="1184" spans="21:21" x14ac:dyDescent="0.15">
      <c r="U1184" s="8" t="str">
        <f>IFERROR(1 + ((1-#REF!)/MAX(#REF!,0.000001))*(VLOOKUP("都市ガス",設定!$A$2:$C$101,3,FALSE)/VLOOKUP("電力（全国平均・暫定）",設定!$A$2:$C$101,3,FALSE)),"")</f>
        <v/>
      </c>
    </row>
    <row r="1185" spans="21:21" x14ac:dyDescent="0.15">
      <c r="U1185" s="8" t="str">
        <f>IFERROR(1 + ((1-#REF!)/MAX(#REF!,0.000001))*(VLOOKUP("都市ガス",設定!$A$2:$C$101,3,FALSE)/VLOOKUP("電力（全国平均・暫定）",設定!$A$2:$C$101,3,FALSE)),"")</f>
        <v/>
      </c>
    </row>
    <row r="1186" spans="21:21" x14ac:dyDescent="0.15">
      <c r="U1186" s="8" t="str">
        <f>IFERROR(1 + ((1-#REF!)/MAX(#REF!,0.000001))*(VLOOKUP("都市ガス",設定!$A$2:$C$101,3,FALSE)/VLOOKUP("電力（全国平均・暫定）",設定!$A$2:$C$101,3,FALSE)),"")</f>
        <v/>
      </c>
    </row>
    <row r="1187" spans="21:21" x14ac:dyDescent="0.15">
      <c r="U1187" s="8" t="str">
        <f>IFERROR(1 + ((1-#REF!)/MAX(#REF!,0.000001))*(VLOOKUP("都市ガス",設定!$A$2:$C$101,3,FALSE)/VLOOKUP("電力（全国平均・暫定）",設定!$A$2:$C$101,3,FALSE)),"")</f>
        <v/>
      </c>
    </row>
    <row r="1188" spans="21:21" x14ac:dyDescent="0.15">
      <c r="U1188" s="8" t="str">
        <f>IFERROR(1 + ((1-#REF!)/MAX(#REF!,0.000001))*(VLOOKUP("都市ガス",設定!$A$2:$C$101,3,FALSE)/VLOOKUP("電力（全国平均・暫定）",設定!$A$2:$C$101,3,FALSE)),"")</f>
        <v/>
      </c>
    </row>
    <row r="1189" spans="21:21" x14ac:dyDescent="0.15">
      <c r="U1189" s="8" t="str">
        <f>IFERROR(1 + ((1-#REF!)/MAX(#REF!,0.000001))*(VLOOKUP("都市ガス",設定!$A$2:$C$101,3,FALSE)/VLOOKUP("電力（全国平均・暫定）",設定!$A$2:$C$101,3,FALSE)),"")</f>
        <v/>
      </c>
    </row>
    <row r="1190" spans="21:21" x14ac:dyDescent="0.15">
      <c r="U1190" s="8" t="str">
        <f>IFERROR(1 + ((1-#REF!)/MAX(#REF!,0.000001))*(VLOOKUP("都市ガス",設定!$A$2:$C$101,3,FALSE)/VLOOKUP("電力（全国平均・暫定）",設定!$A$2:$C$101,3,FALSE)),"")</f>
        <v/>
      </c>
    </row>
    <row r="1191" spans="21:21" x14ac:dyDescent="0.15">
      <c r="U1191" s="8" t="str">
        <f>IFERROR(1 + ((1-#REF!)/MAX(#REF!,0.000001))*(VLOOKUP("都市ガス",設定!$A$2:$C$101,3,FALSE)/VLOOKUP("電力（全国平均・暫定）",設定!$A$2:$C$101,3,FALSE)),"")</f>
        <v/>
      </c>
    </row>
    <row r="1192" spans="21:21" x14ac:dyDescent="0.15">
      <c r="U1192" s="8" t="str">
        <f>IFERROR(1 + ((1-#REF!)/MAX(#REF!,0.000001))*(VLOOKUP("都市ガス",設定!$A$2:$C$101,3,FALSE)/VLOOKUP("電力（全国平均・暫定）",設定!$A$2:$C$101,3,FALSE)),"")</f>
        <v/>
      </c>
    </row>
    <row r="1193" spans="21:21" x14ac:dyDescent="0.15">
      <c r="U1193" s="8" t="str">
        <f>IFERROR(1 + ((1-#REF!)/MAX(#REF!,0.000001))*(VLOOKUP("都市ガス",設定!$A$2:$C$101,3,FALSE)/VLOOKUP("電力（全国平均・暫定）",設定!$A$2:$C$101,3,FALSE)),"")</f>
        <v/>
      </c>
    </row>
    <row r="1194" spans="21:21" x14ac:dyDescent="0.15">
      <c r="U1194" s="8" t="str">
        <f>IFERROR(1 + ((1-#REF!)/MAX(#REF!,0.000001))*(VLOOKUP("都市ガス",設定!$A$2:$C$101,3,FALSE)/VLOOKUP("電力（全国平均・暫定）",設定!$A$2:$C$101,3,FALSE)),"")</f>
        <v/>
      </c>
    </row>
    <row r="1195" spans="21:21" x14ac:dyDescent="0.15">
      <c r="U1195" s="8" t="str">
        <f>IFERROR(1 + ((1-#REF!)/MAX(#REF!,0.000001))*(VLOOKUP("都市ガス",設定!$A$2:$C$101,3,FALSE)/VLOOKUP("電力（全国平均・暫定）",設定!$A$2:$C$101,3,FALSE)),"")</f>
        <v/>
      </c>
    </row>
    <row r="1196" spans="21:21" x14ac:dyDescent="0.15">
      <c r="U1196" s="8" t="str">
        <f>IFERROR(1 + ((1-#REF!)/MAX(#REF!,0.000001))*(VLOOKUP("都市ガス",設定!$A$2:$C$101,3,FALSE)/VLOOKUP("電力（全国平均・暫定）",設定!$A$2:$C$101,3,FALSE)),"")</f>
        <v/>
      </c>
    </row>
    <row r="1197" spans="21:21" x14ac:dyDescent="0.15">
      <c r="U1197" s="8" t="str">
        <f>IFERROR(1 + ((1-#REF!)/MAX(#REF!,0.000001))*(VLOOKUP("都市ガス",設定!$A$2:$C$101,3,FALSE)/VLOOKUP("電力（全国平均・暫定）",設定!$A$2:$C$101,3,FALSE)),"")</f>
        <v/>
      </c>
    </row>
    <row r="1198" spans="21:21" x14ac:dyDescent="0.15">
      <c r="U1198" s="8" t="str">
        <f>IFERROR(1 + ((1-#REF!)/MAX(#REF!,0.000001))*(VLOOKUP("都市ガス",設定!$A$2:$C$101,3,FALSE)/VLOOKUP("電力（全国平均・暫定）",設定!$A$2:$C$101,3,FALSE)),"")</f>
        <v/>
      </c>
    </row>
    <row r="1199" spans="21:21" x14ac:dyDescent="0.15">
      <c r="U1199" s="8" t="str">
        <f>IFERROR(1 + ((1-#REF!)/MAX(#REF!,0.000001))*(VLOOKUP("都市ガス",設定!$A$2:$C$101,3,FALSE)/VLOOKUP("電力（全国平均・暫定）",設定!$A$2:$C$101,3,FALSE)),"")</f>
        <v/>
      </c>
    </row>
    <row r="1200" spans="21:21" x14ac:dyDescent="0.15">
      <c r="U1200" s="8" t="str">
        <f>IFERROR(1 + ((1-#REF!)/MAX(#REF!,0.000001))*(VLOOKUP("都市ガス",設定!$A$2:$C$101,3,FALSE)/VLOOKUP("電力（全国平均・暫定）",設定!$A$2:$C$101,3,FALSE)),"")</f>
        <v/>
      </c>
    </row>
    <row r="1201" spans="21:21" x14ac:dyDescent="0.15">
      <c r="U1201" s="8" t="str">
        <f>IFERROR(1 + ((1-#REF!)/MAX(#REF!,0.000001))*(VLOOKUP("都市ガス",設定!$A$2:$C$101,3,FALSE)/VLOOKUP("電力（全国平均・暫定）",設定!$A$2:$C$101,3,FALSE)),"")</f>
        <v/>
      </c>
    </row>
    <row r="1202" spans="21:21" x14ac:dyDescent="0.15">
      <c r="U1202" s="8" t="str">
        <f>IFERROR(1 + ((1-#REF!)/MAX(#REF!,0.000001))*(VLOOKUP("都市ガス",設定!$A$2:$C$101,3,FALSE)/VLOOKUP("電力（全国平均・暫定）",設定!$A$2:$C$101,3,FALSE)),"")</f>
        <v/>
      </c>
    </row>
    <row r="1203" spans="21:21" x14ac:dyDescent="0.15">
      <c r="U1203" s="8" t="str">
        <f>IFERROR(1 + ((1-#REF!)/MAX(#REF!,0.000001))*(VLOOKUP("都市ガス",設定!$A$2:$C$101,3,FALSE)/VLOOKUP("電力（全国平均・暫定）",設定!$A$2:$C$101,3,FALSE)),"")</f>
        <v/>
      </c>
    </row>
    <row r="1204" spans="21:21" x14ac:dyDescent="0.15">
      <c r="U1204" s="8" t="str">
        <f>IFERROR(1 + ((1-#REF!)/MAX(#REF!,0.000001))*(VLOOKUP("都市ガス",設定!$A$2:$C$101,3,FALSE)/VLOOKUP("電力（全国平均・暫定）",設定!$A$2:$C$101,3,FALSE)),"")</f>
        <v/>
      </c>
    </row>
    <row r="1205" spans="21:21" x14ac:dyDescent="0.15">
      <c r="U1205" s="8" t="str">
        <f>IFERROR(1 + ((1-#REF!)/MAX(#REF!,0.000001))*(VLOOKUP("都市ガス",設定!$A$2:$C$101,3,FALSE)/VLOOKUP("電力（全国平均・暫定）",設定!$A$2:$C$101,3,FALSE)),"")</f>
        <v/>
      </c>
    </row>
    <row r="1206" spans="21:21" x14ac:dyDescent="0.15">
      <c r="U1206" s="8" t="str">
        <f>IFERROR(1 + ((1-#REF!)/MAX(#REF!,0.000001))*(VLOOKUP("都市ガス",設定!$A$2:$C$101,3,FALSE)/VLOOKUP("電力（全国平均・暫定）",設定!$A$2:$C$101,3,FALSE)),"")</f>
        <v/>
      </c>
    </row>
    <row r="1207" spans="21:21" x14ac:dyDescent="0.15">
      <c r="U1207" s="8" t="str">
        <f>IFERROR(1 + ((1-#REF!)/MAX(#REF!,0.000001))*(VLOOKUP("都市ガス",設定!$A$2:$C$101,3,FALSE)/VLOOKUP("電力（全国平均・暫定）",設定!$A$2:$C$101,3,FALSE)),"")</f>
        <v/>
      </c>
    </row>
    <row r="1208" spans="21:21" x14ac:dyDescent="0.15">
      <c r="U1208" s="8" t="str">
        <f>IFERROR(1 + ((1-#REF!)/MAX(#REF!,0.000001))*(VLOOKUP("都市ガス",設定!$A$2:$C$101,3,FALSE)/VLOOKUP("電力（全国平均・暫定）",設定!$A$2:$C$101,3,FALSE)),"")</f>
        <v/>
      </c>
    </row>
    <row r="1209" spans="21:21" x14ac:dyDescent="0.15">
      <c r="U1209" s="8" t="str">
        <f>IFERROR(1 + ((1-#REF!)/MAX(#REF!,0.000001))*(VLOOKUP("都市ガス",設定!$A$2:$C$101,3,FALSE)/VLOOKUP("電力（全国平均・暫定）",設定!$A$2:$C$101,3,FALSE)),"")</f>
        <v/>
      </c>
    </row>
    <row r="1210" spans="21:21" x14ac:dyDescent="0.15">
      <c r="U1210" s="8" t="str">
        <f>IFERROR(1 + ((1-#REF!)/MAX(#REF!,0.000001))*(VLOOKUP("都市ガス",設定!$A$2:$C$101,3,FALSE)/VLOOKUP("電力（全国平均・暫定）",設定!$A$2:$C$101,3,FALSE)),"")</f>
        <v/>
      </c>
    </row>
    <row r="1211" spans="21:21" x14ac:dyDescent="0.15">
      <c r="U1211" s="8" t="str">
        <f>IFERROR(1 + ((1-#REF!)/MAX(#REF!,0.000001))*(VLOOKUP("都市ガス",設定!$A$2:$C$101,3,FALSE)/VLOOKUP("電力（全国平均・暫定）",設定!$A$2:$C$101,3,FALSE)),"")</f>
        <v/>
      </c>
    </row>
    <row r="1212" spans="21:21" x14ac:dyDescent="0.15">
      <c r="U1212" s="8" t="str">
        <f>IFERROR(1 + ((1-#REF!)/MAX(#REF!,0.000001))*(VLOOKUP("都市ガス",設定!$A$2:$C$101,3,FALSE)/VLOOKUP("電力（全国平均・暫定）",設定!$A$2:$C$101,3,FALSE)),"")</f>
        <v/>
      </c>
    </row>
    <row r="1213" spans="21:21" x14ac:dyDescent="0.15">
      <c r="U1213" s="8" t="str">
        <f>IFERROR(1 + ((1-#REF!)/MAX(#REF!,0.000001))*(VLOOKUP("都市ガス",設定!$A$2:$C$101,3,FALSE)/VLOOKUP("電力（全国平均・暫定）",設定!$A$2:$C$101,3,FALSE)),"")</f>
        <v/>
      </c>
    </row>
    <row r="1214" spans="21:21" x14ac:dyDescent="0.15">
      <c r="U1214" s="8" t="str">
        <f>IFERROR(1 + ((1-#REF!)/MAX(#REF!,0.000001))*(VLOOKUP("都市ガス",設定!$A$2:$C$101,3,FALSE)/VLOOKUP("電力（全国平均・暫定）",設定!$A$2:$C$101,3,FALSE)),"")</f>
        <v/>
      </c>
    </row>
    <row r="1215" spans="21:21" x14ac:dyDescent="0.15">
      <c r="U1215" s="8" t="str">
        <f>IFERROR(1 + ((1-#REF!)/MAX(#REF!,0.000001))*(VLOOKUP("都市ガス",設定!$A$2:$C$101,3,FALSE)/VLOOKUP("電力（全国平均・暫定）",設定!$A$2:$C$101,3,FALSE)),"")</f>
        <v/>
      </c>
    </row>
    <row r="1216" spans="21:21" x14ac:dyDescent="0.15">
      <c r="U1216" s="8">
        <f>IFERROR(1 + ((1-T21)/MAX(T21,0.000001))*(VLOOKUP("都市ガス",設定!$A$2:$C$101,3,FALSE)/VLOOKUP("電力（全国平均・暫定）",設定!$A$2:$C$101,3,FALSE)),"")</f>
        <v>4756381.5104408357</v>
      </c>
    </row>
    <row r="1217" spans="21:21" x14ac:dyDescent="0.15">
      <c r="U1217" s="8">
        <f>IFERROR(1 + ((1-T22)/MAX(T22,0.000001))*(VLOOKUP("都市ガス",設定!$A$2:$C$101,3,FALSE)/VLOOKUP("電力（全国平均・暫定）",設定!$A$2:$C$101,3,FALSE)),"")</f>
        <v>4756381.5104408357</v>
      </c>
    </row>
    <row r="1218" spans="21:21" x14ac:dyDescent="0.15">
      <c r="U1218" s="8" t="str">
        <f>IFERROR(1 + ((1-#REF!)/MAX(#REF!,0.000001))*(VLOOKUP("都市ガス",設定!$A$2:$C$101,3,FALSE)/VLOOKUP("電力（全国平均・暫定）",設定!$A$2:$C$101,3,FALSE)),"")</f>
        <v/>
      </c>
    </row>
    <row r="1219" spans="21:21" x14ac:dyDescent="0.15">
      <c r="U1219" s="8" t="str">
        <f>IFERROR(1 + ((1-#REF!)/MAX(#REF!,0.000001))*(VLOOKUP("都市ガス",設定!$A$2:$C$101,3,FALSE)/VLOOKUP("電力（全国平均・暫定）",設定!$A$2:$C$101,3,FALSE)),"")</f>
        <v/>
      </c>
    </row>
    <row r="1220" spans="21:21" x14ac:dyDescent="0.15">
      <c r="U1220" s="8" t="str">
        <f>IFERROR(1 + ((1-#REF!)/MAX(#REF!,0.000001))*(VLOOKUP("都市ガス",設定!$A$2:$C$101,3,FALSE)/VLOOKUP("電力（全国平均・暫定）",設定!$A$2:$C$101,3,FALSE)),"")</f>
        <v/>
      </c>
    </row>
    <row r="1221" spans="21:21" x14ac:dyDescent="0.15">
      <c r="U1221" s="8">
        <f>IFERROR(1 + ((1-T26)/MAX(T26,0.000001))*(VLOOKUP("都市ガス",設定!$A$2:$C$101,3,FALSE)/VLOOKUP("電力（全国平均・暫定）",設定!$A$2:$C$101,3,FALSE)),"")</f>
        <v>4756381.5104408357</v>
      </c>
    </row>
    <row r="1222" spans="21:21" x14ac:dyDescent="0.15">
      <c r="U1222" s="8">
        <f>IFERROR(1 + ((1-T27)/MAX(T27,0.000001))*(VLOOKUP("都市ガス",設定!$A$2:$C$101,3,FALSE)/VLOOKUP("電力（全国平均・暫定）",設定!$A$2:$C$101,3,FALSE)),"")</f>
        <v>4756381.5104408357</v>
      </c>
    </row>
    <row r="1223" spans="21:21" x14ac:dyDescent="0.15">
      <c r="U1223" s="8" t="str">
        <f>IFERROR(1 + ((1-#REF!)/MAX(#REF!,0.000001))*(VLOOKUP("都市ガス",設定!$A$2:$C$101,3,FALSE)/VLOOKUP("電力（全国平均・暫定）",設定!$A$2:$C$101,3,FALSE)),"")</f>
        <v/>
      </c>
    </row>
    <row r="1224" spans="21:21" x14ac:dyDescent="0.15">
      <c r="U1224" s="8">
        <f>IFERROR(1 + ((1-T28)/MAX(T28,0.000001))*(VLOOKUP("都市ガス",設定!$A$2:$C$101,3,FALSE)/VLOOKUP("電力（全国平均・暫定）",設定!$A$2:$C$101,3,FALSE)),"")</f>
        <v>4756381.5104408357</v>
      </c>
    </row>
    <row r="1225" spans="21:21" x14ac:dyDescent="0.15">
      <c r="U1225" s="8">
        <f>IFERROR(1 + ((1-T29)/MAX(T29,0.000001))*(VLOOKUP("都市ガス",設定!$A$2:$C$101,3,FALSE)/VLOOKUP("電力（全国平均・暫定）",設定!$A$2:$C$101,3,FALSE)),"")</f>
        <v>4756381.5104408357</v>
      </c>
    </row>
    <row r="1226" spans="21:21" x14ac:dyDescent="0.15">
      <c r="U1226" s="8">
        <f>IFERROR(1 + ((1-T30)/MAX(T30,0.000001))*(VLOOKUP("都市ガス",設定!$A$2:$C$101,3,FALSE)/VLOOKUP("電力（全国平均・暫定）",設定!$A$2:$C$101,3,FALSE)),"")</f>
        <v>4756381.5104408357</v>
      </c>
    </row>
    <row r="1227" spans="21:21" x14ac:dyDescent="0.15">
      <c r="U1227" s="8">
        <f>IFERROR(1 + ((1-T31)/MAX(T31,0.000001))*(VLOOKUP("都市ガス",設定!$A$2:$C$101,3,FALSE)/VLOOKUP("電力（全国平均・暫定）",設定!$A$2:$C$101,3,FALSE)),"")</f>
        <v>4756381.5104408357</v>
      </c>
    </row>
    <row r="1228" spans="21:21" x14ac:dyDescent="0.15">
      <c r="U1228" s="8">
        <f>IFERROR(1 + ((1-T32)/MAX(T32,0.000001))*(VLOOKUP("都市ガス",設定!$A$2:$C$101,3,FALSE)/VLOOKUP("電力（全国平均・暫定）",設定!$A$2:$C$101,3,FALSE)),"")</f>
        <v>4756381.5104408357</v>
      </c>
    </row>
    <row r="1229" spans="21:21" x14ac:dyDescent="0.15">
      <c r="U1229" s="8">
        <f>IFERROR(1 + ((1-T33)/MAX(T33,0.000001))*(VLOOKUP("都市ガス",設定!$A$2:$C$101,3,FALSE)/VLOOKUP("電力（全国平均・暫定）",設定!$A$2:$C$101,3,FALSE)),"")</f>
        <v>4756381.5104408357</v>
      </c>
    </row>
    <row r="1230" spans="21:21" x14ac:dyDescent="0.15">
      <c r="U1230" s="8">
        <f>IFERROR(1 + ((1-T34)/MAX(T34,0.000001))*(VLOOKUP("都市ガス",設定!$A$2:$C$101,3,FALSE)/VLOOKUP("電力（全国平均・暫定）",設定!$A$2:$C$101,3,FALSE)),"")</f>
        <v>4756381.5104408357</v>
      </c>
    </row>
    <row r="1231" spans="21:21" x14ac:dyDescent="0.15">
      <c r="U1231" s="8">
        <f>IFERROR(1 + ((1-T35)/MAX(T35,0.000001))*(VLOOKUP("都市ガス",設定!$A$2:$C$101,3,FALSE)/VLOOKUP("電力（全国平均・暫定）",設定!$A$2:$C$101,3,FALSE)),"")</f>
        <v>4756381.5104408357</v>
      </c>
    </row>
    <row r="1232" spans="21:21" x14ac:dyDescent="0.15">
      <c r="U1232" s="8">
        <f>IFERROR(1 + ((1-T36)/MAX(T36,0.000001))*(VLOOKUP("都市ガス",設定!$A$2:$C$101,3,FALSE)/VLOOKUP("電力（全国平均・暫定）",設定!$A$2:$C$101,3,FALSE)),"")</f>
        <v>4756381.5104408357</v>
      </c>
    </row>
    <row r="1233" spans="21:21" x14ac:dyDescent="0.15">
      <c r="U1233" s="8">
        <f>IFERROR(1 + ((1-T37)/MAX(T37,0.000001))*(VLOOKUP("都市ガス",設定!$A$2:$C$101,3,FALSE)/VLOOKUP("電力（全国平均・暫定）",設定!$A$2:$C$101,3,FALSE)),"")</f>
        <v>4756381.5104408357</v>
      </c>
    </row>
    <row r="1234" spans="21:21" x14ac:dyDescent="0.15">
      <c r="U1234" s="8">
        <f>IFERROR(1 + ((1-T38)/MAX(T38,0.000001))*(VLOOKUP("都市ガス",設定!$A$2:$C$101,3,FALSE)/VLOOKUP("電力（全国平均・暫定）",設定!$A$2:$C$101,3,FALSE)),"")</f>
        <v>4756381.5104408357</v>
      </c>
    </row>
    <row r="1235" spans="21:21" x14ac:dyDescent="0.15">
      <c r="U1235" s="8">
        <f>IFERROR(1 + ((1-T39)/MAX(T39,0.000001))*(VLOOKUP("都市ガス",設定!$A$2:$C$101,3,FALSE)/VLOOKUP("電力（全国平均・暫定）",設定!$A$2:$C$101,3,FALSE)),"")</f>
        <v>4756381.5104408357</v>
      </c>
    </row>
    <row r="1236" spans="21:21" x14ac:dyDescent="0.15">
      <c r="U1236" s="8">
        <f>IFERROR(1 + ((1-T40)/MAX(T40,0.000001))*(VLOOKUP("都市ガス",設定!$A$2:$C$101,3,FALSE)/VLOOKUP("電力（全国平均・暫定）",設定!$A$2:$C$101,3,FALSE)),"")</f>
        <v>4756381.5104408357</v>
      </c>
    </row>
    <row r="1237" spans="21:21" x14ac:dyDescent="0.15">
      <c r="U1237" s="8">
        <f>IFERROR(1 + ((1-T41)/MAX(T41,0.000001))*(VLOOKUP("都市ガス",設定!$A$2:$C$101,3,FALSE)/VLOOKUP("電力（全国平均・暫定）",設定!$A$2:$C$101,3,FALSE)),"")</f>
        <v>4756381.5104408357</v>
      </c>
    </row>
    <row r="1238" spans="21:21" x14ac:dyDescent="0.15">
      <c r="U1238" s="8">
        <f>IFERROR(1 + ((1-T42)/MAX(T42,0.000001))*(VLOOKUP("都市ガス",設定!$A$2:$C$101,3,FALSE)/VLOOKUP("電力（全国平均・暫定）",設定!$A$2:$C$101,3,FALSE)),"")</f>
        <v>4756381.5104408357</v>
      </c>
    </row>
    <row r="1239" spans="21:21" x14ac:dyDescent="0.15">
      <c r="U1239" s="8">
        <f>IFERROR(1 + ((1-T43)/MAX(T43,0.000001))*(VLOOKUP("都市ガス",設定!$A$2:$C$101,3,FALSE)/VLOOKUP("電力（全国平均・暫定）",設定!$A$2:$C$101,3,FALSE)),"")</f>
        <v>4756381.5104408357</v>
      </c>
    </row>
    <row r="1240" spans="21:21" x14ac:dyDescent="0.15">
      <c r="U1240" s="8">
        <f>IFERROR(1 + ((1-T44)/MAX(T44,0.000001))*(VLOOKUP("都市ガス",設定!$A$2:$C$101,3,FALSE)/VLOOKUP("電力（全国平均・暫定）",設定!$A$2:$C$101,3,FALSE)),"")</f>
        <v>4756381.5104408357</v>
      </c>
    </row>
    <row r="1241" spans="21:21" x14ac:dyDescent="0.15">
      <c r="U1241" s="8">
        <f>IFERROR(1 + ((1-T45)/MAX(T45,0.000001))*(VLOOKUP("都市ガス",設定!$A$2:$C$101,3,FALSE)/VLOOKUP("電力（全国平均・暫定）",設定!$A$2:$C$101,3,FALSE)),"")</f>
        <v>4756381.5104408357</v>
      </c>
    </row>
    <row r="1242" spans="21:21" x14ac:dyDescent="0.15">
      <c r="U1242" s="8">
        <f>IFERROR(1 + ((1-T46)/MAX(T46,0.000001))*(VLOOKUP("都市ガス",設定!$A$2:$C$101,3,FALSE)/VLOOKUP("電力（全国平均・暫定）",設定!$A$2:$C$101,3,FALSE)),"")</f>
        <v>4756381.5104408357</v>
      </c>
    </row>
    <row r="1243" spans="21:21" x14ac:dyDescent="0.15">
      <c r="U1243" s="8">
        <f>IFERROR(1 + ((1-T47)/MAX(T47,0.000001))*(VLOOKUP("都市ガス",設定!$A$2:$C$101,3,FALSE)/VLOOKUP("電力（全国平均・暫定）",設定!$A$2:$C$101,3,FALSE)),"")</f>
        <v>4756381.5104408357</v>
      </c>
    </row>
    <row r="1244" spans="21:21" x14ac:dyDescent="0.15">
      <c r="U1244" s="8">
        <f>IFERROR(1 + ((1-T48)/MAX(T48,0.000001))*(VLOOKUP("都市ガス",設定!$A$2:$C$101,3,FALSE)/VLOOKUP("電力（全国平均・暫定）",設定!$A$2:$C$101,3,FALSE)),"")</f>
        <v>4756381.5104408357</v>
      </c>
    </row>
    <row r="1245" spans="21:21" x14ac:dyDescent="0.15">
      <c r="U1245" s="8">
        <f>IFERROR(1 + ((1-T49)/MAX(T49,0.000001))*(VLOOKUP("都市ガス",設定!$A$2:$C$101,3,FALSE)/VLOOKUP("電力（全国平均・暫定）",設定!$A$2:$C$101,3,FALSE)),"")</f>
        <v>4756381.5104408357</v>
      </c>
    </row>
    <row r="1246" spans="21:21" x14ac:dyDescent="0.15">
      <c r="U1246" s="8">
        <f>IFERROR(1 + ((1-T50)/MAX(T50,0.000001))*(VLOOKUP("都市ガス",設定!$A$2:$C$101,3,FALSE)/VLOOKUP("電力（全国平均・暫定）",設定!$A$2:$C$101,3,FALSE)),"")</f>
        <v>4756381.5104408357</v>
      </c>
    </row>
    <row r="1247" spans="21:21" x14ac:dyDescent="0.15">
      <c r="U1247" s="8">
        <f>IFERROR(1 + ((1-T51)/MAX(T51,0.000001))*(VLOOKUP("都市ガス",設定!$A$2:$C$101,3,FALSE)/VLOOKUP("電力（全国平均・暫定）",設定!$A$2:$C$101,3,FALSE)),"")</f>
        <v>4756381.5104408357</v>
      </c>
    </row>
    <row r="1248" spans="21:21" x14ac:dyDescent="0.15">
      <c r="U1248" s="8">
        <f>IFERROR(1 + ((1-T52)/MAX(T52,0.000001))*(VLOOKUP("都市ガス",設定!$A$2:$C$101,3,FALSE)/VLOOKUP("電力（全国平均・暫定）",設定!$A$2:$C$101,3,FALSE)),"")</f>
        <v>4756381.5104408357</v>
      </c>
    </row>
    <row r="1249" spans="21:21" x14ac:dyDescent="0.15">
      <c r="U1249" s="8">
        <f>IFERROR(1 + ((1-T53)/MAX(T53,0.000001))*(VLOOKUP("都市ガス",設定!$A$2:$C$101,3,FALSE)/VLOOKUP("電力（全国平均・暫定）",設定!$A$2:$C$101,3,FALSE)),"")</f>
        <v>4756381.5104408357</v>
      </c>
    </row>
    <row r="1250" spans="21:21" x14ac:dyDescent="0.15">
      <c r="U1250" s="8">
        <f>IFERROR(1 + ((1-T54)/MAX(T54,0.000001))*(VLOOKUP("都市ガス",設定!$A$2:$C$101,3,FALSE)/VLOOKUP("電力（全国平均・暫定）",設定!$A$2:$C$101,3,FALSE)),"")</f>
        <v>4756381.5104408357</v>
      </c>
    </row>
    <row r="1251" spans="21:21" x14ac:dyDescent="0.15">
      <c r="U1251" s="8">
        <f>IFERROR(1 + ((1-T55)/MAX(T55,0.000001))*(VLOOKUP("都市ガス",設定!$A$2:$C$101,3,FALSE)/VLOOKUP("電力（全国平均・暫定）",設定!$A$2:$C$101,3,FALSE)),"")</f>
        <v>4756381.5104408357</v>
      </c>
    </row>
    <row r="1252" spans="21:21" x14ac:dyDescent="0.15">
      <c r="U1252" s="8">
        <f>IFERROR(1 + ((1-T56)/MAX(T56,0.000001))*(VLOOKUP("都市ガス",設定!$A$2:$C$101,3,FALSE)/VLOOKUP("電力（全国平均・暫定）",設定!$A$2:$C$101,3,FALSE)),"")</f>
        <v>4756381.5104408357</v>
      </c>
    </row>
    <row r="1253" spans="21:21" x14ac:dyDescent="0.15">
      <c r="U1253" s="8">
        <f>IFERROR(1 + ((1-T57)/MAX(T57,0.000001))*(VLOOKUP("都市ガス",設定!$A$2:$C$101,3,FALSE)/VLOOKUP("電力（全国平均・暫定）",設定!$A$2:$C$101,3,FALSE)),"")</f>
        <v>4756381.5104408357</v>
      </c>
    </row>
    <row r="1254" spans="21:21" x14ac:dyDescent="0.15">
      <c r="U1254" s="8">
        <f>IFERROR(1 + ((1-T58)/MAX(T58,0.000001))*(VLOOKUP("都市ガス",設定!$A$2:$C$101,3,FALSE)/VLOOKUP("電力（全国平均・暫定）",設定!$A$2:$C$101,3,FALSE)),"")</f>
        <v>4756381.5104408357</v>
      </c>
    </row>
    <row r="1255" spans="21:21" x14ac:dyDescent="0.15">
      <c r="U1255" s="8">
        <f>IFERROR(1 + ((1-T59)/MAX(T59,0.000001))*(VLOOKUP("都市ガス",設定!$A$2:$C$101,3,FALSE)/VLOOKUP("電力（全国平均・暫定）",設定!$A$2:$C$101,3,FALSE)),"")</f>
        <v>4756381.5104408357</v>
      </c>
    </row>
    <row r="1256" spans="21:21" x14ac:dyDescent="0.15">
      <c r="U1256" s="8">
        <f>IFERROR(1 + ((1-T60)/MAX(T60,0.000001))*(VLOOKUP("都市ガス",設定!$A$2:$C$101,3,FALSE)/VLOOKUP("電力（全国平均・暫定）",設定!$A$2:$C$101,3,FALSE)),"")</f>
        <v>4756381.5104408357</v>
      </c>
    </row>
    <row r="1257" spans="21:21" x14ac:dyDescent="0.15">
      <c r="U1257" s="8">
        <f>IFERROR(1 + ((1-T61)/MAX(T61,0.000001))*(VLOOKUP("都市ガス",設定!$A$2:$C$101,3,FALSE)/VLOOKUP("電力（全国平均・暫定）",設定!$A$2:$C$101,3,FALSE)),"")</f>
        <v>4756381.5104408357</v>
      </c>
    </row>
    <row r="1258" spans="21:21" x14ac:dyDescent="0.15">
      <c r="U1258" s="8">
        <f>IFERROR(1 + ((1-T62)/MAX(T62,0.000001))*(VLOOKUP("都市ガス",設定!$A$2:$C$101,3,FALSE)/VLOOKUP("電力（全国平均・暫定）",設定!$A$2:$C$101,3,FALSE)),"")</f>
        <v>4756381.5104408357</v>
      </c>
    </row>
    <row r="1259" spans="21:21" x14ac:dyDescent="0.15">
      <c r="U1259" s="8">
        <f>IFERROR(1 + ((1-T63)/MAX(T63,0.000001))*(VLOOKUP("都市ガス",設定!$A$2:$C$101,3,FALSE)/VLOOKUP("電力（全国平均・暫定）",設定!$A$2:$C$101,3,FALSE)),"")</f>
        <v>4756381.5104408357</v>
      </c>
    </row>
    <row r="1260" spans="21:21" x14ac:dyDescent="0.15">
      <c r="U1260" s="8">
        <f>IFERROR(1 + ((1-T64)/MAX(T64,0.000001))*(VLOOKUP("都市ガス",設定!$A$2:$C$101,3,FALSE)/VLOOKUP("電力（全国平均・暫定）",設定!$A$2:$C$101,3,FALSE)),"")</f>
        <v>4756381.5104408357</v>
      </c>
    </row>
    <row r="1261" spans="21:21" x14ac:dyDescent="0.15">
      <c r="U1261" s="8">
        <f>IFERROR(1 + ((1-T65)/MAX(T65,0.000001))*(VLOOKUP("都市ガス",設定!$A$2:$C$101,3,FALSE)/VLOOKUP("電力（全国平均・暫定）",設定!$A$2:$C$101,3,FALSE)),"")</f>
        <v>4756381.5104408357</v>
      </c>
    </row>
    <row r="1262" spans="21:21" x14ac:dyDescent="0.15">
      <c r="U1262" s="8">
        <f>IFERROR(1 + ((1-T66)/MAX(T66,0.000001))*(VLOOKUP("都市ガス",設定!$A$2:$C$101,3,FALSE)/VLOOKUP("電力（全国平均・暫定）",設定!$A$2:$C$101,3,FALSE)),"")</f>
        <v>4756381.5104408357</v>
      </c>
    </row>
    <row r="1263" spans="21:21" x14ac:dyDescent="0.15">
      <c r="U1263" s="8">
        <f>IFERROR(1 + ((1-T67)/MAX(T67,0.000001))*(VLOOKUP("都市ガス",設定!$A$2:$C$101,3,FALSE)/VLOOKUP("電力（全国平均・暫定）",設定!$A$2:$C$101,3,FALSE)),"")</f>
        <v>4756381.5104408357</v>
      </c>
    </row>
    <row r="1264" spans="21:21" x14ac:dyDescent="0.15">
      <c r="U1264" s="8">
        <f>IFERROR(1 + ((1-T68)/MAX(T68,0.000001))*(VLOOKUP("都市ガス",設定!$A$2:$C$101,3,FALSE)/VLOOKUP("電力（全国平均・暫定）",設定!$A$2:$C$101,3,FALSE)),"")</f>
        <v>4756381.5104408357</v>
      </c>
    </row>
    <row r="1265" spans="21:21" x14ac:dyDescent="0.15">
      <c r="U1265" s="8">
        <f>IFERROR(1 + ((1-T69)/MAX(T69,0.000001))*(VLOOKUP("都市ガス",設定!$A$2:$C$101,3,FALSE)/VLOOKUP("電力（全国平均・暫定）",設定!$A$2:$C$101,3,FALSE)),"")</f>
        <v>4756381.5104408357</v>
      </c>
    </row>
    <row r="1266" spans="21:21" x14ac:dyDescent="0.15">
      <c r="U1266" s="8">
        <f>IFERROR(1 + ((1-T70)/MAX(T70,0.000001))*(VLOOKUP("都市ガス",設定!$A$2:$C$101,3,FALSE)/VLOOKUP("電力（全国平均・暫定）",設定!$A$2:$C$101,3,FALSE)),"")</f>
        <v>4756381.5104408357</v>
      </c>
    </row>
    <row r="1267" spans="21:21" x14ac:dyDescent="0.15">
      <c r="U1267" s="8">
        <f>IFERROR(1 + ((1-T71)/MAX(T71,0.000001))*(VLOOKUP("都市ガス",設定!$A$2:$C$101,3,FALSE)/VLOOKUP("電力（全国平均・暫定）",設定!$A$2:$C$101,3,FALSE)),"")</f>
        <v>4756381.5104408357</v>
      </c>
    </row>
    <row r="1268" spans="21:21" x14ac:dyDescent="0.15">
      <c r="U1268" s="8">
        <f>IFERROR(1 + ((1-T72)/MAX(T72,0.000001))*(VLOOKUP("都市ガス",設定!$A$2:$C$101,3,FALSE)/VLOOKUP("電力（全国平均・暫定）",設定!$A$2:$C$101,3,FALSE)),"")</f>
        <v>4756381.5104408357</v>
      </c>
    </row>
    <row r="1269" spans="21:21" x14ac:dyDescent="0.15">
      <c r="U1269" s="8">
        <f>IFERROR(1 + ((1-T73)/MAX(T73,0.000001))*(VLOOKUP("都市ガス",設定!$A$2:$C$101,3,FALSE)/VLOOKUP("電力（全国平均・暫定）",設定!$A$2:$C$101,3,FALSE)),"")</f>
        <v>4756381.5104408357</v>
      </c>
    </row>
    <row r="1270" spans="21:21" x14ac:dyDescent="0.15">
      <c r="U1270" s="8">
        <f>IFERROR(1 + ((1-T74)/MAX(T74,0.000001))*(VLOOKUP("都市ガス",設定!$A$2:$C$101,3,FALSE)/VLOOKUP("電力（全国平均・暫定）",設定!$A$2:$C$101,3,FALSE)),"")</f>
        <v>4756381.5104408357</v>
      </c>
    </row>
    <row r="1271" spans="21:21" x14ac:dyDescent="0.15">
      <c r="U1271" s="8">
        <f>IFERROR(1 + ((1-T75)/MAX(T75,0.000001))*(VLOOKUP("都市ガス",設定!$A$2:$C$101,3,FALSE)/VLOOKUP("電力（全国平均・暫定）",設定!$A$2:$C$101,3,FALSE)),"")</f>
        <v>4756381.5104408357</v>
      </c>
    </row>
    <row r="1272" spans="21:21" x14ac:dyDescent="0.15">
      <c r="U1272" s="8">
        <f>IFERROR(1 + ((1-T76)/MAX(T76,0.000001))*(VLOOKUP("都市ガス",設定!$A$2:$C$101,3,FALSE)/VLOOKUP("電力（全国平均・暫定）",設定!$A$2:$C$101,3,FALSE)),"")</f>
        <v>4756381.5104408357</v>
      </c>
    </row>
    <row r="1273" spans="21:21" x14ac:dyDescent="0.15">
      <c r="U1273" s="8">
        <f>IFERROR(1 + ((1-T77)/MAX(T77,0.000001))*(VLOOKUP("都市ガス",設定!$A$2:$C$101,3,FALSE)/VLOOKUP("電力（全国平均・暫定）",設定!$A$2:$C$101,3,FALSE)),"")</f>
        <v>4756381.5104408357</v>
      </c>
    </row>
    <row r="1274" spans="21:21" x14ac:dyDescent="0.15">
      <c r="U1274" s="8">
        <f>IFERROR(1 + ((1-T78)/MAX(T78,0.000001))*(VLOOKUP("都市ガス",設定!$A$2:$C$101,3,FALSE)/VLOOKUP("電力（全国平均・暫定）",設定!$A$2:$C$101,3,FALSE)),"")</f>
        <v>4756381.5104408357</v>
      </c>
    </row>
    <row r="1275" spans="21:21" x14ac:dyDescent="0.15">
      <c r="U1275" s="8">
        <f>IFERROR(1 + ((1-T79)/MAX(T79,0.000001))*(VLOOKUP("都市ガス",設定!$A$2:$C$101,3,FALSE)/VLOOKUP("電力（全国平均・暫定）",設定!$A$2:$C$101,3,FALSE)),"")</f>
        <v>4756381.5104408357</v>
      </c>
    </row>
    <row r="1276" spans="21:21" x14ac:dyDescent="0.15">
      <c r="U1276" s="8">
        <f>IFERROR(1 + ((1-T80)/MAX(T80,0.000001))*(VLOOKUP("都市ガス",設定!$A$2:$C$101,3,FALSE)/VLOOKUP("電力（全国平均・暫定）",設定!$A$2:$C$101,3,FALSE)),"")</f>
        <v>4756381.5104408357</v>
      </c>
    </row>
    <row r="1277" spans="21:21" x14ac:dyDescent="0.15">
      <c r="U1277" s="8">
        <f>IFERROR(1 + ((1-T81)/MAX(T81,0.000001))*(VLOOKUP("都市ガス",設定!$A$2:$C$101,3,FALSE)/VLOOKUP("電力（全国平均・暫定）",設定!$A$2:$C$101,3,FALSE)),"")</f>
        <v>4756381.5104408357</v>
      </c>
    </row>
    <row r="1278" spans="21:21" x14ac:dyDescent="0.15">
      <c r="U1278" s="8">
        <f>IFERROR(1 + ((1-T82)/MAX(T82,0.000001))*(VLOOKUP("都市ガス",設定!$A$2:$C$101,3,FALSE)/VLOOKUP("電力（全国平均・暫定）",設定!$A$2:$C$101,3,FALSE)),"")</f>
        <v>4756381.5104408357</v>
      </c>
    </row>
    <row r="1279" spans="21:21" x14ac:dyDescent="0.15">
      <c r="U1279" s="8">
        <f>IFERROR(1 + ((1-T83)/MAX(T83,0.000001))*(VLOOKUP("都市ガス",設定!$A$2:$C$101,3,FALSE)/VLOOKUP("電力（全国平均・暫定）",設定!$A$2:$C$101,3,FALSE)),"")</f>
        <v>4756381.5104408357</v>
      </c>
    </row>
    <row r="1280" spans="21:21" x14ac:dyDescent="0.15">
      <c r="U1280" s="8">
        <f>IFERROR(1 + ((1-T84)/MAX(T84,0.000001))*(VLOOKUP("都市ガス",設定!$A$2:$C$101,3,FALSE)/VLOOKUP("電力（全国平均・暫定）",設定!$A$2:$C$101,3,FALSE)),"")</f>
        <v>4756381.5104408357</v>
      </c>
    </row>
    <row r="1281" spans="21:21" x14ac:dyDescent="0.15">
      <c r="U1281" s="8">
        <f>IFERROR(1 + ((1-T85)/MAX(T85,0.000001))*(VLOOKUP("都市ガス",設定!$A$2:$C$101,3,FALSE)/VLOOKUP("電力（全国平均・暫定）",設定!$A$2:$C$101,3,FALSE)),"")</f>
        <v>4756381.5104408357</v>
      </c>
    </row>
    <row r="1282" spans="21:21" x14ac:dyDescent="0.15">
      <c r="U1282" s="8">
        <f>IFERROR(1 + ((1-T86)/MAX(T86,0.000001))*(VLOOKUP("都市ガス",設定!$A$2:$C$101,3,FALSE)/VLOOKUP("電力（全国平均・暫定）",設定!$A$2:$C$101,3,FALSE)),"")</f>
        <v>4756381.5104408357</v>
      </c>
    </row>
    <row r="1283" spans="21:21" x14ac:dyDescent="0.15">
      <c r="U1283" s="8">
        <f>IFERROR(1 + ((1-T87)/MAX(T87,0.000001))*(VLOOKUP("都市ガス",設定!$A$2:$C$101,3,FALSE)/VLOOKUP("電力（全国平均・暫定）",設定!$A$2:$C$101,3,FALSE)),"")</f>
        <v>4756381.5104408357</v>
      </c>
    </row>
    <row r="1284" spans="21:21" x14ac:dyDescent="0.15">
      <c r="U1284" s="8">
        <f>IFERROR(1 + ((1-T88)/MAX(T88,0.000001))*(VLOOKUP("都市ガス",設定!$A$2:$C$101,3,FALSE)/VLOOKUP("電力（全国平均・暫定）",設定!$A$2:$C$101,3,FALSE)),"")</f>
        <v>4756381.5104408357</v>
      </c>
    </row>
    <row r="1285" spans="21:21" x14ac:dyDescent="0.15">
      <c r="U1285" s="8">
        <f>IFERROR(1 + ((1-T89)/MAX(T89,0.000001))*(VLOOKUP("都市ガス",設定!$A$2:$C$101,3,FALSE)/VLOOKUP("電力（全国平均・暫定）",設定!$A$2:$C$101,3,FALSE)),"")</f>
        <v>4756381.5104408357</v>
      </c>
    </row>
    <row r="1286" spans="21:21" x14ac:dyDescent="0.15">
      <c r="U1286" s="8">
        <f>IFERROR(1 + ((1-T90)/MAX(T90,0.000001))*(VLOOKUP("都市ガス",設定!$A$2:$C$101,3,FALSE)/VLOOKUP("電力（全国平均・暫定）",設定!$A$2:$C$101,3,FALSE)),"")</f>
        <v>4756381.5104408357</v>
      </c>
    </row>
    <row r="1287" spans="21:21" x14ac:dyDescent="0.15">
      <c r="U1287" s="8">
        <f>IFERROR(1 + ((1-T91)/MAX(T91,0.000001))*(VLOOKUP("都市ガス",設定!$A$2:$C$101,3,FALSE)/VLOOKUP("電力（全国平均・暫定）",設定!$A$2:$C$101,3,FALSE)),"")</f>
        <v>4756381.5104408357</v>
      </c>
    </row>
    <row r="1288" spans="21:21" x14ac:dyDescent="0.15">
      <c r="U1288" s="8">
        <f>IFERROR(1 + ((1-T92)/MAX(T92,0.000001))*(VLOOKUP("都市ガス",設定!$A$2:$C$101,3,FALSE)/VLOOKUP("電力（全国平均・暫定）",設定!$A$2:$C$101,3,FALSE)),"")</f>
        <v>4756381.5104408357</v>
      </c>
    </row>
    <row r="1289" spans="21:21" x14ac:dyDescent="0.15">
      <c r="U1289" s="8">
        <f>IFERROR(1 + ((1-T93)/MAX(T93,0.000001))*(VLOOKUP("都市ガス",設定!$A$2:$C$101,3,FALSE)/VLOOKUP("電力（全国平均・暫定）",設定!$A$2:$C$101,3,FALSE)),"")</f>
        <v>4756381.5104408357</v>
      </c>
    </row>
    <row r="1290" spans="21:21" x14ac:dyDescent="0.15">
      <c r="U1290" s="8">
        <f>IFERROR(1 + ((1-T94)/MAX(T94,0.000001))*(VLOOKUP("都市ガス",設定!$A$2:$C$101,3,FALSE)/VLOOKUP("電力（全国平均・暫定）",設定!$A$2:$C$101,3,FALSE)),"")</f>
        <v>4756381.5104408357</v>
      </c>
    </row>
    <row r="1291" spans="21:21" x14ac:dyDescent="0.15">
      <c r="U1291" s="8">
        <f>IFERROR(1 + ((1-T95)/MAX(T95,0.000001))*(VLOOKUP("都市ガス",設定!$A$2:$C$101,3,FALSE)/VLOOKUP("電力（全国平均・暫定）",設定!$A$2:$C$101,3,FALSE)),"")</f>
        <v>4756381.5104408357</v>
      </c>
    </row>
    <row r="1292" spans="21:21" x14ac:dyDescent="0.15">
      <c r="U1292" s="8">
        <f>IFERROR(1 + ((1-T96)/MAX(T96,0.000001))*(VLOOKUP("都市ガス",設定!$A$2:$C$101,3,FALSE)/VLOOKUP("電力（全国平均・暫定）",設定!$A$2:$C$101,3,FALSE)),"")</f>
        <v>4756381.5104408357</v>
      </c>
    </row>
    <row r="1293" spans="21:21" x14ac:dyDescent="0.15">
      <c r="U1293" s="8">
        <f>IFERROR(1 + ((1-T97)/MAX(T97,0.000001))*(VLOOKUP("都市ガス",設定!$A$2:$C$101,3,FALSE)/VLOOKUP("電力（全国平均・暫定）",設定!$A$2:$C$101,3,FALSE)),"")</f>
        <v>4756381.5104408357</v>
      </c>
    </row>
    <row r="1294" spans="21:21" x14ac:dyDescent="0.15">
      <c r="U1294" s="8">
        <f>IFERROR(1 + ((1-T98)/MAX(T98,0.000001))*(VLOOKUP("都市ガス",設定!$A$2:$C$101,3,FALSE)/VLOOKUP("電力（全国平均・暫定）",設定!$A$2:$C$101,3,FALSE)),"")</f>
        <v>4756381.5104408357</v>
      </c>
    </row>
    <row r="1295" spans="21:21" x14ac:dyDescent="0.15">
      <c r="U1295" s="8">
        <f>IFERROR(1 + ((1-T99)/MAX(T99,0.000001))*(VLOOKUP("都市ガス",設定!$A$2:$C$101,3,FALSE)/VLOOKUP("電力（全国平均・暫定）",設定!$A$2:$C$101,3,FALSE)),"")</f>
        <v>4756381.5104408357</v>
      </c>
    </row>
    <row r="1296" spans="21:21" x14ac:dyDescent="0.15">
      <c r="U1296" s="8">
        <f>IFERROR(1 + ((1-T100)/MAX(T100,0.000001))*(VLOOKUP("都市ガス",設定!$A$2:$C$101,3,FALSE)/VLOOKUP("電力（全国平均・暫定）",設定!$A$2:$C$101,3,FALSE)),"")</f>
        <v>4756381.5104408357</v>
      </c>
    </row>
    <row r="1297" spans="21:21" x14ac:dyDescent="0.15">
      <c r="U1297" s="8">
        <f>IFERROR(1 + ((1-T101)/MAX(T101,0.000001))*(VLOOKUP("都市ガス",設定!$A$2:$C$101,3,FALSE)/VLOOKUP("電力（全国平均・暫定）",設定!$A$2:$C$101,3,FALSE)),"")</f>
        <v>4756381.5104408357</v>
      </c>
    </row>
    <row r="1298" spans="21:21" x14ac:dyDescent="0.15">
      <c r="U1298" s="8">
        <f>IFERROR(1 + ((1-T102)/MAX(T102,0.000001))*(VLOOKUP("都市ガス",設定!$A$2:$C$101,3,FALSE)/VLOOKUP("電力（全国平均・暫定）",設定!$A$2:$C$101,3,FALSE)),"")</f>
        <v>4756381.5104408357</v>
      </c>
    </row>
    <row r="1299" spans="21:21" x14ac:dyDescent="0.15">
      <c r="U1299" s="8">
        <f>IFERROR(1 + ((1-T103)/MAX(T103,0.000001))*(VLOOKUP("都市ガス",設定!$A$2:$C$101,3,FALSE)/VLOOKUP("電力（全国平均・暫定）",設定!$A$2:$C$101,3,FALSE)),"")</f>
        <v>4756381.5104408357</v>
      </c>
    </row>
    <row r="1300" spans="21:21" x14ac:dyDescent="0.15">
      <c r="U1300" s="8">
        <f>IFERROR(1 + ((1-T104)/MAX(T104,0.000001))*(VLOOKUP("都市ガス",設定!$A$2:$C$101,3,FALSE)/VLOOKUP("電力（全国平均・暫定）",設定!$A$2:$C$101,3,FALSE)),"")</f>
        <v>4756381.5104408357</v>
      </c>
    </row>
    <row r="1301" spans="21:21" x14ac:dyDescent="0.15">
      <c r="U1301" s="8">
        <f>IFERROR(1 + ((1-T105)/MAX(T105,0.000001))*(VLOOKUP("都市ガス",設定!$A$2:$C$101,3,FALSE)/VLOOKUP("電力（全国平均・暫定）",設定!$A$2:$C$101,3,FALSE)),"")</f>
        <v>4756381.5104408357</v>
      </c>
    </row>
    <row r="1302" spans="21:21" x14ac:dyDescent="0.15">
      <c r="U1302" s="8">
        <f>IFERROR(1 + ((1-T106)/MAX(T106,0.000001))*(VLOOKUP("都市ガス",設定!$A$2:$C$101,3,FALSE)/VLOOKUP("電力（全国平均・暫定）",設定!$A$2:$C$101,3,FALSE)),"")</f>
        <v>4756381.5104408357</v>
      </c>
    </row>
    <row r="1303" spans="21:21" x14ac:dyDescent="0.15">
      <c r="U1303" s="8">
        <f>IFERROR(1 + ((1-T107)/MAX(T107,0.000001))*(VLOOKUP("都市ガス",設定!$A$2:$C$101,3,FALSE)/VLOOKUP("電力（全国平均・暫定）",設定!$A$2:$C$101,3,FALSE)),"")</f>
        <v>4756381.5104408357</v>
      </c>
    </row>
    <row r="1304" spans="21:21" x14ac:dyDescent="0.15">
      <c r="U1304" s="8">
        <f>IFERROR(1 + ((1-T108)/MAX(T108,0.000001))*(VLOOKUP("都市ガス",設定!$A$2:$C$101,3,FALSE)/VLOOKUP("電力（全国平均・暫定）",設定!$A$2:$C$101,3,FALSE)),"")</f>
        <v>4756381.5104408357</v>
      </c>
    </row>
    <row r="1305" spans="21:21" x14ac:dyDescent="0.15">
      <c r="U1305" s="8">
        <f>IFERROR(1 + ((1-T109)/MAX(T109,0.000001))*(VLOOKUP("都市ガス",設定!$A$2:$C$101,3,FALSE)/VLOOKUP("電力（全国平均・暫定）",設定!$A$2:$C$101,3,FALSE)),"")</f>
        <v>4756381.5104408357</v>
      </c>
    </row>
    <row r="1306" spans="21:21" x14ac:dyDescent="0.15">
      <c r="U1306" s="8">
        <f>IFERROR(1 + ((1-T110)/MAX(T110,0.000001))*(VLOOKUP("都市ガス",設定!$A$2:$C$101,3,FALSE)/VLOOKUP("電力（全国平均・暫定）",設定!$A$2:$C$101,3,FALSE)),"")</f>
        <v>4756381.5104408357</v>
      </c>
    </row>
    <row r="1307" spans="21:21" x14ac:dyDescent="0.15">
      <c r="U1307" s="8">
        <f>IFERROR(1 + ((1-T111)/MAX(T111,0.000001))*(VLOOKUP("都市ガス",設定!$A$2:$C$101,3,FALSE)/VLOOKUP("電力（全国平均・暫定）",設定!$A$2:$C$101,3,FALSE)),"")</f>
        <v>4756381.5104408357</v>
      </c>
    </row>
    <row r="1308" spans="21:21" x14ac:dyDescent="0.15">
      <c r="U1308" s="8">
        <f>IFERROR(1 + ((1-T112)/MAX(T112,0.000001))*(VLOOKUP("都市ガス",設定!$A$2:$C$101,3,FALSE)/VLOOKUP("電力（全国平均・暫定）",設定!$A$2:$C$101,3,FALSE)),"")</f>
        <v>4756381.5104408357</v>
      </c>
    </row>
    <row r="1309" spans="21:21" x14ac:dyDescent="0.15">
      <c r="U1309" s="8">
        <f>IFERROR(1 + ((1-T113)/MAX(T113,0.000001))*(VLOOKUP("都市ガス",設定!$A$2:$C$101,3,FALSE)/VLOOKUP("電力（全国平均・暫定）",設定!$A$2:$C$101,3,FALSE)),"")</f>
        <v>4756381.5104408357</v>
      </c>
    </row>
    <row r="1310" spans="21:21" x14ac:dyDescent="0.15">
      <c r="U1310" s="8">
        <f>IFERROR(1 + ((1-T114)/MAX(T114,0.000001))*(VLOOKUP("都市ガス",設定!$A$2:$C$101,3,FALSE)/VLOOKUP("電力（全国平均・暫定）",設定!$A$2:$C$101,3,FALSE)),"")</f>
        <v>4756381.5104408357</v>
      </c>
    </row>
    <row r="1311" spans="21:21" x14ac:dyDescent="0.15">
      <c r="U1311" s="8">
        <f>IFERROR(1 + ((1-T115)/MAX(T115,0.000001))*(VLOOKUP("都市ガス",設定!$A$2:$C$101,3,FALSE)/VLOOKUP("電力（全国平均・暫定）",設定!$A$2:$C$101,3,FALSE)),"")</f>
        <v>4756381.5104408357</v>
      </c>
    </row>
    <row r="1312" spans="21:21" x14ac:dyDescent="0.15">
      <c r="U1312" s="8">
        <f>IFERROR(1 + ((1-T116)/MAX(T116,0.000001))*(VLOOKUP("都市ガス",設定!$A$2:$C$101,3,FALSE)/VLOOKUP("電力（全国平均・暫定）",設定!$A$2:$C$101,3,FALSE)),"")</f>
        <v>4756381.5104408357</v>
      </c>
    </row>
    <row r="1313" spans="21:21" x14ac:dyDescent="0.15">
      <c r="U1313" s="8">
        <f>IFERROR(1 + ((1-T117)/MAX(T117,0.000001))*(VLOOKUP("都市ガス",設定!$A$2:$C$101,3,FALSE)/VLOOKUP("電力（全国平均・暫定）",設定!$A$2:$C$101,3,FALSE)),"")</f>
        <v>4756381.5104408357</v>
      </c>
    </row>
    <row r="1314" spans="21:21" x14ac:dyDescent="0.15">
      <c r="U1314" s="8">
        <f>IFERROR(1 + ((1-T118)/MAX(T118,0.000001))*(VLOOKUP("都市ガス",設定!$A$2:$C$101,3,FALSE)/VLOOKUP("電力（全国平均・暫定）",設定!$A$2:$C$101,3,FALSE)),"")</f>
        <v>4756381.5104408357</v>
      </c>
    </row>
    <row r="1315" spans="21:21" x14ac:dyDescent="0.15">
      <c r="U1315" s="8">
        <f>IFERROR(1 + ((1-T119)/MAX(T119,0.000001))*(VLOOKUP("都市ガス",設定!$A$2:$C$101,3,FALSE)/VLOOKUP("電力（全国平均・暫定）",設定!$A$2:$C$101,3,FALSE)),"")</f>
        <v>4756381.5104408357</v>
      </c>
    </row>
    <row r="1316" spans="21:21" x14ac:dyDescent="0.15">
      <c r="U1316" s="8">
        <f>IFERROR(1 + ((1-T120)/MAX(T120,0.000001))*(VLOOKUP("都市ガス",設定!$A$2:$C$101,3,FALSE)/VLOOKUP("電力（全国平均・暫定）",設定!$A$2:$C$101,3,FALSE)),"")</f>
        <v>4756381.5104408357</v>
      </c>
    </row>
    <row r="1317" spans="21:21" x14ac:dyDescent="0.15">
      <c r="U1317" s="8">
        <f>IFERROR(1 + ((1-T121)/MAX(T121,0.000001))*(VLOOKUP("都市ガス",設定!$A$2:$C$101,3,FALSE)/VLOOKUP("電力（全国平均・暫定）",設定!$A$2:$C$101,3,FALSE)),"")</f>
        <v>4756381.5104408357</v>
      </c>
    </row>
    <row r="1318" spans="21:21" x14ac:dyDescent="0.15">
      <c r="U1318" s="8">
        <f>IFERROR(1 + ((1-T122)/MAX(T122,0.000001))*(VLOOKUP("都市ガス",設定!$A$2:$C$101,3,FALSE)/VLOOKUP("電力（全国平均・暫定）",設定!$A$2:$C$101,3,FALSE)),"")</f>
        <v>4756381.5104408357</v>
      </c>
    </row>
    <row r="1319" spans="21:21" x14ac:dyDescent="0.15">
      <c r="U1319" s="8">
        <f>IFERROR(1 + ((1-T123)/MAX(T123,0.000001))*(VLOOKUP("都市ガス",設定!$A$2:$C$101,3,FALSE)/VLOOKUP("電力（全国平均・暫定）",設定!$A$2:$C$101,3,FALSE)),"")</f>
        <v>4756381.5104408357</v>
      </c>
    </row>
    <row r="1320" spans="21:21" x14ac:dyDescent="0.15">
      <c r="U1320" s="8">
        <f>IFERROR(1 + ((1-T124)/MAX(T124,0.000001))*(VLOOKUP("都市ガス",設定!$A$2:$C$101,3,FALSE)/VLOOKUP("電力（全国平均・暫定）",設定!$A$2:$C$101,3,FALSE)),"")</f>
        <v>4756381.5104408357</v>
      </c>
    </row>
    <row r="1321" spans="21:21" x14ac:dyDescent="0.15">
      <c r="U1321" s="8">
        <f>IFERROR(1 + ((1-T125)/MAX(T125,0.000001))*(VLOOKUP("都市ガス",設定!$A$2:$C$101,3,FALSE)/VLOOKUP("電力（全国平均・暫定）",設定!$A$2:$C$101,3,FALSE)),"")</f>
        <v>4756381.5104408357</v>
      </c>
    </row>
    <row r="1322" spans="21:21" x14ac:dyDescent="0.15">
      <c r="U1322" s="8">
        <f>IFERROR(1 + ((1-T126)/MAX(T126,0.000001))*(VLOOKUP("都市ガス",設定!$A$2:$C$101,3,FALSE)/VLOOKUP("電力（全国平均・暫定）",設定!$A$2:$C$101,3,FALSE)),"")</f>
        <v>4756381.5104408357</v>
      </c>
    </row>
    <row r="1323" spans="21:21" x14ac:dyDescent="0.15">
      <c r="U1323" s="8">
        <f>IFERROR(1 + ((1-T127)/MAX(T127,0.000001))*(VLOOKUP("都市ガス",設定!$A$2:$C$101,3,FALSE)/VLOOKUP("電力（全国平均・暫定）",設定!$A$2:$C$101,3,FALSE)),"")</f>
        <v>4756381.5104408357</v>
      </c>
    </row>
    <row r="1324" spans="21:21" x14ac:dyDescent="0.15">
      <c r="U1324" s="8">
        <f>IFERROR(1 + ((1-T128)/MAX(T128,0.000001))*(VLOOKUP("都市ガス",設定!$A$2:$C$101,3,FALSE)/VLOOKUP("電力（全国平均・暫定）",設定!$A$2:$C$101,3,FALSE)),"")</f>
        <v>4756381.5104408357</v>
      </c>
    </row>
    <row r="1325" spans="21:21" x14ac:dyDescent="0.15">
      <c r="U1325" s="8">
        <f>IFERROR(1 + ((1-T129)/MAX(T129,0.000001))*(VLOOKUP("都市ガス",設定!$A$2:$C$101,3,FALSE)/VLOOKUP("電力（全国平均・暫定）",設定!$A$2:$C$101,3,FALSE)),"")</f>
        <v>4756381.5104408357</v>
      </c>
    </row>
    <row r="1326" spans="21:21" x14ac:dyDescent="0.15">
      <c r="U1326" s="8">
        <f>IFERROR(1 + ((1-T130)/MAX(T130,0.000001))*(VLOOKUP("都市ガス",設定!$A$2:$C$101,3,FALSE)/VLOOKUP("電力（全国平均・暫定）",設定!$A$2:$C$101,3,FALSE)),"")</f>
        <v>4756381.5104408357</v>
      </c>
    </row>
    <row r="1327" spans="21:21" x14ac:dyDescent="0.15">
      <c r="U1327" s="8">
        <f>IFERROR(1 + ((1-T131)/MAX(T131,0.000001))*(VLOOKUP("都市ガス",設定!$A$2:$C$101,3,FALSE)/VLOOKUP("電力（全国平均・暫定）",設定!$A$2:$C$101,3,FALSE)),"")</f>
        <v>4756381.5104408357</v>
      </c>
    </row>
    <row r="1328" spans="21:21" x14ac:dyDescent="0.15">
      <c r="U1328" s="8">
        <f>IFERROR(1 + ((1-T132)/MAX(T132,0.000001))*(VLOOKUP("都市ガス",設定!$A$2:$C$101,3,FALSE)/VLOOKUP("電力（全国平均・暫定）",設定!$A$2:$C$101,3,FALSE)),"")</f>
        <v>4756381.5104408357</v>
      </c>
    </row>
    <row r="1329" spans="21:21" x14ac:dyDescent="0.15">
      <c r="U1329" s="8">
        <f>IFERROR(1 + ((1-T133)/MAX(T133,0.000001))*(VLOOKUP("都市ガス",設定!$A$2:$C$101,3,FALSE)/VLOOKUP("電力（全国平均・暫定）",設定!$A$2:$C$101,3,FALSE)),"")</f>
        <v>4756381.5104408357</v>
      </c>
    </row>
    <row r="1330" spans="21:21" x14ac:dyDescent="0.15">
      <c r="U1330" s="8">
        <f>IFERROR(1 + ((1-T134)/MAX(T134,0.000001))*(VLOOKUP("都市ガス",設定!$A$2:$C$101,3,FALSE)/VLOOKUP("電力（全国平均・暫定）",設定!$A$2:$C$101,3,FALSE)),"")</f>
        <v>4756381.5104408357</v>
      </c>
    </row>
    <row r="1331" spans="21:21" x14ac:dyDescent="0.15">
      <c r="U1331" s="8">
        <f>IFERROR(1 + ((1-T135)/MAX(T135,0.000001))*(VLOOKUP("都市ガス",設定!$A$2:$C$101,3,FALSE)/VLOOKUP("電力（全国平均・暫定）",設定!$A$2:$C$101,3,FALSE)),"")</f>
        <v>4756381.5104408357</v>
      </c>
    </row>
    <row r="1332" spans="21:21" x14ac:dyDescent="0.15">
      <c r="U1332" s="8">
        <f>IFERROR(1 + ((1-T136)/MAX(T136,0.000001))*(VLOOKUP("都市ガス",設定!$A$2:$C$101,3,FALSE)/VLOOKUP("電力（全国平均・暫定）",設定!$A$2:$C$101,3,FALSE)),"")</f>
        <v>4756381.5104408357</v>
      </c>
    </row>
    <row r="1333" spans="21:21" x14ac:dyDescent="0.15">
      <c r="U1333" s="8">
        <f>IFERROR(1 + ((1-T137)/MAX(T137,0.000001))*(VLOOKUP("都市ガス",設定!$A$2:$C$101,3,FALSE)/VLOOKUP("電力（全国平均・暫定）",設定!$A$2:$C$101,3,FALSE)),"")</f>
        <v>4756381.5104408357</v>
      </c>
    </row>
    <row r="1334" spans="21:21" x14ac:dyDescent="0.15">
      <c r="U1334" s="8">
        <f>IFERROR(1 + ((1-T138)/MAX(T138,0.000001))*(VLOOKUP("都市ガス",設定!$A$2:$C$101,3,FALSE)/VLOOKUP("電力（全国平均・暫定）",設定!$A$2:$C$101,3,FALSE)),"")</f>
        <v>4756381.5104408357</v>
      </c>
    </row>
    <row r="1335" spans="21:21" x14ac:dyDescent="0.15">
      <c r="U1335" s="8">
        <f>IFERROR(1 + ((1-T139)/MAX(T139,0.000001))*(VLOOKUP("都市ガス",設定!$A$2:$C$101,3,FALSE)/VLOOKUP("電力（全国平均・暫定）",設定!$A$2:$C$101,3,FALSE)),"")</f>
        <v>4756381.5104408357</v>
      </c>
    </row>
    <row r="1336" spans="21:21" x14ac:dyDescent="0.15">
      <c r="U1336" s="8">
        <f>IFERROR(1 + ((1-T140)/MAX(T140,0.000001))*(VLOOKUP("都市ガス",設定!$A$2:$C$101,3,FALSE)/VLOOKUP("電力（全国平均・暫定）",設定!$A$2:$C$101,3,FALSE)),"")</f>
        <v>4756381.5104408357</v>
      </c>
    </row>
    <row r="1337" spans="21:21" x14ac:dyDescent="0.15">
      <c r="U1337" s="8">
        <f>IFERROR(1 + ((1-T141)/MAX(T141,0.000001))*(VLOOKUP("都市ガス",設定!$A$2:$C$101,3,FALSE)/VLOOKUP("電力（全国平均・暫定）",設定!$A$2:$C$101,3,FALSE)),"")</f>
        <v>4756381.5104408357</v>
      </c>
    </row>
    <row r="1338" spans="21:21" x14ac:dyDescent="0.15">
      <c r="U1338" s="8">
        <f>IFERROR(1 + ((1-T142)/MAX(T142,0.000001))*(VLOOKUP("都市ガス",設定!$A$2:$C$101,3,FALSE)/VLOOKUP("電力（全国平均・暫定）",設定!$A$2:$C$101,3,FALSE)),"")</f>
        <v>4756381.5104408357</v>
      </c>
    </row>
    <row r="1339" spans="21:21" x14ac:dyDescent="0.15">
      <c r="U1339" s="8">
        <f>IFERROR(1 + ((1-T143)/MAX(T143,0.000001))*(VLOOKUP("都市ガス",設定!$A$2:$C$101,3,FALSE)/VLOOKUP("電力（全国平均・暫定）",設定!$A$2:$C$101,3,FALSE)),"")</f>
        <v>4756381.5104408357</v>
      </c>
    </row>
    <row r="1340" spans="21:21" x14ac:dyDescent="0.15">
      <c r="U1340" s="8">
        <f>IFERROR(1 + ((1-T144)/MAX(T144,0.000001))*(VLOOKUP("都市ガス",設定!$A$2:$C$101,3,FALSE)/VLOOKUP("電力（全国平均・暫定）",設定!$A$2:$C$101,3,FALSE)),"")</f>
        <v>4756381.5104408357</v>
      </c>
    </row>
    <row r="1341" spans="21:21" x14ac:dyDescent="0.15">
      <c r="U1341" s="8">
        <f>IFERROR(1 + ((1-T145)/MAX(T145,0.000001))*(VLOOKUP("都市ガス",設定!$A$2:$C$101,3,FALSE)/VLOOKUP("電力（全国平均・暫定）",設定!$A$2:$C$101,3,FALSE)),"")</f>
        <v>4756381.5104408357</v>
      </c>
    </row>
    <row r="1342" spans="21:21" x14ac:dyDescent="0.15">
      <c r="U1342" s="8">
        <f>IFERROR(1 + ((1-T146)/MAX(T146,0.000001))*(VLOOKUP("都市ガス",設定!$A$2:$C$101,3,FALSE)/VLOOKUP("電力（全国平均・暫定）",設定!$A$2:$C$101,3,FALSE)),"")</f>
        <v>4756381.5104408357</v>
      </c>
    </row>
    <row r="1343" spans="21:21" x14ac:dyDescent="0.15">
      <c r="U1343" s="8">
        <f>IFERROR(1 + ((1-T147)/MAX(T147,0.000001))*(VLOOKUP("都市ガス",設定!$A$2:$C$101,3,FALSE)/VLOOKUP("電力（全国平均・暫定）",設定!$A$2:$C$101,3,FALSE)),"")</f>
        <v>4756381.5104408357</v>
      </c>
    </row>
    <row r="1344" spans="21:21" x14ac:dyDescent="0.15">
      <c r="U1344" s="8">
        <f>IFERROR(1 + ((1-T148)/MAX(T148,0.000001))*(VLOOKUP("都市ガス",設定!$A$2:$C$101,3,FALSE)/VLOOKUP("電力（全国平均・暫定）",設定!$A$2:$C$101,3,FALSE)),"")</f>
        <v>4756381.5104408357</v>
      </c>
    </row>
    <row r="1345" spans="21:21" x14ac:dyDescent="0.15">
      <c r="U1345" s="8">
        <f>IFERROR(1 + ((1-T149)/MAX(T149,0.000001))*(VLOOKUP("都市ガス",設定!$A$2:$C$101,3,FALSE)/VLOOKUP("電力（全国平均・暫定）",設定!$A$2:$C$101,3,FALSE)),"")</f>
        <v>4756381.5104408357</v>
      </c>
    </row>
    <row r="1346" spans="21:21" x14ac:dyDescent="0.15">
      <c r="U1346" s="8">
        <f>IFERROR(1 + ((1-T150)/MAX(T150,0.000001))*(VLOOKUP("都市ガス",設定!$A$2:$C$101,3,FALSE)/VLOOKUP("電力（全国平均・暫定）",設定!$A$2:$C$101,3,FALSE)),"")</f>
        <v>4756381.5104408357</v>
      </c>
    </row>
    <row r="1347" spans="21:21" x14ac:dyDescent="0.15">
      <c r="U1347" s="8">
        <f>IFERROR(1 + ((1-T151)/MAX(T151,0.000001))*(VLOOKUP("都市ガス",設定!$A$2:$C$101,3,FALSE)/VLOOKUP("電力（全国平均・暫定）",設定!$A$2:$C$101,3,FALSE)),"")</f>
        <v>4756381.5104408357</v>
      </c>
    </row>
    <row r="1348" spans="21:21" x14ac:dyDescent="0.15">
      <c r="U1348" s="8">
        <f>IFERROR(1 + ((1-T152)/MAX(T152,0.000001))*(VLOOKUP("都市ガス",設定!$A$2:$C$101,3,FALSE)/VLOOKUP("電力（全国平均・暫定）",設定!$A$2:$C$101,3,FALSE)),"")</f>
        <v>4756381.5104408357</v>
      </c>
    </row>
    <row r="1349" spans="21:21" x14ac:dyDescent="0.15">
      <c r="U1349" s="8">
        <f>IFERROR(1 + ((1-T153)/MAX(T153,0.000001))*(VLOOKUP("都市ガス",設定!$A$2:$C$101,3,FALSE)/VLOOKUP("電力（全国平均・暫定）",設定!$A$2:$C$101,3,FALSE)),"")</f>
        <v>4756381.5104408357</v>
      </c>
    </row>
    <row r="1350" spans="21:21" x14ac:dyDescent="0.15">
      <c r="U1350" s="8">
        <f>IFERROR(1 + ((1-T154)/MAX(T154,0.000001))*(VLOOKUP("都市ガス",設定!$A$2:$C$101,3,FALSE)/VLOOKUP("電力（全国平均・暫定）",設定!$A$2:$C$101,3,FALSE)),"")</f>
        <v>4756381.5104408357</v>
      </c>
    </row>
    <row r="1351" spans="21:21" x14ac:dyDescent="0.15">
      <c r="U1351" s="8">
        <f>IFERROR(1 + ((1-T155)/MAX(T155,0.000001))*(VLOOKUP("都市ガス",設定!$A$2:$C$101,3,FALSE)/VLOOKUP("電力（全国平均・暫定）",設定!$A$2:$C$101,3,FALSE)),"")</f>
        <v>4756381.5104408357</v>
      </c>
    </row>
    <row r="1352" spans="21:21" x14ac:dyDescent="0.15">
      <c r="U1352" s="8">
        <f>IFERROR(1 + ((1-T156)/MAX(T156,0.000001))*(VLOOKUP("都市ガス",設定!$A$2:$C$101,3,FALSE)/VLOOKUP("電力（全国平均・暫定）",設定!$A$2:$C$101,3,FALSE)),"")</f>
        <v>4756381.5104408357</v>
      </c>
    </row>
    <row r="1353" spans="21:21" x14ac:dyDescent="0.15">
      <c r="U1353" s="8">
        <f>IFERROR(1 + ((1-T157)/MAX(T157,0.000001))*(VLOOKUP("都市ガス",設定!$A$2:$C$101,3,FALSE)/VLOOKUP("電力（全国平均・暫定）",設定!$A$2:$C$101,3,FALSE)),"")</f>
        <v>4756381.5104408357</v>
      </c>
    </row>
    <row r="1354" spans="21:21" x14ac:dyDescent="0.15">
      <c r="U1354" s="8">
        <f>IFERROR(1 + ((1-T158)/MAX(T158,0.000001))*(VLOOKUP("都市ガス",設定!$A$2:$C$101,3,FALSE)/VLOOKUP("電力（全国平均・暫定）",設定!$A$2:$C$101,3,FALSE)),"")</f>
        <v>4756381.5104408357</v>
      </c>
    </row>
    <row r="1355" spans="21:21" x14ac:dyDescent="0.15">
      <c r="U1355" s="8">
        <f>IFERROR(1 + ((1-T159)/MAX(T159,0.000001))*(VLOOKUP("都市ガス",設定!$A$2:$C$101,3,FALSE)/VLOOKUP("電力（全国平均・暫定）",設定!$A$2:$C$101,3,FALSE)),"")</f>
        <v>4756381.5104408357</v>
      </c>
    </row>
    <row r="1356" spans="21:21" x14ac:dyDescent="0.15">
      <c r="U1356" s="8">
        <f>IFERROR(1 + ((1-T160)/MAX(T160,0.000001))*(VLOOKUP("都市ガス",設定!$A$2:$C$101,3,FALSE)/VLOOKUP("電力（全国平均・暫定）",設定!$A$2:$C$101,3,FALSE)),"")</f>
        <v>4756381.5104408357</v>
      </c>
    </row>
    <row r="1357" spans="21:21" x14ac:dyDescent="0.15">
      <c r="U1357" s="8">
        <f>IFERROR(1 + ((1-T161)/MAX(T161,0.000001))*(VLOOKUP("都市ガス",設定!$A$2:$C$101,3,FALSE)/VLOOKUP("電力（全国平均・暫定）",設定!$A$2:$C$101,3,FALSE)),"")</f>
        <v>4756381.5104408357</v>
      </c>
    </row>
    <row r="1358" spans="21:21" x14ac:dyDescent="0.15">
      <c r="U1358" s="8">
        <f>IFERROR(1 + ((1-T162)/MAX(T162,0.000001))*(VLOOKUP("都市ガス",設定!$A$2:$C$101,3,FALSE)/VLOOKUP("電力（全国平均・暫定）",設定!$A$2:$C$101,3,FALSE)),"")</f>
        <v>4756381.5104408357</v>
      </c>
    </row>
    <row r="1359" spans="21:21" x14ac:dyDescent="0.15">
      <c r="U1359" s="8">
        <f>IFERROR(1 + ((1-T163)/MAX(T163,0.000001))*(VLOOKUP("都市ガス",設定!$A$2:$C$101,3,FALSE)/VLOOKUP("電力（全国平均・暫定）",設定!$A$2:$C$101,3,FALSE)),"")</f>
        <v>4756381.5104408357</v>
      </c>
    </row>
    <row r="1360" spans="21:21" x14ac:dyDescent="0.15">
      <c r="U1360" s="8">
        <f>IFERROR(1 + ((1-T164)/MAX(T164,0.000001))*(VLOOKUP("都市ガス",設定!$A$2:$C$101,3,FALSE)/VLOOKUP("電力（全国平均・暫定）",設定!$A$2:$C$101,3,FALSE)),"")</f>
        <v>4756381.5104408357</v>
      </c>
    </row>
    <row r="1361" spans="21:21" x14ac:dyDescent="0.15">
      <c r="U1361" s="8">
        <f>IFERROR(1 + ((1-T165)/MAX(T165,0.000001))*(VLOOKUP("都市ガス",設定!$A$2:$C$101,3,FALSE)/VLOOKUP("電力（全国平均・暫定）",設定!$A$2:$C$101,3,FALSE)),"")</f>
        <v>4756381.5104408357</v>
      </c>
    </row>
    <row r="1362" spans="21:21" x14ac:dyDescent="0.15">
      <c r="U1362" s="8">
        <f>IFERROR(1 + ((1-T166)/MAX(T166,0.000001))*(VLOOKUP("都市ガス",設定!$A$2:$C$101,3,FALSE)/VLOOKUP("電力（全国平均・暫定）",設定!$A$2:$C$101,3,FALSE)),"")</f>
        <v>4756381.5104408357</v>
      </c>
    </row>
    <row r="1363" spans="21:21" x14ac:dyDescent="0.15">
      <c r="U1363" s="8">
        <f>IFERROR(1 + ((1-T167)/MAX(T167,0.000001))*(VLOOKUP("都市ガス",設定!$A$2:$C$101,3,FALSE)/VLOOKUP("電力（全国平均・暫定）",設定!$A$2:$C$101,3,FALSE)),"")</f>
        <v>4756381.5104408357</v>
      </c>
    </row>
    <row r="1364" spans="21:21" x14ac:dyDescent="0.15">
      <c r="U1364" s="8">
        <f>IFERROR(1 + ((1-T168)/MAX(T168,0.000001))*(VLOOKUP("都市ガス",設定!$A$2:$C$101,3,FALSE)/VLOOKUP("電力（全国平均・暫定）",設定!$A$2:$C$101,3,FALSE)),"")</f>
        <v>4756381.5104408357</v>
      </c>
    </row>
    <row r="1365" spans="21:21" x14ac:dyDescent="0.15">
      <c r="U1365" s="8">
        <f>IFERROR(1 + ((1-T169)/MAX(T169,0.000001))*(VLOOKUP("都市ガス",設定!$A$2:$C$101,3,FALSE)/VLOOKUP("電力（全国平均・暫定）",設定!$A$2:$C$101,3,FALSE)),"")</f>
        <v>4756381.5104408357</v>
      </c>
    </row>
    <row r="1366" spans="21:21" x14ac:dyDescent="0.15">
      <c r="U1366" s="8">
        <f>IFERROR(1 + ((1-T170)/MAX(T170,0.000001))*(VLOOKUP("都市ガス",設定!$A$2:$C$101,3,FALSE)/VLOOKUP("電力（全国平均・暫定）",設定!$A$2:$C$101,3,FALSE)),"")</f>
        <v>4756381.5104408357</v>
      </c>
    </row>
    <row r="1367" spans="21:21" x14ac:dyDescent="0.15">
      <c r="U1367" s="8">
        <f>IFERROR(1 + ((1-T171)/MAX(T171,0.000001))*(VLOOKUP("都市ガス",設定!$A$2:$C$101,3,FALSE)/VLOOKUP("電力（全国平均・暫定）",設定!$A$2:$C$101,3,FALSE)),"")</f>
        <v>4756381.5104408357</v>
      </c>
    </row>
    <row r="1368" spans="21:21" x14ac:dyDescent="0.15">
      <c r="U1368" s="8">
        <f>IFERROR(1 + ((1-T172)/MAX(T172,0.000001))*(VLOOKUP("都市ガス",設定!$A$2:$C$101,3,FALSE)/VLOOKUP("電力（全国平均・暫定）",設定!$A$2:$C$101,3,FALSE)),"")</f>
        <v>4756381.5104408357</v>
      </c>
    </row>
    <row r="1369" spans="21:21" x14ac:dyDescent="0.15">
      <c r="U1369" s="8">
        <f>IFERROR(1 + ((1-T173)/MAX(T173,0.000001))*(VLOOKUP("都市ガス",設定!$A$2:$C$101,3,FALSE)/VLOOKUP("電力（全国平均・暫定）",設定!$A$2:$C$101,3,FALSE)),"")</f>
        <v>4756381.5104408357</v>
      </c>
    </row>
    <row r="1370" spans="21:21" x14ac:dyDescent="0.15">
      <c r="U1370" s="8">
        <f>IFERROR(1 + ((1-T174)/MAX(T174,0.000001))*(VLOOKUP("都市ガス",設定!$A$2:$C$101,3,FALSE)/VLOOKUP("電力（全国平均・暫定）",設定!$A$2:$C$101,3,FALSE)),"")</f>
        <v>4756381.5104408357</v>
      </c>
    </row>
    <row r="1371" spans="21:21" x14ac:dyDescent="0.15">
      <c r="U1371" s="8">
        <f>IFERROR(1 + ((1-T175)/MAX(T175,0.000001))*(VLOOKUP("都市ガス",設定!$A$2:$C$101,3,FALSE)/VLOOKUP("電力（全国平均・暫定）",設定!$A$2:$C$101,3,FALSE)),"")</f>
        <v>4756381.5104408357</v>
      </c>
    </row>
    <row r="1372" spans="21:21" x14ac:dyDescent="0.15">
      <c r="U1372" s="8">
        <f>IFERROR(1 + ((1-T176)/MAX(T176,0.000001))*(VLOOKUP("都市ガス",設定!$A$2:$C$101,3,FALSE)/VLOOKUP("電力（全国平均・暫定）",設定!$A$2:$C$101,3,FALSE)),"")</f>
        <v>4756381.5104408357</v>
      </c>
    </row>
    <row r="1373" spans="21:21" x14ac:dyDescent="0.15">
      <c r="U1373" s="8">
        <f>IFERROR(1 + ((1-T177)/MAX(T177,0.000001))*(VLOOKUP("都市ガス",設定!$A$2:$C$101,3,FALSE)/VLOOKUP("電力（全国平均・暫定）",設定!$A$2:$C$101,3,FALSE)),"")</f>
        <v>4756381.5104408357</v>
      </c>
    </row>
    <row r="1374" spans="21:21" x14ac:dyDescent="0.15">
      <c r="U1374" s="8">
        <f>IFERROR(1 + ((1-T178)/MAX(T178,0.000001))*(VLOOKUP("都市ガス",設定!$A$2:$C$101,3,FALSE)/VLOOKUP("電力（全国平均・暫定）",設定!$A$2:$C$101,3,FALSE)),"")</f>
        <v>4756381.5104408357</v>
      </c>
    </row>
    <row r="1375" spans="21:21" x14ac:dyDescent="0.15">
      <c r="U1375" s="8">
        <f>IFERROR(1 + ((1-T179)/MAX(T179,0.000001))*(VLOOKUP("都市ガス",設定!$A$2:$C$101,3,FALSE)/VLOOKUP("電力（全国平均・暫定）",設定!$A$2:$C$101,3,FALSE)),"")</f>
        <v>4756381.5104408357</v>
      </c>
    </row>
    <row r="1376" spans="21:21" x14ac:dyDescent="0.15">
      <c r="U1376" s="8">
        <f>IFERROR(1 + ((1-T180)/MAX(T180,0.000001))*(VLOOKUP("都市ガス",設定!$A$2:$C$101,3,FALSE)/VLOOKUP("電力（全国平均・暫定）",設定!$A$2:$C$101,3,FALSE)),"")</f>
        <v>4756381.5104408357</v>
      </c>
    </row>
    <row r="1377" spans="21:21" x14ac:dyDescent="0.15">
      <c r="U1377" s="8">
        <f>IFERROR(1 + ((1-T181)/MAX(T181,0.000001))*(VLOOKUP("都市ガス",設定!$A$2:$C$101,3,FALSE)/VLOOKUP("電力（全国平均・暫定）",設定!$A$2:$C$101,3,FALSE)),"")</f>
        <v>4756381.5104408357</v>
      </c>
    </row>
    <row r="1378" spans="21:21" x14ac:dyDescent="0.15">
      <c r="U1378" s="8">
        <f>IFERROR(1 + ((1-T182)/MAX(T182,0.000001))*(VLOOKUP("都市ガス",設定!$A$2:$C$101,3,FALSE)/VLOOKUP("電力（全国平均・暫定）",設定!$A$2:$C$101,3,FALSE)),"")</f>
        <v>4756381.5104408357</v>
      </c>
    </row>
    <row r="1379" spans="21:21" x14ac:dyDescent="0.15">
      <c r="U1379" s="8">
        <f>IFERROR(1 + ((1-T183)/MAX(T183,0.000001))*(VLOOKUP("都市ガス",設定!$A$2:$C$101,3,FALSE)/VLOOKUP("電力（全国平均・暫定）",設定!$A$2:$C$101,3,FALSE)),"")</f>
        <v>4756381.5104408357</v>
      </c>
    </row>
    <row r="1380" spans="21:21" x14ac:dyDescent="0.15">
      <c r="U1380" s="8">
        <f>IFERROR(1 + ((1-T184)/MAX(T184,0.000001))*(VLOOKUP("都市ガス",設定!$A$2:$C$101,3,FALSE)/VLOOKUP("電力（全国平均・暫定）",設定!$A$2:$C$101,3,FALSE)),"")</f>
        <v>4756381.5104408357</v>
      </c>
    </row>
    <row r="1381" spans="21:21" x14ac:dyDescent="0.15">
      <c r="U1381" s="8">
        <f>IFERROR(1 + ((1-T185)/MAX(T185,0.000001))*(VLOOKUP("都市ガス",設定!$A$2:$C$101,3,FALSE)/VLOOKUP("電力（全国平均・暫定）",設定!$A$2:$C$101,3,FALSE)),"")</f>
        <v>4756381.5104408357</v>
      </c>
    </row>
    <row r="1382" spans="21:21" x14ac:dyDescent="0.15">
      <c r="U1382" s="8">
        <f>IFERROR(1 + ((1-T186)/MAX(T186,0.000001))*(VLOOKUP("都市ガス",設定!$A$2:$C$101,3,FALSE)/VLOOKUP("電力（全国平均・暫定）",設定!$A$2:$C$101,3,FALSE)),"")</f>
        <v>4756381.5104408357</v>
      </c>
    </row>
    <row r="1383" spans="21:21" x14ac:dyDescent="0.15">
      <c r="U1383" s="8">
        <f>IFERROR(1 + ((1-T187)/MAX(T187,0.000001))*(VLOOKUP("都市ガス",設定!$A$2:$C$101,3,FALSE)/VLOOKUP("電力（全国平均・暫定）",設定!$A$2:$C$101,3,FALSE)),"")</f>
        <v>4756381.5104408357</v>
      </c>
    </row>
    <row r="1384" spans="21:21" x14ac:dyDescent="0.15">
      <c r="U1384" s="8">
        <f>IFERROR(1 + ((1-T188)/MAX(T188,0.000001))*(VLOOKUP("都市ガス",設定!$A$2:$C$101,3,FALSE)/VLOOKUP("電力（全国平均・暫定）",設定!$A$2:$C$101,3,FALSE)),"")</f>
        <v>4756381.5104408357</v>
      </c>
    </row>
    <row r="1385" spans="21:21" x14ac:dyDescent="0.15">
      <c r="U1385" s="8">
        <f>IFERROR(1 + ((1-T189)/MAX(T189,0.000001))*(VLOOKUP("都市ガス",設定!$A$2:$C$101,3,FALSE)/VLOOKUP("電力（全国平均・暫定）",設定!$A$2:$C$101,3,FALSE)),"")</f>
        <v>4756381.5104408357</v>
      </c>
    </row>
    <row r="1386" spans="21:21" x14ac:dyDescent="0.15">
      <c r="U1386" s="8">
        <f>IFERROR(1 + ((1-T190)/MAX(T190,0.000001))*(VLOOKUP("都市ガス",設定!$A$2:$C$101,3,FALSE)/VLOOKUP("電力（全国平均・暫定）",設定!$A$2:$C$101,3,FALSE)),"")</f>
        <v>4756381.5104408357</v>
      </c>
    </row>
    <row r="1387" spans="21:21" x14ac:dyDescent="0.15">
      <c r="U1387" s="8">
        <f>IFERROR(1 + ((1-T191)/MAX(T191,0.000001))*(VLOOKUP("都市ガス",設定!$A$2:$C$101,3,FALSE)/VLOOKUP("電力（全国平均・暫定）",設定!$A$2:$C$101,3,FALSE)),"")</f>
        <v>4756381.5104408357</v>
      </c>
    </row>
    <row r="1388" spans="21:21" x14ac:dyDescent="0.15">
      <c r="U1388" s="8">
        <f>IFERROR(1 + ((1-T192)/MAX(T192,0.000001))*(VLOOKUP("都市ガス",設定!$A$2:$C$101,3,FALSE)/VLOOKUP("電力（全国平均・暫定）",設定!$A$2:$C$101,3,FALSE)),"")</f>
        <v>4756381.5104408357</v>
      </c>
    </row>
    <row r="1389" spans="21:21" x14ac:dyDescent="0.15">
      <c r="U1389" s="8">
        <f>IFERROR(1 + ((1-T193)/MAX(T193,0.000001))*(VLOOKUP("都市ガス",設定!$A$2:$C$101,3,FALSE)/VLOOKUP("電力（全国平均・暫定）",設定!$A$2:$C$101,3,FALSE)),"")</f>
        <v>4756381.5104408357</v>
      </c>
    </row>
    <row r="1390" spans="21:21" x14ac:dyDescent="0.15">
      <c r="U1390" s="8">
        <f>IFERROR(1 + ((1-T194)/MAX(T194,0.000001))*(VLOOKUP("都市ガス",設定!$A$2:$C$101,3,FALSE)/VLOOKUP("電力（全国平均・暫定）",設定!$A$2:$C$101,3,FALSE)),"")</f>
        <v>4756381.5104408357</v>
      </c>
    </row>
    <row r="1391" spans="21:21" x14ac:dyDescent="0.15">
      <c r="U1391" s="8">
        <f>IFERROR(1 + ((1-T195)/MAX(T195,0.000001))*(VLOOKUP("都市ガス",設定!$A$2:$C$101,3,FALSE)/VLOOKUP("電力（全国平均・暫定）",設定!$A$2:$C$101,3,FALSE)),"")</f>
        <v>4756381.5104408357</v>
      </c>
    </row>
    <row r="1392" spans="21:21" x14ac:dyDescent="0.15">
      <c r="U1392" s="8">
        <f>IFERROR(1 + ((1-T196)/MAX(T196,0.000001))*(VLOOKUP("都市ガス",設定!$A$2:$C$101,3,FALSE)/VLOOKUP("電力（全国平均・暫定）",設定!$A$2:$C$101,3,FALSE)),"")</f>
        <v>4756381.5104408357</v>
      </c>
    </row>
    <row r="1393" spans="21:21" x14ac:dyDescent="0.15">
      <c r="U1393" s="8">
        <f>IFERROR(1 + ((1-T197)/MAX(T197,0.000001))*(VLOOKUP("都市ガス",設定!$A$2:$C$101,3,FALSE)/VLOOKUP("電力（全国平均・暫定）",設定!$A$2:$C$101,3,FALSE)),"")</f>
        <v>4756381.5104408357</v>
      </c>
    </row>
    <row r="1394" spans="21:21" x14ac:dyDescent="0.15">
      <c r="U1394" s="8">
        <f>IFERROR(1 + ((1-T198)/MAX(T198,0.000001))*(VLOOKUP("都市ガス",設定!$A$2:$C$101,3,FALSE)/VLOOKUP("電力（全国平均・暫定）",設定!$A$2:$C$101,3,FALSE)),"")</f>
        <v>4756381.5104408357</v>
      </c>
    </row>
    <row r="1395" spans="21:21" x14ac:dyDescent="0.15">
      <c r="U1395" s="8">
        <f>IFERROR(1 + ((1-T199)/MAX(T199,0.000001))*(VLOOKUP("都市ガス",設定!$A$2:$C$101,3,FALSE)/VLOOKUP("電力（全国平均・暫定）",設定!$A$2:$C$101,3,FALSE)),"")</f>
        <v>4756381.5104408357</v>
      </c>
    </row>
    <row r="1396" spans="21:21" x14ac:dyDescent="0.15">
      <c r="U1396" s="8">
        <f>IFERROR(1 + ((1-T200)/MAX(T200,0.000001))*(VLOOKUP("都市ガス",設定!$A$2:$C$101,3,FALSE)/VLOOKUP("電力（全国平均・暫定）",設定!$A$2:$C$101,3,FALSE)),"")</f>
        <v>4756381.5104408357</v>
      </c>
    </row>
    <row r="1397" spans="21:21" x14ac:dyDescent="0.15">
      <c r="U1397" s="8">
        <f>IFERROR(1 + ((1-T201)/MAX(T201,0.000001))*(VLOOKUP("都市ガス",設定!$A$2:$C$101,3,FALSE)/VLOOKUP("電力（全国平均・暫定）",設定!$A$2:$C$101,3,FALSE)),"")</f>
        <v>4756381.5104408357</v>
      </c>
    </row>
    <row r="1398" spans="21:21" x14ac:dyDescent="0.15">
      <c r="U1398" s="8">
        <f>IFERROR(1 + ((1-T202)/MAX(T202,0.000001))*(VLOOKUP("都市ガス",設定!$A$2:$C$101,3,FALSE)/VLOOKUP("電力（全国平均・暫定）",設定!$A$2:$C$101,3,FALSE)),"")</f>
        <v>4756381.5104408357</v>
      </c>
    </row>
    <row r="1399" spans="21:21" x14ac:dyDescent="0.15">
      <c r="U1399" s="8">
        <f>IFERROR(1 + ((1-T203)/MAX(T203,0.000001))*(VLOOKUP("都市ガス",設定!$A$2:$C$101,3,FALSE)/VLOOKUP("電力（全国平均・暫定）",設定!$A$2:$C$101,3,FALSE)),"")</f>
        <v>4756381.5104408357</v>
      </c>
    </row>
    <row r="1400" spans="21:21" x14ac:dyDescent="0.15">
      <c r="U1400" s="8">
        <f>IFERROR(1 + ((1-T204)/MAX(T204,0.000001))*(VLOOKUP("都市ガス",設定!$A$2:$C$101,3,FALSE)/VLOOKUP("電力（全国平均・暫定）",設定!$A$2:$C$101,3,FALSE)),"")</f>
        <v>4756381.5104408357</v>
      </c>
    </row>
    <row r="1401" spans="21:21" x14ac:dyDescent="0.15">
      <c r="U1401" s="8">
        <f>IFERROR(1 + ((1-T205)/MAX(T205,0.000001))*(VLOOKUP("都市ガス",設定!$A$2:$C$101,3,FALSE)/VLOOKUP("電力（全国平均・暫定）",設定!$A$2:$C$101,3,FALSE)),"")</f>
        <v>4756381.5104408357</v>
      </c>
    </row>
    <row r="1402" spans="21:21" x14ac:dyDescent="0.15">
      <c r="U1402" s="8">
        <f>IFERROR(1 + ((1-T206)/MAX(T206,0.000001))*(VLOOKUP("都市ガス",設定!$A$2:$C$101,3,FALSE)/VLOOKUP("電力（全国平均・暫定）",設定!$A$2:$C$101,3,FALSE)),"")</f>
        <v>4756381.5104408357</v>
      </c>
    </row>
    <row r="1403" spans="21:21" x14ac:dyDescent="0.15">
      <c r="U1403" s="8">
        <f>IFERROR(1 + ((1-T207)/MAX(T207,0.000001))*(VLOOKUP("都市ガス",設定!$A$2:$C$101,3,FALSE)/VLOOKUP("電力（全国平均・暫定）",設定!$A$2:$C$101,3,FALSE)),"")</f>
        <v>4756381.5104408357</v>
      </c>
    </row>
    <row r="1404" spans="21:21" x14ac:dyDescent="0.15">
      <c r="U1404" s="8">
        <f>IFERROR(1 + ((1-T208)/MAX(T208,0.000001))*(VLOOKUP("都市ガス",設定!$A$2:$C$101,3,FALSE)/VLOOKUP("電力（全国平均・暫定）",設定!$A$2:$C$101,3,FALSE)),"")</f>
        <v>4756381.5104408357</v>
      </c>
    </row>
    <row r="1405" spans="21:21" x14ac:dyDescent="0.15">
      <c r="U1405" s="8">
        <f>IFERROR(1 + ((1-T209)/MAX(T209,0.000001))*(VLOOKUP("都市ガス",設定!$A$2:$C$101,3,FALSE)/VLOOKUP("電力（全国平均・暫定）",設定!$A$2:$C$101,3,FALSE)),"")</f>
        <v>4756381.5104408357</v>
      </c>
    </row>
    <row r="1406" spans="21:21" x14ac:dyDescent="0.15">
      <c r="U1406" s="8">
        <f>IFERROR(1 + ((1-T210)/MAX(T210,0.000001))*(VLOOKUP("都市ガス",設定!$A$2:$C$101,3,FALSE)/VLOOKUP("電力（全国平均・暫定）",設定!$A$2:$C$101,3,FALSE)),"")</f>
        <v>4756381.5104408357</v>
      </c>
    </row>
    <row r="1407" spans="21:21" x14ac:dyDescent="0.15">
      <c r="U1407" s="8">
        <f>IFERROR(1 + ((1-T211)/MAX(T211,0.000001))*(VLOOKUP("都市ガス",設定!$A$2:$C$101,3,FALSE)/VLOOKUP("電力（全国平均・暫定）",設定!$A$2:$C$101,3,FALSE)),"")</f>
        <v>4756381.5104408357</v>
      </c>
    </row>
    <row r="1408" spans="21:21" x14ac:dyDescent="0.15">
      <c r="U1408" s="8">
        <f>IFERROR(1 + ((1-T212)/MAX(T212,0.000001))*(VLOOKUP("都市ガス",設定!$A$2:$C$101,3,FALSE)/VLOOKUP("電力（全国平均・暫定）",設定!$A$2:$C$101,3,FALSE)),"")</f>
        <v>4756381.5104408357</v>
      </c>
    </row>
    <row r="1409" spans="21:21" x14ac:dyDescent="0.15">
      <c r="U1409" s="8">
        <f>IFERROR(1 + ((1-T213)/MAX(T213,0.000001))*(VLOOKUP("都市ガス",設定!$A$2:$C$101,3,FALSE)/VLOOKUP("電力（全国平均・暫定）",設定!$A$2:$C$101,3,FALSE)),"")</f>
        <v>4756381.5104408357</v>
      </c>
    </row>
    <row r="1410" spans="21:21" x14ac:dyDescent="0.15">
      <c r="U1410" s="8">
        <f>IFERROR(1 + ((1-T214)/MAX(T214,0.000001))*(VLOOKUP("都市ガス",設定!$A$2:$C$101,3,FALSE)/VLOOKUP("電力（全国平均・暫定）",設定!$A$2:$C$101,3,FALSE)),"")</f>
        <v>4756381.5104408357</v>
      </c>
    </row>
    <row r="1411" spans="21:21" x14ac:dyDescent="0.15">
      <c r="U1411" s="8">
        <f>IFERROR(1 + ((1-T215)/MAX(T215,0.000001))*(VLOOKUP("都市ガス",設定!$A$2:$C$101,3,FALSE)/VLOOKUP("電力（全国平均・暫定）",設定!$A$2:$C$101,3,FALSE)),"")</f>
        <v>4756381.5104408357</v>
      </c>
    </row>
    <row r="1412" spans="21:21" x14ac:dyDescent="0.15">
      <c r="U1412" s="8">
        <f>IFERROR(1 + ((1-T216)/MAX(T216,0.000001))*(VLOOKUP("都市ガス",設定!$A$2:$C$101,3,FALSE)/VLOOKUP("電力（全国平均・暫定）",設定!$A$2:$C$101,3,FALSE)),"")</f>
        <v>4756381.5104408357</v>
      </c>
    </row>
    <row r="1413" spans="21:21" x14ac:dyDescent="0.15">
      <c r="U1413" s="8">
        <f>IFERROR(1 + ((1-T217)/MAX(T217,0.000001))*(VLOOKUP("都市ガス",設定!$A$2:$C$101,3,FALSE)/VLOOKUP("電力（全国平均・暫定）",設定!$A$2:$C$101,3,FALSE)),"")</f>
        <v>4756381.5104408357</v>
      </c>
    </row>
    <row r="1414" spans="21:21" x14ac:dyDescent="0.15">
      <c r="U1414" s="8">
        <f>IFERROR(1 + ((1-T218)/MAX(T218,0.000001))*(VLOOKUP("都市ガス",設定!$A$2:$C$101,3,FALSE)/VLOOKUP("電力（全国平均・暫定）",設定!$A$2:$C$101,3,FALSE)),"")</f>
        <v>4756381.5104408357</v>
      </c>
    </row>
    <row r="1415" spans="21:21" x14ac:dyDescent="0.15">
      <c r="U1415" s="8">
        <f>IFERROR(1 + ((1-T219)/MAX(T219,0.000001))*(VLOOKUP("都市ガス",設定!$A$2:$C$101,3,FALSE)/VLOOKUP("電力（全国平均・暫定）",設定!$A$2:$C$101,3,FALSE)),"")</f>
        <v>4756381.5104408357</v>
      </c>
    </row>
    <row r="1416" spans="21:21" x14ac:dyDescent="0.15">
      <c r="U1416" s="8">
        <f>IFERROR(1 + ((1-T220)/MAX(T220,0.000001))*(VLOOKUP("都市ガス",設定!$A$2:$C$101,3,FALSE)/VLOOKUP("電力（全国平均・暫定）",設定!$A$2:$C$101,3,FALSE)),"")</f>
        <v>4756381.5104408357</v>
      </c>
    </row>
    <row r="1417" spans="21:21" x14ac:dyDescent="0.15">
      <c r="U1417" s="8">
        <f>IFERROR(1 + ((1-T221)/MAX(T221,0.000001))*(VLOOKUP("都市ガス",設定!$A$2:$C$101,3,FALSE)/VLOOKUP("電力（全国平均・暫定）",設定!$A$2:$C$101,3,FALSE)),"")</f>
        <v>4756381.5104408357</v>
      </c>
    </row>
    <row r="1418" spans="21:21" x14ac:dyDescent="0.15">
      <c r="U1418" s="8">
        <f>IFERROR(1 + ((1-T222)/MAX(T222,0.000001))*(VLOOKUP("都市ガス",設定!$A$2:$C$101,3,FALSE)/VLOOKUP("電力（全国平均・暫定）",設定!$A$2:$C$101,3,FALSE)),"")</f>
        <v>4756381.5104408357</v>
      </c>
    </row>
    <row r="1419" spans="21:21" x14ac:dyDescent="0.15">
      <c r="U1419" s="8">
        <f>IFERROR(1 + ((1-T223)/MAX(T223,0.000001))*(VLOOKUP("都市ガス",設定!$A$2:$C$101,3,FALSE)/VLOOKUP("電力（全国平均・暫定）",設定!$A$2:$C$101,3,FALSE)),"")</f>
        <v>4756381.5104408357</v>
      </c>
    </row>
    <row r="1420" spans="21:21" x14ac:dyDescent="0.15">
      <c r="U1420" s="8">
        <f>IFERROR(1 + ((1-T224)/MAX(T224,0.000001))*(VLOOKUP("都市ガス",設定!$A$2:$C$101,3,FALSE)/VLOOKUP("電力（全国平均・暫定）",設定!$A$2:$C$101,3,FALSE)),"")</f>
        <v>4756381.5104408357</v>
      </c>
    </row>
    <row r="1421" spans="21:21" x14ac:dyDescent="0.15">
      <c r="U1421" s="8">
        <f>IFERROR(1 + ((1-T225)/MAX(T225,0.000001))*(VLOOKUP("都市ガス",設定!$A$2:$C$101,3,FALSE)/VLOOKUP("電力（全国平均・暫定）",設定!$A$2:$C$101,3,FALSE)),"")</f>
        <v>4756381.5104408357</v>
      </c>
    </row>
    <row r="1422" spans="21:21" x14ac:dyDescent="0.15">
      <c r="U1422" s="8">
        <f>IFERROR(1 + ((1-T226)/MAX(T226,0.000001))*(VLOOKUP("都市ガス",設定!$A$2:$C$101,3,FALSE)/VLOOKUP("電力（全国平均・暫定）",設定!$A$2:$C$101,3,FALSE)),"")</f>
        <v>4756381.5104408357</v>
      </c>
    </row>
    <row r="1423" spans="21:21" x14ac:dyDescent="0.15">
      <c r="U1423" s="8">
        <f>IFERROR(1 + ((1-T227)/MAX(T227,0.000001))*(VLOOKUP("都市ガス",設定!$A$2:$C$101,3,FALSE)/VLOOKUP("電力（全国平均・暫定）",設定!$A$2:$C$101,3,FALSE)),"")</f>
        <v>4756381.5104408357</v>
      </c>
    </row>
    <row r="1424" spans="21:21" x14ac:dyDescent="0.15">
      <c r="U1424" s="8">
        <f>IFERROR(1 + ((1-T228)/MAX(T228,0.000001))*(VLOOKUP("都市ガス",設定!$A$2:$C$101,3,FALSE)/VLOOKUP("電力（全国平均・暫定）",設定!$A$2:$C$101,3,FALSE)),"")</f>
        <v>4756381.5104408357</v>
      </c>
    </row>
    <row r="1425" spans="21:21" x14ac:dyDescent="0.15">
      <c r="U1425" s="8">
        <f>IFERROR(1 + ((1-T229)/MAX(T229,0.000001))*(VLOOKUP("都市ガス",設定!$A$2:$C$101,3,FALSE)/VLOOKUP("電力（全国平均・暫定）",設定!$A$2:$C$101,3,FALSE)),"")</f>
        <v>4756381.5104408357</v>
      </c>
    </row>
    <row r="1426" spans="21:21" x14ac:dyDescent="0.15">
      <c r="U1426" s="8">
        <f>IFERROR(1 + ((1-T230)/MAX(T230,0.000001))*(VLOOKUP("都市ガス",設定!$A$2:$C$101,3,FALSE)/VLOOKUP("電力（全国平均・暫定）",設定!$A$2:$C$101,3,FALSE)),"")</f>
        <v>4756381.5104408357</v>
      </c>
    </row>
    <row r="1427" spans="21:21" x14ac:dyDescent="0.15">
      <c r="U1427" s="8">
        <f>IFERROR(1 + ((1-T231)/MAX(T231,0.000001))*(VLOOKUP("都市ガス",設定!$A$2:$C$101,3,FALSE)/VLOOKUP("電力（全国平均・暫定）",設定!$A$2:$C$101,3,FALSE)),"")</f>
        <v>4756381.5104408357</v>
      </c>
    </row>
    <row r="1428" spans="21:21" x14ac:dyDescent="0.15">
      <c r="U1428" s="8">
        <f>IFERROR(1 + ((1-T232)/MAX(T232,0.000001))*(VLOOKUP("都市ガス",設定!$A$2:$C$101,3,FALSE)/VLOOKUP("電力（全国平均・暫定）",設定!$A$2:$C$101,3,FALSE)),"")</f>
        <v>4756381.5104408357</v>
      </c>
    </row>
    <row r="1429" spans="21:21" x14ac:dyDescent="0.15">
      <c r="U1429" s="8">
        <f>IFERROR(1 + ((1-T233)/MAX(T233,0.000001))*(VLOOKUP("都市ガス",設定!$A$2:$C$101,3,FALSE)/VLOOKUP("電力（全国平均・暫定）",設定!$A$2:$C$101,3,FALSE)),"")</f>
        <v>4756381.5104408357</v>
      </c>
    </row>
    <row r="1430" spans="21:21" x14ac:dyDescent="0.15">
      <c r="U1430" s="8">
        <f>IFERROR(1 + ((1-T234)/MAX(T234,0.000001))*(VLOOKUP("都市ガス",設定!$A$2:$C$101,3,FALSE)/VLOOKUP("電力（全国平均・暫定）",設定!$A$2:$C$101,3,FALSE)),"")</f>
        <v>4756381.5104408357</v>
      </c>
    </row>
    <row r="1431" spans="21:21" x14ac:dyDescent="0.15">
      <c r="U1431" s="8">
        <f>IFERROR(1 + ((1-T235)/MAX(T235,0.000001))*(VLOOKUP("都市ガス",設定!$A$2:$C$101,3,FALSE)/VLOOKUP("電力（全国平均・暫定）",設定!$A$2:$C$101,3,FALSE)),"")</f>
        <v>4756381.5104408357</v>
      </c>
    </row>
    <row r="1432" spans="21:21" x14ac:dyDescent="0.15">
      <c r="U1432" s="8">
        <f>IFERROR(1 + ((1-T236)/MAX(T236,0.000001))*(VLOOKUP("都市ガス",設定!$A$2:$C$101,3,FALSE)/VLOOKUP("電力（全国平均・暫定）",設定!$A$2:$C$101,3,FALSE)),"")</f>
        <v>4756381.5104408357</v>
      </c>
    </row>
    <row r="1433" spans="21:21" x14ac:dyDescent="0.15">
      <c r="U1433" s="8">
        <f>IFERROR(1 + ((1-T237)/MAX(T237,0.000001))*(VLOOKUP("都市ガス",設定!$A$2:$C$101,3,FALSE)/VLOOKUP("電力（全国平均・暫定）",設定!$A$2:$C$101,3,FALSE)),"")</f>
        <v>4756381.5104408357</v>
      </c>
    </row>
    <row r="1434" spans="21:21" x14ac:dyDescent="0.15">
      <c r="U1434" s="8">
        <f>IFERROR(1 + ((1-T238)/MAX(T238,0.000001))*(VLOOKUP("都市ガス",設定!$A$2:$C$101,3,FALSE)/VLOOKUP("電力（全国平均・暫定）",設定!$A$2:$C$101,3,FALSE)),"")</f>
        <v>4756381.5104408357</v>
      </c>
    </row>
    <row r="1435" spans="21:21" x14ac:dyDescent="0.15">
      <c r="U1435" s="8">
        <f>IFERROR(1 + ((1-T239)/MAX(T239,0.000001))*(VLOOKUP("都市ガス",設定!$A$2:$C$101,3,FALSE)/VLOOKUP("電力（全国平均・暫定）",設定!$A$2:$C$101,3,FALSE)),"")</f>
        <v>4756381.5104408357</v>
      </c>
    </row>
    <row r="1436" spans="21:21" x14ac:dyDescent="0.15">
      <c r="U1436" s="8">
        <f>IFERROR(1 + ((1-T240)/MAX(T240,0.000001))*(VLOOKUP("都市ガス",設定!$A$2:$C$101,3,FALSE)/VLOOKUP("電力（全国平均・暫定）",設定!$A$2:$C$101,3,FALSE)),"")</f>
        <v>4756381.5104408357</v>
      </c>
    </row>
    <row r="1437" spans="21:21" x14ac:dyDescent="0.15">
      <c r="U1437" s="8">
        <f>IFERROR(1 + ((1-T241)/MAX(T241,0.000001))*(VLOOKUP("都市ガス",設定!$A$2:$C$101,3,FALSE)/VLOOKUP("電力（全国平均・暫定）",設定!$A$2:$C$101,3,FALSE)),"")</f>
        <v>4756381.5104408357</v>
      </c>
    </row>
    <row r="1438" spans="21:21" x14ac:dyDescent="0.15">
      <c r="U1438" s="8">
        <f>IFERROR(1 + ((1-T242)/MAX(T242,0.000001))*(VLOOKUP("都市ガス",設定!$A$2:$C$101,3,FALSE)/VLOOKUP("電力（全国平均・暫定）",設定!$A$2:$C$101,3,FALSE)),"")</f>
        <v>4756381.5104408357</v>
      </c>
    </row>
    <row r="1439" spans="21:21" x14ac:dyDescent="0.15">
      <c r="U1439" s="8">
        <f>IFERROR(1 + ((1-T243)/MAX(T243,0.000001))*(VLOOKUP("都市ガス",設定!$A$2:$C$101,3,FALSE)/VLOOKUP("電力（全国平均・暫定）",設定!$A$2:$C$101,3,FALSE)),"")</f>
        <v>4756381.5104408357</v>
      </c>
    </row>
    <row r="1440" spans="21:21" x14ac:dyDescent="0.15">
      <c r="U1440" s="8">
        <f>IFERROR(1 + ((1-T244)/MAX(T244,0.000001))*(VLOOKUP("都市ガス",設定!$A$2:$C$101,3,FALSE)/VLOOKUP("電力（全国平均・暫定）",設定!$A$2:$C$101,3,FALSE)),"")</f>
        <v>4756381.5104408357</v>
      </c>
    </row>
    <row r="1441" spans="21:21" x14ac:dyDescent="0.15">
      <c r="U1441" s="8">
        <f>IFERROR(1 + ((1-T245)/MAX(T245,0.000001))*(VLOOKUP("都市ガス",設定!$A$2:$C$101,3,FALSE)/VLOOKUP("電力（全国平均・暫定）",設定!$A$2:$C$101,3,FALSE)),"")</f>
        <v>4756381.5104408357</v>
      </c>
    </row>
    <row r="1442" spans="21:21" x14ac:dyDescent="0.15">
      <c r="U1442" s="8">
        <f>IFERROR(1 + ((1-T246)/MAX(T246,0.000001))*(VLOOKUP("都市ガス",設定!$A$2:$C$101,3,FALSE)/VLOOKUP("電力（全国平均・暫定）",設定!$A$2:$C$101,3,FALSE)),"")</f>
        <v>4756381.5104408357</v>
      </c>
    </row>
    <row r="1443" spans="21:21" x14ac:dyDescent="0.15">
      <c r="U1443" s="8">
        <f>IFERROR(1 + ((1-T247)/MAX(T247,0.000001))*(VLOOKUP("都市ガス",設定!$A$2:$C$101,3,FALSE)/VLOOKUP("電力（全国平均・暫定）",設定!$A$2:$C$101,3,FALSE)),"")</f>
        <v>4756381.5104408357</v>
      </c>
    </row>
    <row r="1444" spans="21:21" x14ac:dyDescent="0.15">
      <c r="U1444" s="8">
        <f>IFERROR(1 + ((1-T248)/MAX(T248,0.000001))*(VLOOKUP("都市ガス",設定!$A$2:$C$101,3,FALSE)/VLOOKUP("電力（全国平均・暫定）",設定!$A$2:$C$101,3,FALSE)),"")</f>
        <v>4756381.5104408357</v>
      </c>
    </row>
    <row r="1445" spans="21:21" x14ac:dyDescent="0.15">
      <c r="U1445" s="8">
        <f>IFERROR(1 + ((1-T249)/MAX(T249,0.000001))*(VLOOKUP("都市ガス",設定!$A$2:$C$101,3,FALSE)/VLOOKUP("電力（全国平均・暫定）",設定!$A$2:$C$101,3,FALSE)),"")</f>
        <v>4756381.5104408357</v>
      </c>
    </row>
    <row r="1446" spans="21:21" x14ac:dyDescent="0.15">
      <c r="U1446" s="8">
        <f>IFERROR(1 + ((1-T250)/MAX(T250,0.000001))*(VLOOKUP("都市ガス",設定!$A$2:$C$101,3,FALSE)/VLOOKUP("電力（全国平均・暫定）",設定!$A$2:$C$101,3,FALSE)),"")</f>
        <v>4756381.5104408357</v>
      </c>
    </row>
    <row r="1447" spans="21:21" x14ac:dyDescent="0.15">
      <c r="U1447" s="8">
        <f>IFERROR(1 + ((1-T251)/MAX(T251,0.000001))*(VLOOKUP("都市ガス",設定!$A$2:$C$101,3,FALSE)/VLOOKUP("電力（全国平均・暫定）",設定!$A$2:$C$101,3,FALSE)),"")</f>
        <v>4756381.5104408357</v>
      </c>
    </row>
    <row r="1448" spans="21:21" x14ac:dyDescent="0.15">
      <c r="U1448" s="8">
        <f>IFERROR(1 + ((1-T252)/MAX(T252,0.000001))*(VLOOKUP("都市ガス",設定!$A$2:$C$101,3,FALSE)/VLOOKUP("電力（全国平均・暫定）",設定!$A$2:$C$101,3,FALSE)),"")</f>
        <v>4756381.5104408357</v>
      </c>
    </row>
    <row r="1449" spans="21:21" x14ac:dyDescent="0.15">
      <c r="U1449" s="8">
        <f>IFERROR(1 + ((1-T253)/MAX(T253,0.000001))*(VLOOKUP("都市ガス",設定!$A$2:$C$101,3,FALSE)/VLOOKUP("電力（全国平均・暫定）",設定!$A$2:$C$101,3,FALSE)),"")</f>
        <v>4756381.5104408357</v>
      </c>
    </row>
    <row r="1450" spans="21:21" x14ac:dyDescent="0.15">
      <c r="U1450" s="8">
        <f>IFERROR(1 + ((1-T254)/MAX(T254,0.000001))*(VLOOKUP("都市ガス",設定!$A$2:$C$101,3,FALSE)/VLOOKUP("電力（全国平均・暫定）",設定!$A$2:$C$101,3,FALSE)),"")</f>
        <v>4756381.5104408357</v>
      </c>
    </row>
    <row r="1451" spans="21:21" x14ac:dyDescent="0.15">
      <c r="U1451" s="8">
        <f>IFERROR(1 + ((1-T255)/MAX(T255,0.000001))*(VLOOKUP("都市ガス",設定!$A$2:$C$101,3,FALSE)/VLOOKUP("電力（全国平均・暫定）",設定!$A$2:$C$101,3,FALSE)),"")</f>
        <v>4756381.5104408357</v>
      </c>
    </row>
    <row r="1452" spans="21:21" x14ac:dyDescent="0.15">
      <c r="U1452" s="8">
        <f>IFERROR(1 + ((1-T256)/MAX(T256,0.000001))*(VLOOKUP("都市ガス",設定!$A$2:$C$101,3,FALSE)/VLOOKUP("電力（全国平均・暫定）",設定!$A$2:$C$101,3,FALSE)),"")</f>
        <v>4756381.5104408357</v>
      </c>
    </row>
    <row r="1453" spans="21:21" x14ac:dyDescent="0.15">
      <c r="U1453" s="8">
        <f>IFERROR(1 + ((1-T257)/MAX(T257,0.000001))*(VLOOKUP("都市ガス",設定!$A$2:$C$101,3,FALSE)/VLOOKUP("電力（全国平均・暫定）",設定!$A$2:$C$101,3,FALSE)),"")</f>
        <v>4756381.5104408357</v>
      </c>
    </row>
    <row r="1454" spans="21:21" x14ac:dyDescent="0.15">
      <c r="U1454" s="8">
        <f>IFERROR(1 + ((1-T258)/MAX(T258,0.000001))*(VLOOKUP("都市ガス",設定!$A$2:$C$101,3,FALSE)/VLOOKUP("電力（全国平均・暫定）",設定!$A$2:$C$101,3,FALSE)),"")</f>
        <v>4756381.5104408357</v>
      </c>
    </row>
    <row r="1455" spans="21:21" x14ac:dyDescent="0.15">
      <c r="U1455" s="8">
        <f>IFERROR(1 + ((1-T259)/MAX(T259,0.000001))*(VLOOKUP("都市ガス",設定!$A$2:$C$101,3,FALSE)/VLOOKUP("電力（全国平均・暫定）",設定!$A$2:$C$101,3,FALSE)),"")</f>
        <v>4756381.5104408357</v>
      </c>
    </row>
    <row r="1456" spans="21:21" x14ac:dyDescent="0.15">
      <c r="U1456" s="8">
        <f>IFERROR(1 + ((1-T260)/MAX(T260,0.000001))*(VLOOKUP("都市ガス",設定!$A$2:$C$101,3,FALSE)/VLOOKUP("電力（全国平均・暫定）",設定!$A$2:$C$101,3,FALSE)),"")</f>
        <v>4756381.5104408357</v>
      </c>
    </row>
    <row r="1457" spans="21:21" x14ac:dyDescent="0.15">
      <c r="U1457" s="8">
        <f>IFERROR(1 + ((1-T261)/MAX(T261,0.000001))*(VLOOKUP("都市ガス",設定!$A$2:$C$101,3,FALSE)/VLOOKUP("電力（全国平均・暫定）",設定!$A$2:$C$101,3,FALSE)),"")</f>
        <v>4756381.5104408357</v>
      </c>
    </row>
    <row r="1458" spans="21:21" x14ac:dyDescent="0.15">
      <c r="U1458" s="8">
        <f>IFERROR(1 + ((1-T262)/MAX(T262,0.000001))*(VLOOKUP("都市ガス",設定!$A$2:$C$101,3,FALSE)/VLOOKUP("電力（全国平均・暫定）",設定!$A$2:$C$101,3,FALSE)),"")</f>
        <v>4756381.5104408357</v>
      </c>
    </row>
    <row r="1459" spans="21:21" x14ac:dyDescent="0.15">
      <c r="U1459" s="8">
        <f>IFERROR(1 + ((1-T263)/MAX(T263,0.000001))*(VLOOKUP("都市ガス",設定!$A$2:$C$101,3,FALSE)/VLOOKUP("電力（全国平均・暫定）",設定!$A$2:$C$101,3,FALSE)),"")</f>
        <v>4756381.5104408357</v>
      </c>
    </row>
    <row r="1460" spans="21:21" x14ac:dyDescent="0.15">
      <c r="U1460" s="8">
        <f>IFERROR(1 + ((1-T264)/MAX(T264,0.000001))*(VLOOKUP("都市ガス",設定!$A$2:$C$101,3,FALSE)/VLOOKUP("電力（全国平均・暫定）",設定!$A$2:$C$101,3,FALSE)),"")</f>
        <v>4756381.5104408357</v>
      </c>
    </row>
    <row r="1461" spans="21:21" x14ac:dyDescent="0.15">
      <c r="U1461" s="8">
        <f>IFERROR(1 + ((1-T265)/MAX(T265,0.000001))*(VLOOKUP("都市ガス",設定!$A$2:$C$101,3,FALSE)/VLOOKUP("電力（全国平均・暫定）",設定!$A$2:$C$101,3,FALSE)),"")</f>
        <v>4756381.5104408357</v>
      </c>
    </row>
    <row r="1462" spans="21:21" x14ac:dyDescent="0.15">
      <c r="U1462" s="8">
        <f>IFERROR(1 + ((1-T266)/MAX(T266,0.000001))*(VLOOKUP("都市ガス",設定!$A$2:$C$101,3,FALSE)/VLOOKUP("電力（全国平均・暫定）",設定!$A$2:$C$101,3,FALSE)),"")</f>
        <v>4756381.5104408357</v>
      </c>
    </row>
    <row r="1463" spans="21:21" x14ac:dyDescent="0.15">
      <c r="U1463" s="8">
        <f>IFERROR(1 + ((1-T267)/MAX(T267,0.000001))*(VLOOKUP("都市ガス",設定!$A$2:$C$101,3,FALSE)/VLOOKUP("電力（全国平均・暫定）",設定!$A$2:$C$101,3,FALSE)),"")</f>
        <v>4756381.5104408357</v>
      </c>
    </row>
    <row r="1464" spans="21:21" x14ac:dyDescent="0.15">
      <c r="U1464" s="8">
        <f>IFERROR(1 + ((1-T268)/MAX(T268,0.000001))*(VLOOKUP("都市ガス",設定!$A$2:$C$101,3,FALSE)/VLOOKUP("電力（全国平均・暫定）",設定!$A$2:$C$101,3,FALSE)),"")</f>
        <v>4756381.5104408357</v>
      </c>
    </row>
    <row r="1465" spans="21:21" x14ac:dyDescent="0.15">
      <c r="U1465" s="8">
        <f>IFERROR(1 + ((1-T269)/MAX(T269,0.000001))*(VLOOKUP("都市ガス",設定!$A$2:$C$101,3,FALSE)/VLOOKUP("電力（全国平均・暫定）",設定!$A$2:$C$101,3,FALSE)),"")</f>
        <v>4756381.5104408357</v>
      </c>
    </row>
    <row r="1466" spans="21:21" x14ac:dyDescent="0.15">
      <c r="U1466" s="8">
        <f>IFERROR(1 + ((1-T270)/MAX(T270,0.000001))*(VLOOKUP("都市ガス",設定!$A$2:$C$101,3,FALSE)/VLOOKUP("電力（全国平均・暫定）",設定!$A$2:$C$101,3,FALSE)),"")</f>
        <v>4756381.5104408357</v>
      </c>
    </row>
    <row r="1467" spans="21:21" x14ac:dyDescent="0.15">
      <c r="U1467" s="8">
        <f>IFERROR(1 + ((1-T271)/MAX(T271,0.000001))*(VLOOKUP("都市ガス",設定!$A$2:$C$101,3,FALSE)/VLOOKUP("電力（全国平均・暫定）",設定!$A$2:$C$101,3,FALSE)),"")</f>
        <v>4756381.5104408357</v>
      </c>
    </row>
    <row r="1468" spans="21:21" x14ac:dyDescent="0.15">
      <c r="U1468" s="8">
        <f>IFERROR(1 + ((1-T272)/MAX(T272,0.000001))*(VLOOKUP("都市ガス",設定!$A$2:$C$101,3,FALSE)/VLOOKUP("電力（全国平均・暫定）",設定!$A$2:$C$101,3,FALSE)),"")</f>
        <v>4756381.5104408357</v>
      </c>
    </row>
    <row r="1469" spans="21:21" x14ac:dyDescent="0.15">
      <c r="U1469" s="8">
        <f>IFERROR(1 + ((1-T273)/MAX(T273,0.000001))*(VLOOKUP("都市ガス",設定!$A$2:$C$101,3,FALSE)/VLOOKUP("電力（全国平均・暫定）",設定!$A$2:$C$101,3,FALSE)),"")</f>
        <v>4756381.5104408357</v>
      </c>
    </row>
    <row r="1470" spans="21:21" x14ac:dyDescent="0.15">
      <c r="U1470" s="8">
        <f>IFERROR(1 + ((1-T274)/MAX(T274,0.000001))*(VLOOKUP("都市ガス",設定!$A$2:$C$101,3,FALSE)/VLOOKUP("電力（全国平均・暫定）",設定!$A$2:$C$101,3,FALSE)),"")</f>
        <v>4756381.5104408357</v>
      </c>
    </row>
    <row r="1471" spans="21:21" x14ac:dyDescent="0.15">
      <c r="U1471" s="8">
        <f>IFERROR(1 + ((1-T275)/MAX(T275,0.000001))*(VLOOKUP("都市ガス",設定!$A$2:$C$101,3,FALSE)/VLOOKUP("電力（全国平均・暫定）",設定!$A$2:$C$101,3,FALSE)),"")</f>
        <v>4756381.5104408357</v>
      </c>
    </row>
    <row r="1472" spans="21:21" x14ac:dyDescent="0.15">
      <c r="U1472" s="8">
        <f>IFERROR(1 + ((1-T276)/MAX(T276,0.000001))*(VLOOKUP("都市ガス",設定!$A$2:$C$101,3,FALSE)/VLOOKUP("電力（全国平均・暫定）",設定!$A$2:$C$101,3,FALSE)),"")</f>
        <v>4756381.5104408357</v>
      </c>
    </row>
    <row r="1473" spans="21:21" x14ac:dyDescent="0.15">
      <c r="U1473" s="8">
        <f>IFERROR(1 + ((1-T277)/MAX(T277,0.000001))*(VLOOKUP("都市ガス",設定!$A$2:$C$101,3,FALSE)/VLOOKUP("電力（全国平均・暫定）",設定!$A$2:$C$101,3,FALSE)),"")</f>
        <v>4756381.5104408357</v>
      </c>
    </row>
    <row r="1474" spans="21:21" x14ac:dyDescent="0.15">
      <c r="U1474" s="8">
        <f>IFERROR(1 + ((1-T278)/MAX(T278,0.000001))*(VLOOKUP("都市ガス",設定!$A$2:$C$101,3,FALSE)/VLOOKUP("電力（全国平均・暫定）",設定!$A$2:$C$101,3,FALSE)),"")</f>
        <v>4756381.5104408357</v>
      </c>
    </row>
    <row r="1475" spans="21:21" x14ac:dyDescent="0.15">
      <c r="U1475" s="8">
        <f>IFERROR(1 + ((1-T279)/MAX(T279,0.000001))*(VLOOKUP("都市ガス",設定!$A$2:$C$101,3,FALSE)/VLOOKUP("電力（全国平均・暫定）",設定!$A$2:$C$101,3,FALSE)),"")</f>
        <v>4756381.5104408357</v>
      </c>
    </row>
    <row r="1476" spans="21:21" x14ac:dyDescent="0.15">
      <c r="U1476" s="8">
        <f>IFERROR(1 + ((1-T280)/MAX(T280,0.000001))*(VLOOKUP("都市ガス",設定!$A$2:$C$101,3,FALSE)/VLOOKUP("電力（全国平均・暫定）",設定!$A$2:$C$101,3,FALSE)),"")</f>
        <v>4756381.5104408357</v>
      </c>
    </row>
    <row r="1477" spans="21:21" x14ac:dyDescent="0.15">
      <c r="U1477" s="8">
        <f>IFERROR(1 + ((1-T281)/MAX(T281,0.000001))*(VLOOKUP("都市ガス",設定!$A$2:$C$101,3,FALSE)/VLOOKUP("電力（全国平均・暫定）",設定!$A$2:$C$101,3,FALSE)),"")</f>
        <v>4756381.5104408357</v>
      </c>
    </row>
    <row r="1478" spans="21:21" x14ac:dyDescent="0.15">
      <c r="U1478" s="8">
        <f>IFERROR(1 + ((1-T282)/MAX(T282,0.000001))*(VLOOKUP("都市ガス",設定!$A$2:$C$101,3,FALSE)/VLOOKUP("電力（全国平均・暫定）",設定!$A$2:$C$101,3,FALSE)),"")</f>
        <v>4756381.5104408357</v>
      </c>
    </row>
    <row r="1479" spans="21:21" x14ac:dyDescent="0.15">
      <c r="U1479" s="8">
        <f>IFERROR(1 + ((1-T283)/MAX(T283,0.000001))*(VLOOKUP("都市ガス",設定!$A$2:$C$101,3,FALSE)/VLOOKUP("電力（全国平均・暫定）",設定!$A$2:$C$101,3,FALSE)),"")</f>
        <v>4756381.5104408357</v>
      </c>
    </row>
    <row r="1480" spans="21:21" x14ac:dyDescent="0.15">
      <c r="U1480" s="8">
        <f>IFERROR(1 + ((1-T284)/MAX(T284,0.000001))*(VLOOKUP("都市ガス",設定!$A$2:$C$101,3,FALSE)/VLOOKUP("電力（全国平均・暫定）",設定!$A$2:$C$101,3,FALSE)),"")</f>
        <v>4756381.5104408357</v>
      </c>
    </row>
    <row r="1481" spans="21:21" x14ac:dyDescent="0.15">
      <c r="U1481" s="8">
        <f>IFERROR(1 + ((1-T285)/MAX(T285,0.000001))*(VLOOKUP("都市ガス",設定!$A$2:$C$101,3,FALSE)/VLOOKUP("電力（全国平均・暫定）",設定!$A$2:$C$101,3,FALSE)),"")</f>
        <v>4756381.5104408357</v>
      </c>
    </row>
    <row r="1482" spans="21:21" x14ac:dyDescent="0.15">
      <c r="U1482" s="8">
        <f>IFERROR(1 + ((1-T286)/MAX(T286,0.000001))*(VLOOKUP("都市ガス",設定!$A$2:$C$101,3,FALSE)/VLOOKUP("電力（全国平均・暫定）",設定!$A$2:$C$101,3,FALSE)),"")</f>
        <v>4756381.5104408357</v>
      </c>
    </row>
    <row r="1483" spans="21:21" x14ac:dyDescent="0.15">
      <c r="U1483" s="8">
        <f>IFERROR(1 + ((1-T287)/MAX(T287,0.000001))*(VLOOKUP("都市ガス",設定!$A$2:$C$101,3,FALSE)/VLOOKUP("電力（全国平均・暫定）",設定!$A$2:$C$101,3,FALSE)),"")</f>
        <v>4756381.5104408357</v>
      </c>
    </row>
    <row r="1484" spans="21:21" x14ac:dyDescent="0.15">
      <c r="U1484" s="8">
        <f>IFERROR(1 + ((1-T288)/MAX(T288,0.000001))*(VLOOKUP("都市ガス",設定!$A$2:$C$101,3,FALSE)/VLOOKUP("電力（全国平均・暫定）",設定!$A$2:$C$101,3,FALSE)),"")</f>
        <v>4756381.5104408357</v>
      </c>
    </row>
    <row r="1485" spans="21:21" x14ac:dyDescent="0.15">
      <c r="U1485" s="8">
        <f>IFERROR(1 + ((1-T289)/MAX(T289,0.000001))*(VLOOKUP("都市ガス",設定!$A$2:$C$101,3,FALSE)/VLOOKUP("電力（全国平均・暫定）",設定!$A$2:$C$101,3,FALSE)),"")</f>
        <v>4756381.5104408357</v>
      </c>
    </row>
    <row r="1486" spans="21:21" x14ac:dyDescent="0.15">
      <c r="U1486" s="8">
        <f>IFERROR(1 + ((1-T290)/MAX(T290,0.000001))*(VLOOKUP("都市ガス",設定!$A$2:$C$101,3,FALSE)/VLOOKUP("電力（全国平均・暫定）",設定!$A$2:$C$101,3,FALSE)),"")</f>
        <v>4756381.5104408357</v>
      </c>
    </row>
    <row r="1487" spans="21:21" x14ac:dyDescent="0.15">
      <c r="U1487" s="8">
        <f>IFERROR(1 + ((1-T291)/MAX(T291,0.000001))*(VLOOKUP("都市ガス",設定!$A$2:$C$101,3,FALSE)/VLOOKUP("電力（全国平均・暫定）",設定!$A$2:$C$101,3,FALSE)),"")</f>
        <v>4756381.5104408357</v>
      </c>
    </row>
    <row r="1488" spans="21:21" x14ac:dyDescent="0.15">
      <c r="U1488" s="8">
        <f>IFERROR(1 + ((1-T292)/MAX(T292,0.000001))*(VLOOKUP("都市ガス",設定!$A$2:$C$101,3,FALSE)/VLOOKUP("電力（全国平均・暫定）",設定!$A$2:$C$101,3,FALSE)),"")</f>
        <v>4756381.5104408357</v>
      </c>
    </row>
    <row r="1489" spans="21:21" x14ac:dyDescent="0.15">
      <c r="U1489" s="8">
        <f>IFERROR(1 + ((1-T293)/MAX(T293,0.000001))*(VLOOKUP("都市ガス",設定!$A$2:$C$101,3,FALSE)/VLOOKUP("電力（全国平均・暫定）",設定!$A$2:$C$101,3,FALSE)),"")</f>
        <v>4756381.5104408357</v>
      </c>
    </row>
    <row r="1490" spans="21:21" x14ac:dyDescent="0.15">
      <c r="U1490" s="8">
        <f>IFERROR(1 + ((1-T294)/MAX(T294,0.000001))*(VLOOKUP("都市ガス",設定!$A$2:$C$101,3,FALSE)/VLOOKUP("電力（全国平均・暫定）",設定!$A$2:$C$101,3,FALSE)),"")</f>
        <v>4756381.5104408357</v>
      </c>
    </row>
    <row r="1491" spans="21:21" x14ac:dyDescent="0.15">
      <c r="U1491" s="8">
        <f>IFERROR(1 + ((1-T295)/MAX(T295,0.000001))*(VLOOKUP("都市ガス",設定!$A$2:$C$101,3,FALSE)/VLOOKUP("電力（全国平均・暫定）",設定!$A$2:$C$101,3,FALSE)),"")</f>
        <v>4756381.5104408357</v>
      </c>
    </row>
    <row r="1492" spans="21:21" x14ac:dyDescent="0.15">
      <c r="U1492" s="8">
        <f>IFERROR(1 + ((1-T296)/MAX(T296,0.000001))*(VLOOKUP("都市ガス",設定!$A$2:$C$101,3,FALSE)/VLOOKUP("電力（全国平均・暫定）",設定!$A$2:$C$101,3,FALSE)),"")</f>
        <v>4756381.5104408357</v>
      </c>
    </row>
    <row r="1493" spans="21:21" x14ac:dyDescent="0.15">
      <c r="U1493" s="8">
        <f>IFERROR(1 + ((1-T297)/MAX(T297,0.000001))*(VLOOKUP("都市ガス",設定!$A$2:$C$101,3,FALSE)/VLOOKUP("電力（全国平均・暫定）",設定!$A$2:$C$101,3,FALSE)),"")</f>
        <v>4756381.5104408357</v>
      </c>
    </row>
    <row r="1494" spans="21:21" x14ac:dyDescent="0.15">
      <c r="U1494" s="8">
        <f>IFERROR(1 + ((1-T298)/MAX(T298,0.000001))*(VLOOKUP("都市ガス",設定!$A$2:$C$101,3,FALSE)/VLOOKUP("電力（全国平均・暫定）",設定!$A$2:$C$101,3,FALSE)),"")</f>
        <v>4756381.5104408357</v>
      </c>
    </row>
    <row r="1495" spans="21:21" x14ac:dyDescent="0.15">
      <c r="U1495" s="8">
        <f>IFERROR(1 + ((1-T299)/MAX(T299,0.000001))*(VLOOKUP("都市ガス",設定!$A$2:$C$101,3,FALSE)/VLOOKUP("電力（全国平均・暫定）",設定!$A$2:$C$101,3,FALSE)),"")</f>
        <v>4756381.5104408357</v>
      </c>
    </row>
    <row r="1496" spans="21:21" x14ac:dyDescent="0.15">
      <c r="U1496" s="8">
        <f>IFERROR(1 + ((1-T300)/MAX(T300,0.000001))*(VLOOKUP("都市ガス",設定!$A$2:$C$101,3,FALSE)/VLOOKUP("電力（全国平均・暫定）",設定!$A$2:$C$101,3,FALSE)),"")</f>
        <v>4756381.5104408357</v>
      </c>
    </row>
    <row r="1497" spans="21:21" x14ac:dyDescent="0.15">
      <c r="U1497" s="8">
        <f>IFERROR(1 + ((1-T301)/MAX(T301,0.000001))*(VLOOKUP("都市ガス",設定!$A$2:$C$101,3,FALSE)/VLOOKUP("電力（全国平均・暫定）",設定!$A$2:$C$101,3,FALSE)),"")</f>
        <v>4756381.5104408357</v>
      </c>
    </row>
    <row r="1498" spans="21:21" x14ac:dyDescent="0.15">
      <c r="U1498" s="8">
        <f>IFERROR(1 + ((1-T302)/MAX(T302,0.000001))*(VLOOKUP("都市ガス",設定!$A$2:$C$101,3,FALSE)/VLOOKUP("電力（全国平均・暫定）",設定!$A$2:$C$101,3,FALSE)),"")</f>
        <v>4756381.5104408357</v>
      </c>
    </row>
    <row r="1499" spans="21:21" x14ac:dyDescent="0.15">
      <c r="U1499" s="8">
        <f>IFERROR(1 + ((1-T303)/MAX(T303,0.000001))*(VLOOKUP("都市ガス",設定!$A$2:$C$101,3,FALSE)/VLOOKUP("電力（全国平均・暫定）",設定!$A$2:$C$101,3,FALSE)),"")</f>
        <v>4756381.5104408357</v>
      </c>
    </row>
    <row r="1500" spans="21:21" x14ac:dyDescent="0.15">
      <c r="U1500" s="8">
        <f>IFERROR(1 + ((1-T304)/MAX(T304,0.000001))*(VLOOKUP("都市ガス",設定!$A$2:$C$101,3,FALSE)/VLOOKUP("電力（全国平均・暫定）",設定!$A$2:$C$101,3,FALSE)),"")</f>
        <v>4756381.5104408357</v>
      </c>
    </row>
    <row r="1501" spans="21:21" x14ac:dyDescent="0.15">
      <c r="U1501" s="8">
        <f>IFERROR(1 + ((1-T305)/MAX(T305,0.000001))*(VLOOKUP("都市ガス",設定!$A$2:$C$101,3,FALSE)/VLOOKUP("電力（全国平均・暫定）",設定!$A$2:$C$101,3,FALSE)),"")</f>
        <v>4756381.5104408357</v>
      </c>
    </row>
    <row r="1502" spans="21:21" x14ac:dyDescent="0.15">
      <c r="U1502" s="8">
        <f>IFERROR(1 + ((1-T306)/MAX(T306,0.000001))*(VLOOKUP("都市ガス",設定!$A$2:$C$101,3,FALSE)/VLOOKUP("電力（全国平均・暫定）",設定!$A$2:$C$101,3,FALSE)),"")</f>
        <v>4756381.5104408357</v>
      </c>
    </row>
    <row r="1503" spans="21:21" x14ac:dyDescent="0.15">
      <c r="U1503" s="8">
        <f>IFERROR(1 + ((1-T307)/MAX(T307,0.000001))*(VLOOKUP("都市ガス",設定!$A$2:$C$101,3,FALSE)/VLOOKUP("電力（全国平均・暫定）",設定!$A$2:$C$101,3,FALSE)),"")</f>
        <v>4756381.5104408357</v>
      </c>
    </row>
    <row r="1504" spans="21:21" x14ac:dyDescent="0.15">
      <c r="U1504" s="8">
        <f>IFERROR(1 + ((1-T308)/MAX(T308,0.000001))*(VLOOKUP("都市ガス",設定!$A$2:$C$101,3,FALSE)/VLOOKUP("電力（全国平均・暫定）",設定!$A$2:$C$101,3,FALSE)),"")</f>
        <v>4756381.5104408357</v>
      </c>
    </row>
    <row r="1505" spans="21:21" x14ac:dyDescent="0.15">
      <c r="U1505" s="8">
        <f>IFERROR(1 + ((1-T309)/MAX(T309,0.000001))*(VLOOKUP("都市ガス",設定!$A$2:$C$101,3,FALSE)/VLOOKUP("電力（全国平均・暫定）",設定!$A$2:$C$101,3,FALSE)),"")</f>
        <v>4756381.5104408357</v>
      </c>
    </row>
    <row r="1506" spans="21:21" x14ac:dyDescent="0.15">
      <c r="U1506" s="8">
        <f>IFERROR(1 + ((1-T310)/MAX(T310,0.000001))*(VLOOKUP("都市ガス",設定!$A$2:$C$101,3,FALSE)/VLOOKUP("電力（全国平均・暫定）",設定!$A$2:$C$101,3,FALSE)),"")</f>
        <v>4756381.5104408357</v>
      </c>
    </row>
    <row r="1507" spans="21:21" x14ac:dyDescent="0.15">
      <c r="U1507" s="8">
        <f>IFERROR(1 + ((1-T311)/MAX(T311,0.000001))*(VLOOKUP("都市ガス",設定!$A$2:$C$101,3,FALSE)/VLOOKUP("電力（全国平均・暫定）",設定!$A$2:$C$101,3,FALSE)),"")</f>
        <v>4756381.5104408357</v>
      </c>
    </row>
    <row r="1508" spans="21:21" x14ac:dyDescent="0.15">
      <c r="U1508" s="8">
        <f>IFERROR(1 + ((1-T312)/MAX(T312,0.000001))*(VLOOKUP("都市ガス",設定!$A$2:$C$101,3,FALSE)/VLOOKUP("電力（全国平均・暫定）",設定!$A$2:$C$101,3,FALSE)),"")</f>
        <v>4756381.5104408357</v>
      </c>
    </row>
    <row r="1509" spans="21:21" x14ac:dyDescent="0.15">
      <c r="U1509" s="8">
        <f>IFERROR(1 + ((1-T313)/MAX(T313,0.000001))*(VLOOKUP("都市ガス",設定!$A$2:$C$101,3,FALSE)/VLOOKUP("電力（全国平均・暫定）",設定!$A$2:$C$101,3,FALSE)),"")</f>
        <v>4756381.5104408357</v>
      </c>
    </row>
    <row r="1510" spans="21:21" x14ac:dyDescent="0.15">
      <c r="U1510" s="8">
        <f>IFERROR(1 + ((1-T314)/MAX(T314,0.000001))*(VLOOKUP("都市ガス",設定!$A$2:$C$101,3,FALSE)/VLOOKUP("電力（全国平均・暫定）",設定!$A$2:$C$101,3,FALSE)),"")</f>
        <v>4756381.5104408357</v>
      </c>
    </row>
    <row r="1511" spans="21:21" x14ac:dyDescent="0.15">
      <c r="U1511" s="8">
        <f>IFERROR(1 + ((1-T315)/MAX(T315,0.000001))*(VLOOKUP("都市ガス",設定!$A$2:$C$101,3,FALSE)/VLOOKUP("電力（全国平均・暫定）",設定!$A$2:$C$101,3,FALSE)),"")</f>
        <v>4756381.5104408357</v>
      </c>
    </row>
    <row r="1512" spans="21:21" x14ac:dyDescent="0.15">
      <c r="U1512" s="8">
        <f>IFERROR(1 + ((1-T316)/MAX(T316,0.000001))*(VLOOKUP("都市ガス",設定!$A$2:$C$101,3,FALSE)/VLOOKUP("電力（全国平均・暫定）",設定!$A$2:$C$101,3,FALSE)),"")</f>
        <v>4756381.5104408357</v>
      </c>
    </row>
    <row r="1513" spans="21:21" x14ac:dyDescent="0.15">
      <c r="U1513" s="8">
        <f>IFERROR(1 + ((1-T317)/MAX(T317,0.000001))*(VLOOKUP("都市ガス",設定!$A$2:$C$101,3,FALSE)/VLOOKUP("電力（全国平均・暫定）",設定!$A$2:$C$101,3,FALSE)),"")</f>
        <v>4756381.5104408357</v>
      </c>
    </row>
    <row r="1514" spans="21:21" x14ac:dyDescent="0.15">
      <c r="U1514" s="8">
        <f>IFERROR(1 + ((1-T318)/MAX(T318,0.000001))*(VLOOKUP("都市ガス",設定!$A$2:$C$101,3,FALSE)/VLOOKUP("電力（全国平均・暫定）",設定!$A$2:$C$101,3,FALSE)),"")</f>
        <v>4756381.5104408357</v>
      </c>
    </row>
    <row r="1515" spans="21:21" x14ac:dyDescent="0.15">
      <c r="U1515" s="8">
        <f>IFERROR(1 + ((1-T319)/MAX(T319,0.000001))*(VLOOKUP("都市ガス",設定!$A$2:$C$101,3,FALSE)/VLOOKUP("電力（全国平均・暫定）",設定!$A$2:$C$101,3,FALSE)),"")</f>
        <v>4756381.5104408357</v>
      </c>
    </row>
    <row r="1516" spans="21:21" x14ac:dyDescent="0.15">
      <c r="U1516" s="8">
        <f>IFERROR(1 + ((1-T320)/MAX(T320,0.000001))*(VLOOKUP("都市ガス",設定!$A$2:$C$101,3,FALSE)/VLOOKUP("電力（全国平均・暫定）",設定!$A$2:$C$101,3,FALSE)),"")</f>
        <v>4756381.5104408357</v>
      </c>
    </row>
    <row r="1517" spans="21:21" x14ac:dyDescent="0.15">
      <c r="U1517" s="8">
        <f>IFERROR(1 + ((1-T321)/MAX(T321,0.000001))*(VLOOKUP("都市ガス",設定!$A$2:$C$101,3,FALSE)/VLOOKUP("電力（全国平均・暫定）",設定!$A$2:$C$101,3,FALSE)),"")</f>
        <v>4756381.5104408357</v>
      </c>
    </row>
    <row r="1518" spans="21:21" x14ac:dyDescent="0.15">
      <c r="U1518" s="8">
        <f>IFERROR(1 + ((1-T322)/MAX(T322,0.000001))*(VLOOKUP("都市ガス",設定!$A$2:$C$101,3,FALSE)/VLOOKUP("電力（全国平均・暫定）",設定!$A$2:$C$101,3,FALSE)),"")</f>
        <v>4756381.5104408357</v>
      </c>
    </row>
    <row r="1519" spans="21:21" x14ac:dyDescent="0.15">
      <c r="U1519" s="8">
        <f>IFERROR(1 + ((1-T323)/MAX(T323,0.000001))*(VLOOKUP("都市ガス",設定!$A$2:$C$101,3,FALSE)/VLOOKUP("電力（全国平均・暫定）",設定!$A$2:$C$101,3,FALSE)),"")</f>
        <v>4756381.5104408357</v>
      </c>
    </row>
    <row r="1520" spans="21:21" x14ac:dyDescent="0.15">
      <c r="U1520" s="8">
        <f>IFERROR(1 + ((1-T324)/MAX(T324,0.000001))*(VLOOKUP("都市ガス",設定!$A$2:$C$101,3,FALSE)/VLOOKUP("電力（全国平均・暫定）",設定!$A$2:$C$101,3,FALSE)),"")</f>
        <v>4756381.5104408357</v>
      </c>
    </row>
    <row r="1521" spans="21:21" x14ac:dyDescent="0.15">
      <c r="U1521" s="8">
        <f>IFERROR(1 + ((1-T325)/MAX(T325,0.000001))*(VLOOKUP("都市ガス",設定!$A$2:$C$101,3,FALSE)/VLOOKUP("電力（全国平均・暫定）",設定!$A$2:$C$101,3,FALSE)),"")</f>
        <v>4756381.5104408357</v>
      </c>
    </row>
    <row r="1522" spans="21:21" x14ac:dyDescent="0.15">
      <c r="U1522" s="8">
        <f>IFERROR(1 + ((1-T326)/MAX(T326,0.000001))*(VLOOKUP("都市ガス",設定!$A$2:$C$101,3,FALSE)/VLOOKUP("電力（全国平均・暫定）",設定!$A$2:$C$101,3,FALSE)),"")</f>
        <v>4756381.5104408357</v>
      </c>
    </row>
    <row r="1523" spans="21:21" x14ac:dyDescent="0.15">
      <c r="U1523" s="8">
        <f>IFERROR(1 + ((1-T327)/MAX(T327,0.000001))*(VLOOKUP("都市ガス",設定!$A$2:$C$101,3,FALSE)/VLOOKUP("電力（全国平均・暫定）",設定!$A$2:$C$101,3,FALSE)),"")</f>
        <v>4756381.5104408357</v>
      </c>
    </row>
    <row r="1524" spans="21:21" x14ac:dyDescent="0.15">
      <c r="U1524" s="8">
        <f>IFERROR(1 + ((1-T328)/MAX(T328,0.000001))*(VLOOKUP("都市ガス",設定!$A$2:$C$101,3,FALSE)/VLOOKUP("電力（全国平均・暫定）",設定!$A$2:$C$101,3,FALSE)),"")</f>
        <v>4756381.5104408357</v>
      </c>
    </row>
    <row r="1525" spans="21:21" x14ac:dyDescent="0.15">
      <c r="U1525" s="8">
        <f>IFERROR(1 + ((1-T329)/MAX(T329,0.000001))*(VLOOKUP("都市ガス",設定!$A$2:$C$101,3,FALSE)/VLOOKUP("電力（全国平均・暫定）",設定!$A$2:$C$101,3,FALSE)),"")</f>
        <v>4756381.5104408357</v>
      </c>
    </row>
    <row r="1526" spans="21:21" x14ac:dyDescent="0.15">
      <c r="U1526" s="8">
        <f>IFERROR(1 + ((1-T330)/MAX(T330,0.000001))*(VLOOKUP("都市ガス",設定!$A$2:$C$101,3,FALSE)/VLOOKUP("電力（全国平均・暫定）",設定!$A$2:$C$101,3,FALSE)),"")</f>
        <v>4756381.5104408357</v>
      </c>
    </row>
    <row r="1527" spans="21:21" x14ac:dyDescent="0.15">
      <c r="U1527" s="8">
        <f>IFERROR(1 + ((1-T331)/MAX(T331,0.000001))*(VLOOKUP("都市ガス",設定!$A$2:$C$101,3,FALSE)/VLOOKUP("電力（全国平均・暫定）",設定!$A$2:$C$101,3,FALSE)),"")</f>
        <v>4756381.5104408357</v>
      </c>
    </row>
    <row r="1528" spans="21:21" x14ac:dyDescent="0.15">
      <c r="U1528" s="8">
        <f>IFERROR(1 + ((1-T332)/MAX(T332,0.000001))*(VLOOKUP("都市ガス",設定!$A$2:$C$101,3,FALSE)/VLOOKUP("電力（全国平均・暫定）",設定!$A$2:$C$101,3,FALSE)),"")</f>
        <v>4756381.5104408357</v>
      </c>
    </row>
    <row r="1529" spans="21:21" x14ac:dyDescent="0.15">
      <c r="U1529" s="8">
        <f>IFERROR(1 + ((1-T333)/MAX(T333,0.000001))*(VLOOKUP("都市ガス",設定!$A$2:$C$101,3,FALSE)/VLOOKUP("電力（全国平均・暫定）",設定!$A$2:$C$101,3,FALSE)),"")</f>
        <v>4756381.5104408357</v>
      </c>
    </row>
    <row r="1530" spans="21:21" x14ac:dyDescent="0.15">
      <c r="U1530" s="8">
        <f>IFERROR(1 + ((1-T334)/MAX(T334,0.000001))*(VLOOKUP("都市ガス",設定!$A$2:$C$101,3,FALSE)/VLOOKUP("電力（全国平均・暫定）",設定!$A$2:$C$101,3,FALSE)),"")</f>
        <v>4756381.5104408357</v>
      </c>
    </row>
    <row r="1531" spans="21:21" x14ac:dyDescent="0.15">
      <c r="U1531" s="8">
        <f>IFERROR(1 + ((1-T335)/MAX(T335,0.000001))*(VLOOKUP("都市ガス",設定!$A$2:$C$101,3,FALSE)/VLOOKUP("電力（全国平均・暫定）",設定!$A$2:$C$101,3,FALSE)),"")</f>
        <v>4756381.5104408357</v>
      </c>
    </row>
    <row r="1532" spans="21:21" x14ac:dyDescent="0.15">
      <c r="U1532" s="8">
        <f>IFERROR(1 + ((1-T336)/MAX(T336,0.000001))*(VLOOKUP("都市ガス",設定!$A$2:$C$101,3,FALSE)/VLOOKUP("電力（全国平均・暫定）",設定!$A$2:$C$101,3,FALSE)),"")</f>
        <v>4756381.5104408357</v>
      </c>
    </row>
    <row r="1533" spans="21:21" x14ac:dyDescent="0.15">
      <c r="U1533" s="8">
        <f>IFERROR(1 + ((1-T337)/MAX(T337,0.000001))*(VLOOKUP("都市ガス",設定!$A$2:$C$101,3,FALSE)/VLOOKUP("電力（全国平均・暫定）",設定!$A$2:$C$101,3,FALSE)),"")</f>
        <v>4756381.5104408357</v>
      </c>
    </row>
    <row r="1534" spans="21:21" x14ac:dyDescent="0.15">
      <c r="U1534" s="8">
        <f>IFERROR(1 + ((1-T338)/MAX(T338,0.000001))*(VLOOKUP("都市ガス",設定!$A$2:$C$101,3,FALSE)/VLOOKUP("電力（全国平均・暫定）",設定!$A$2:$C$101,3,FALSE)),"")</f>
        <v>4756381.5104408357</v>
      </c>
    </row>
    <row r="1535" spans="21:21" x14ac:dyDescent="0.15">
      <c r="U1535" s="8">
        <f>IFERROR(1 + ((1-T339)/MAX(T339,0.000001))*(VLOOKUP("都市ガス",設定!$A$2:$C$101,3,FALSE)/VLOOKUP("電力（全国平均・暫定）",設定!$A$2:$C$101,3,FALSE)),"")</f>
        <v>4756381.5104408357</v>
      </c>
    </row>
    <row r="1536" spans="21:21" x14ac:dyDescent="0.15">
      <c r="U1536" s="8">
        <f>IFERROR(1 + ((1-T340)/MAX(T340,0.000001))*(VLOOKUP("都市ガス",設定!$A$2:$C$101,3,FALSE)/VLOOKUP("電力（全国平均・暫定）",設定!$A$2:$C$101,3,FALSE)),"")</f>
        <v>4756381.5104408357</v>
      </c>
    </row>
    <row r="1537" spans="21:21" x14ac:dyDescent="0.15">
      <c r="U1537" s="8">
        <f>IFERROR(1 + ((1-T341)/MAX(T341,0.000001))*(VLOOKUP("都市ガス",設定!$A$2:$C$101,3,FALSE)/VLOOKUP("電力（全国平均・暫定）",設定!$A$2:$C$101,3,FALSE)),"")</f>
        <v>4756381.5104408357</v>
      </c>
    </row>
    <row r="1538" spans="21:21" x14ac:dyDescent="0.15">
      <c r="U1538" s="8">
        <f>IFERROR(1 + ((1-T342)/MAX(T342,0.000001))*(VLOOKUP("都市ガス",設定!$A$2:$C$101,3,FALSE)/VLOOKUP("電力（全国平均・暫定）",設定!$A$2:$C$101,3,FALSE)),"")</f>
        <v>4756381.5104408357</v>
      </c>
    </row>
    <row r="1539" spans="21:21" x14ac:dyDescent="0.15">
      <c r="U1539" s="8">
        <f>IFERROR(1 + ((1-T343)/MAX(T343,0.000001))*(VLOOKUP("都市ガス",設定!$A$2:$C$101,3,FALSE)/VLOOKUP("電力（全国平均・暫定）",設定!$A$2:$C$101,3,FALSE)),"")</f>
        <v>4756381.5104408357</v>
      </c>
    </row>
    <row r="1540" spans="21:21" x14ac:dyDescent="0.15">
      <c r="U1540" s="8">
        <f>IFERROR(1 + ((1-T344)/MAX(T344,0.000001))*(VLOOKUP("都市ガス",設定!$A$2:$C$101,3,FALSE)/VLOOKUP("電力（全国平均・暫定）",設定!$A$2:$C$101,3,FALSE)),"")</f>
        <v>4756381.5104408357</v>
      </c>
    </row>
    <row r="1541" spans="21:21" x14ac:dyDescent="0.15">
      <c r="U1541" s="8">
        <f>IFERROR(1 + ((1-T345)/MAX(T345,0.000001))*(VLOOKUP("都市ガス",設定!$A$2:$C$101,3,FALSE)/VLOOKUP("電力（全国平均・暫定）",設定!$A$2:$C$101,3,FALSE)),"")</f>
        <v>4756381.5104408357</v>
      </c>
    </row>
    <row r="1542" spans="21:21" x14ac:dyDescent="0.15">
      <c r="U1542" s="8">
        <f>IFERROR(1 + ((1-T346)/MAX(T346,0.000001))*(VLOOKUP("都市ガス",設定!$A$2:$C$101,3,FALSE)/VLOOKUP("電力（全国平均・暫定）",設定!$A$2:$C$101,3,FALSE)),"")</f>
        <v>4756381.5104408357</v>
      </c>
    </row>
    <row r="1543" spans="21:21" x14ac:dyDescent="0.15">
      <c r="U1543" s="8">
        <f>IFERROR(1 + ((1-T347)/MAX(T347,0.000001))*(VLOOKUP("都市ガス",設定!$A$2:$C$101,3,FALSE)/VLOOKUP("電力（全国平均・暫定）",設定!$A$2:$C$101,3,FALSE)),"")</f>
        <v>4756381.5104408357</v>
      </c>
    </row>
    <row r="1544" spans="21:21" x14ac:dyDescent="0.15">
      <c r="U1544" s="8">
        <f>IFERROR(1 + ((1-T348)/MAX(T348,0.000001))*(VLOOKUP("都市ガス",設定!$A$2:$C$101,3,FALSE)/VLOOKUP("電力（全国平均・暫定）",設定!$A$2:$C$101,3,FALSE)),"")</f>
        <v>4756381.5104408357</v>
      </c>
    </row>
    <row r="1545" spans="21:21" x14ac:dyDescent="0.15">
      <c r="U1545" s="8">
        <f>IFERROR(1 + ((1-T349)/MAX(T349,0.000001))*(VLOOKUP("都市ガス",設定!$A$2:$C$101,3,FALSE)/VLOOKUP("電力（全国平均・暫定）",設定!$A$2:$C$101,3,FALSE)),"")</f>
        <v>4756381.5104408357</v>
      </c>
    </row>
    <row r="1546" spans="21:21" x14ac:dyDescent="0.15">
      <c r="U1546" s="8">
        <f>IFERROR(1 + ((1-T350)/MAX(T350,0.000001))*(VLOOKUP("都市ガス",設定!$A$2:$C$101,3,FALSE)/VLOOKUP("電力（全国平均・暫定）",設定!$A$2:$C$101,3,FALSE)),"")</f>
        <v>4756381.5104408357</v>
      </c>
    </row>
    <row r="1547" spans="21:21" x14ac:dyDescent="0.15">
      <c r="U1547" s="8">
        <f>IFERROR(1 + ((1-T351)/MAX(T351,0.000001))*(VLOOKUP("都市ガス",設定!$A$2:$C$101,3,FALSE)/VLOOKUP("電力（全国平均・暫定）",設定!$A$2:$C$101,3,FALSE)),"")</f>
        <v>4756381.5104408357</v>
      </c>
    </row>
    <row r="1548" spans="21:21" x14ac:dyDescent="0.15">
      <c r="U1548" s="8">
        <f>IFERROR(1 + ((1-T352)/MAX(T352,0.000001))*(VLOOKUP("都市ガス",設定!$A$2:$C$101,3,FALSE)/VLOOKUP("電力（全国平均・暫定）",設定!$A$2:$C$101,3,FALSE)),"")</f>
        <v>4756381.5104408357</v>
      </c>
    </row>
    <row r="1549" spans="21:21" x14ac:dyDescent="0.15">
      <c r="U1549" s="8">
        <f>IFERROR(1 + ((1-T353)/MAX(T353,0.000001))*(VLOOKUP("都市ガス",設定!$A$2:$C$101,3,FALSE)/VLOOKUP("電力（全国平均・暫定）",設定!$A$2:$C$101,3,FALSE)),"")</f>
        <v>4756381.5104408357</v>
      </c>
    </row>
    <row r="1550" spans="21:21" x14ac:dyDescent="0.15">
      <c r="U1550" s="8">
        <f>IFERROR(1 + ((1-T354)/MAX(T354,0.000001))*(VLOOKUP("都市ガス",設定!$A$2:$C$101,3,FALSE)/VLOOKUP("電力（全国平均・暫定）",設定!$A$2:$C$101,3,FALSE)),"")</f>
        <v>4756381.5104408357</v>
      </c>
    </row>
    <row r="1551" spans="21:21" x14ac:dyDescent="0.15">
      <c r="U1551" s="8">
        <f>IFERROR(1 + ((1-T355)/MAX(T355,0.000001))*(VLOOKUP("都市ガス",設定!$A$2:$C$101,3,FALSE)/VLOOKUP("電力（全国平均・暫定）",設定!$A$2:$C$101,3,FALSE)),"")</f>
        <v>4756381.5104408357</v>
      </c>
    </row>
    <row r="1552" spans="21:21" x14ac:dyDescent="0.15">
      <c r="U1552" s="8">
        <f>IFERROR(1 + ((1-T356)/MAX(T356,0.000001))*(VLOOKUP("都市ガス",設定!$A$2:$C$101,3,FALSE)/VLOOKUP("電力（全国平均・暫定）",設定!$A$2:$C$101,3,FALSE)),"")</f>
        <v>4756381.5104408357</v>
      </c>
    </row>
    <row r="1553" spans="21:21" x14ac:dyDescent="0.15">
      <c r="U1553" s="8">
        <f>IFERROR(1 + ((1-T357)/MAX(T357,0.000001))*(VLOOKUP("都市ガス",設定!$A$2:$C$101,3,FALSE)/VLOOKUP("電力（全国平均・暫定）",設定!$A$2:$C$101,3,FALSE)),"")</f>
        <v>4756381.5104408357</v>
      </c>
    </row>
    <row r="1554" spans="21:21" x14ac:dyDescent="0.15">
      <c r="U1554" s="8">
        <f>IFERROR(1 + ((1-T358)/MAX(T358,0.000001))*(VLOOKUP("都市ガス",設定!$A$2:$C$101,3,FALSE)/VLOOKUP("電力（全国平均・暫定）",設定!$A$2:$C$101,3,FALSE)),"")</f>
        <v>4756381.5104408357</v>
      </c>
    </row>
    <row r="1555" spans="21:21" x14ac:dyDescent="0.15">
      <c r="U1555" s="8">
        <f>IFERROR(1 + ((1-T359)/MAX(T359,0.000001))*(VLOOKUP("都市ガス",設定!$A$2:$C$101,3,FALSE)/VLOOKUP("電力（全国平均・暫定）",設定!$A$2:$C$101,3,FALSE)),"")</f>
        <v>4756381.5104408357</v>
      </c>
    </row>
    <row r="1556" spans="21:21" x14ac:dyDescent="0.15">
      <c r="U1556" s="8">
        <f>IFERROR(1 + ((1-T360)/MAX(T360,0.000001))*(VLOOKUP("都市ガス",設定!$A$2:$C$101,3,FALSE)/VLOOKUP("電力（全国平均・暫定）",設定!$A$2:$C$101,3,FALSE)),"")</f>
        <v>4756381.5104408357</v>
      </c>
    </row>
    <row r="1557" spans="21:21" x14ac:dyDescent="0.15">
      <c r="U1557" s="8">
        <f>IFERROR(1 + ((1-T361)/MAX(T361,0.000001))*(VLOOKUP("都市ガス",設定!$A$2:$C$101,3,FALSE)/VLOOKUP("電力（全国平均・暫定）",設定!$A$2:$C$101,3,FALSE)),"")</f>
        <v>4756381.5104408357</v>
      </c>
    </row>
    <row r="1558" spans="21:21" x14ac:dyDescent="0.15">
      <c r="U1558" s="8">
        <f>IFERROR(1 + ((1-T362)/MAX(T362,0.000001))*(VLOOKUP("都市ガス",設定!$A$2:$C$101,3,FALSE)/VLOOKUP("電力（全国平均・暫定）",設定!$A$2:$C$101,3,FALSE)),"")</f>
        <v>4756381.5104408357</v>
      </c>
    </row>
    <row r="1559" spans="21:21" x14ac:dyDescent="0.15">
      <c r="U1559" s="8">
        <f>IFERROR(1 + ((1-T363)/MAX(T363,0.000001))*(VLOOKUP("都市ガス",設定!$A$2:$C$101,3,FALSE)/VLOOKUP("電力（全国平均・暫定）",設定!$A$2:$C$101,3,FALSE)),"")</f>
        <v>4756381.5104408357</v>
      </c>
    </row>
    <row r="1560" spans="21:21" x14ac:dyDescent="0.15">
      <c r="U1560" s="8">
        <f>IFERROR(1 + ((1-T364)/MAX(T364,0.000001))*(VLOOKUP("都市ガス",設定!$A$2:$C$101,3,FALSE)/VLOOKUP("電力（全国平均・暫定）",設定!$A$2:$C$101,3,FALSE)),"")</f>
        <v>4756381.5104408357</v>
      </c>
    </row>
    <row r="1561" spans="21:21" x14ac:dyDescent="0.15">
      <c r="U1561" s="8">
        <f>IFERROR(1 + ((1-T365)/MAX(T365,0.000001))*(VLOOKUP("都市ガス",設定!$A$2:$C$101,3,FALSE)/VLOOKUP("電力（全国平均・暫定）",設定!$A$2:$C$101,3,FALSE)),"")</f>
        <v>4756381.5104408357</v>
      </c>
    </row>
    <row r="1562" spans="21:21" x14ac:dyDescent="0.15">
      <c r="U1562" s="8">
        <f>IFERROR(1 + ((1-T366)/MAX(T366,0.000001))*(VLOOKUP("都市ガス",設定!$A$2:$C$101,3,FALSE)/VLOOKUP("電力（全国平均・暫定）",設定!$A$2:$C$101,3,FALSE)),"")</f>
        <v>4756381.5104408357</v>
      </c>
    </row>
    <row r="1563" spans="21:21" x14ac:dyDescent="0.15">
      <c r="U1563" s="8">
        <f>IFERROR(1 + ((1-T367)/MAX(T367,0.000001))*(VLOOKUP("都市ガス",設定!$A$2:$C$101,3,FALSE)/VLOOKUP("電力（全国平均・暫定）",設定!$A$2:$C$101,3,FALSE)),"")</f>
        <v>4756381.5104408357</v>
      </c>
    </row>
    <row r="1564" spans="21:21" x14ac:dyDescent="0.15">
      <c r="U1564" s="8">
        <f>IFERROR(1 + ((1-T368)/MAX(T368,0.000001))*(VLOOKUP("都市ガス",設定!$A$2:$C$101,3,FALSE)/VLOOKUP("電力（全国平均・暫定）",設定!$A$2:$C$101,3,FALSE)),"")</f>
        <v>4756381.5104408357</v>
      </c>
    </row>
    <row r="1565" spans="21:21" x14ac:dyDescent="0.15">
      <c r="U1565" s="8">
        <f>IFERROR(1 + ((1-T369)/MAX(T369,0.000001))*(VLOOKUP("都市ガス",設定!$A$2:$C$101,3,FALSE)/VLOOKUP("電力（全国平均・暫定）",設定!$A$2:$C$101,3,FALSE)),"")</f>
        <v>4756381.5104408357</v>
      </c>
    </row>
    <row r="1566" spans="21:21" x14ac:dyDescent="0.15">
      <c r="U1566" s="8">
        <f>IFERROR(1 + ((1-T370)/MAX(T370,0.000001))*(VLOOKUP("都市ガス",設定!$A$2:$C$101,3,FALSE)/VLOOKUP("電力（全国平均・暫定）",設定!$A$2:$C$101,3,FALSE)),"")</f>
        <v>4756381.5104408357</v>
      </c>
    </row>
    <row r="1567" spans="21:21" x14ac:dyDescent="0.15">
      <c r="U1567" s="8">
        <f>IFERROR(1 + ((1-T371)/MAX(T371,0.000001))*(VLOOKUP("都市ガス",設定!$A$2:$C$101,3,FALSE)/VLOOKUP("電力（全国平均・暫定）",設定!$A$2:$C$101,3,FALSE)),"")</f>
        <v>4756381.5104408357</v>
      </c>
    </row>
    <row r="1568" spans="21:21" x14ac:dyDescent="0.15">
      <c r="U1568" s="8">
        <f>IFERROR(1 + ((1-T372)/MAX(T372,0.000001))*(VLOOKUP("都市ガス",設定!$A$2:$C$101,3,FALSE)/VLOOKUP("電力（全国平均・暫定）",設定!$A$2:$C$101,3,FALSE)),"")</f>
        <v>4756381.5104408357</v>
      </c>
    </row>
    <row r="1569" spans="21:21" x14ac:dyDescent="0.15">
      <c r="U1569" s="8">
        <f>IFERROR(1 + ((1-T373)/MAX(T373,0.000001))*(VLOOKUP("都市ガス",設定!$A$2:$C$101,3,FALSE)/VLOOKUP("電力（全国平均・暫定）",設定!$A$2:$C$101,3,FALSE)),"")</f>
        <v>4756381.5104408357</v>
      </c>
    </row>
    <row r="1570" spans="21:21" x14ac:dyDescent="0.15">
      <c r="U1570" s="8">
        <f>IFERROR(1 + ((1-T374)/MAX(T374,0.000001))*(VLOOKUP("都市ガス",設定!$A$2:$C$101,3,FALSE)/VLOOKUP("電力（全国平均・暫定）",設定!$A$2:$C$101,3,FALSE)),"")</f>
        <v>4756381.5104408357</v>
      </c>
    </row>
    <row r="1571" spans="21:21" x14ac:dyDescent="0.15">
      <c r="U1571" s="8">
        <f>IFERROR(1 + ((1-T375)/MAX(T375,0.000001))*(VLOOKUP("都市ガス",設定!$A$2:$C$101,3,FALSE)/VLOOKUP("電力（全国平均・暫定）",設定!$A$2:$C$101,3,FALSE)),"")</f>
        <v>4756381.5104408357</v>
      </c>
    </row>
    <row r="1572" spans="21:21" x14ac:dyDescent="0.15">
      <c r="U1572" s="8">
        <f>IFERROR(1 + ((1-T376)/MAX(T376,0.000001))*(VLOOKUP("都市ガス",設定!$A$2:$C$101,3,FALSE)/VLOOKUP("電力（全国平均・暫定）",設定!$A$2:$C$101,3,FALSE)),"")</f>
        <v>4756381.5104408357</v>
      </c>
    </row>
    <row r="1573" spans="21:21" x14ac:dyDescent="0.15">
      <c r="U1573" s="8">
        <f>IFERROR(1 + ((1-T377)/MAX(T377,0.000001))*(VLOOKUP("都市ガス",設定!$A$2:$C$101,3,FALSE)/VLOOKUP("電力（全国平均・暫定）",設定!$A$2:$C$101,3,FALSE)),"")</f>
        <v>4756381.5104408357</v>
      </c>
    </row>
    <row r="1574" spans="21:21" x14ac:dyDescent="0.15">
      <c r="U1574" s="8">
        <f>IFERROR(1 + ((1-T378)/MAX(T378,0.000001))*(VLOOKUP("都市ガス",設定!$A$2:$C$101,3,FALSE)/VLOOKUP("電力（全国平均・暫定）",設定!$A$2:$C$101,3,FALSE)),"")</f>
        <v>4756381.5104408357</v>
      </c>
    </row>
    <row r="1575" spans="21:21" x14ac:dyDescent="0.15">
      <c r="U1575" s="8">
        <f>IFERROR(1 + ((1-T379)/MAX(T379,0.000001))*(VLOOKUP("都市ガス",設定!$A$2:$C$101,3,FALSE)/VLOOKUP("電力（全国平均・暫定）",設定!$A$2:$C$101,3,FALSE)),"")</f>
        <v>4756381.5104408357</v>
      </c>
    </row>
    <row r="1576" spans="21:21" x14ac:dyDescent="0.15">
      <c r="U1576" s="8">
        <f>IFERROR(1 + ((1-T380)/MAX(T380,0.000001))*(VLOOKUP("都市ガス",設定!$A$2:$C$101,3,FALSE)/VLOOKUP("電力（全国平均・暫定）",設定!$A$2:$C$101,3,FALSE)),"")</f>
        <v>4756381.5104408357</v>
      </c>
    </row>
    <row r="1577" spans="21:21" x14ac:dyDescent="0.15">
      <c r="U1577" s="8">
        <f>IFERROR(1 + ((1-T381)/MAX(T381,0.000001))*(VLOOKUP("都市ガス",設定!$A$2:$C$101,3,FALSE)/VLOOKUP("電力（全国平均・暫定）",設定!$A$2:$C$101,3,FALSE)),"")</f>
        <v>4756381.5104408357</v>
      </c>
    </row>
    <row r="1578" spans="21:21" x14ac:dyDescent="0.15">
      <c r="U1578" s="8">
        <f>IFERROR(1 + ((1-T382)/MAX(T382,0.000001))*(VLOOKUP("都市ガス",設定!$A$2:$C$101,3,FALSE)/VLOOKUP("電力（全国平均・暫定）",設定!$A$2:$C$101,3,FALSE)),"")</f>
        <v>4756381.5104408357</v>
      </c>
    </row>
    <row r="1579" spans="21:21" x14ac:dyDescent="0.15">
      <c r="U1579" s="8">
        <f>IFERROR(1 + ((1-T383)/MAX(T383,0.000001))*(VLOOKUP("都市ガス",設定!$A$2:$C$101,3,FALSE)/VLOOKUP("電力（全国平均・暫定）",設定!$A$2:$C$101,3,FALSE)),"")</f>
        <v>4756381.5104408357</v>
      </c>
    </row>
    <row r="1580" spans="21:21" x14ac:dyDescent="0.15">
      <c r="U1580" s="8">
        <f>IFERROR(1 + ((1-T384)/MAX(T384,0.000001))*(VLOOKUP("都市ガス",設定!$A$2:$C$101,3,FALSE)/VLOOKUP("電力（全国平均・暫定）",設定!$A$2:$C$101,3,FALSE)),"")</f>
        <v>4756381.5104408357</v>
      </c>
    </row>
    <row r="1581" spans="21:21" x14ac:dyDescent="0.15">
      <c r="U1581" s="8">
        <f>IFERROR(1 + ((1-T385)/MAX(T385,0.000001))*(VLOOKUP("都市ガス",設定!$A$2:$C$101,3,FALSE)/VLOOKUP("電力（全国平均・暫定）",設定!$A$2:$C$101,3,FALSE)),"")</f>
        <v>4756381.5104408357</v>
      </c>
    </row>
    <row r="1582" spans="21:21" x14ac:dyDescent="0.15">
      <c r="U1582" s="8">
        <f>IFERROR(1 + ((1-T386)/MAX(T386,0.000001))*(VLOOKUP("都市ガス",設定!$A$2:$C$101,3,FALSE)/VLOOKUP("電力（全国平均・暫定）",設定!$A$2:$C$101,3,FALSE)),"")</f>
        <v>4756381.5104408357</v>
      </c>
    </row>
    <row r="1583" spans="21:21" x14ac:dyDescent="0.15">
      <c r="U1583" s="8">
        <f>IFERROR(1 + ((1-T387)/MAX(T387,0.000001))*(VLOOKUP("都市ガス",設定!$A$2:$C$101,3,FALSE)/VLOOKUP("電力（全国平均・暫定）",設定!$A$2:$C$101,3,FALSE)),"")</f>
        <v>4756381.5104408357</v>
      </c>
    </row>
    <row r="1584" spans="21:21" x14ac:dyDescent="0.15">
      <c r="U1584" s="8">
        <f>IFERROR(1 + ((1-T388)/MAX(T388,0.000001))*(VLOOKUP("都市ガス",設定!$A$2:$C$101,3,FALSE)/VLOOKUP("電力（全国平均・暫定）",設定!$A$2:$C$101,3,FALSE)),"")</f>
        <v>4756381.5104408357</v>
      </c>
    </row>
    <row r="1585" spans="21:21" x14ac:dyDescent="0.15">
      <c r="U1585" s="8">
        <f>IFERROR(1 + ((1-T389)/MAX(T389,0.000001))*(VLOOKUP("都市ガス",設定!$A$2:$C$101,3,FALSE)/VLOOKUP("電力（全国平均・暫定）",設定!$A$2:$C$101,3,FALSE)),"")</f>
        <v>4756381.5104408357</v>
      </c>
    </row>
    <row r="1586" spans="21:21" x14ac:dyDescent="0.15">
      <c r="U1586" s="8">
        <f>IFERROR(1 + ((1-T390)/MAX(T390,0.000001))*(VLOOKUP("都市ガス",設定!$A$2:$C$101,3,FALSE)/VLOOKUP("電力（全国平均・暫定）",設定!$A$2:$C$101,3,FALSE)),"")</f>
        <v>4756381.5104408357</v>
      </c>
    </row>
    <row r="1587" spans="21:21" x14ac:dyDescent="0.15">
      <c r="U1587" s="8">
        <f>IFERROR(1 + ((1-T391)/MAX(T391,0.000001))*(VLOOKUP("都市ガス",設定!$A$2:$C$101,3,FALSE)/VLOOKUP("電力（全国平均・暫定）",設定!$A$2:$C$101,3,FALSE)),"")</f>
        <v>4756381.5104408357</v>
      </c>
    </row>
    <row r="1588" spans="21:21" x14ac:dyDescent="0.15">
      <c r="U1588" s="8">
        <f>IFERROR(1 + ((1-T392)/MAX(T392,0.000001))*(VLOOKUP("都市ガス",設定!$A$2:$C$101,3,FALSE)/VLOOKUP("電力（全国平均・暫定）",設定!$A$2:$C$101,3,FALSE)),"")</f>
        <v>4756381.5104408357</v>
      </c>
    </row>
    <row r="1589" spans="21:21" x14ac:dyDescent="0.15">
      <c r="U1589" s="8">
        <f>IFERROR(1 + ((1-T393)/MAX(T393,0.000001))*(VLOOKUP("都市ガス",設定!$A$2:$C$101,3,FALSE)/VLOOKUP("電力（全国平均・暫定）",設定!$A$2:$C$101,3,FALSE)),"")</f>
        <v>4756381.5104408357</v>
      </c>
    </row>
    <row r="1590" spans="21:21" x14ac:dyDescent="0.15">
      <c r="U1590" s="8">
        <f>IFERROR(1 + ((1-T394)/MAX(T394,0.000001))*(VLOOKUP("都市ガス",設定!$A$2:$C$101,3,FALSE)/VLOOKUP("電力（全国平均・暫定）",設定!$A$2:$C$101,3,FALSE)),"")</f>
        <v>4756381.5104408357</v>
      </c>
    </row>
    <row r="1591" spans="21:21" x14ac:dyDescent="0.15">
      <c r="U1591" s="8">
        <f>IFERROR(1 + ((1-T395)/MAX(T395,0.000001))*(VLOOKUP("都市ガス",設定!$A$2:$C$101,3,FALSE)/VLOOKUP("電力（全国平均・暫定）",設定!$A$2:$C$101,3,FALSE)),"")</f>
        <v>4756381.5104408357</v>
      </c>
    </row>
    <row r="1592" spans="21:21" x14ac:dyDescent="0.15">
      <c r="U1592" s="8">
        <f>IFERROR(1 + ((1-T396)/MAX(T396,0.000001))*(VLOOKUP("都市ガス",設定!$A$2:$C$101,3,FALSE)/VLOOKUP("電力（全国平均・暫定）",設定!$A$2:$C$101,3,FALSE)),"")</f>
        <v>4756381.5104408357</v>
      </c>
    </row>
    <row r="1593" spans="21:21" x14ac:dyDescent="0.15">
      <c r="U1593" s="8">
        <f>IFERROR(1 + ((1-T397)/MAX(T397,0.000001))*(VLOOKUP("都市ガス",設定!$A$2:$C$101,3,FALSE)/VLOOKUP("電力（全国平均・暫定）",設定!$A$2:$C$101,3,FALSE)),"")</f>
        <v>4756381.5104408357</v>
      </c>
    </row>
    <row r="1594" spans="21:21" x14ac:dyDescent="0.15">
      <c r="U1594" s="8">
        <f>IFERROR(1 + ((1-T398)/MAX(T398,0.000001))*(VLOOKUP("都市ガス",設定!$A$2:$C$101,3,FALSE)/VLOOKUP("電力（全国平均・暫定）",設定!$A$2:$C$101,3,FALSE)),"")</f>
        <v>4756381.5104408357</v>
      </c>
    </row>
    <row r="1595" spans="21:21" x14ac:dyDescent="0.15">
      <c r="U1595" s="8">
        <f>IFERROR(1 + ((1-T399)/MAX(T399,0.000001))*(VLOOKUP("都市ガス",設定!$A$2:$C$101,3,FALSE)/VLOOKUP("電力（全国平均・暫定）",設定!$A$2:$C$101,3,FALSE)),"")</f>
        <v>4756381.5104408357</v>
      </c>
    </row>
    <row r="1596" spans="21:21" x14ac:dyDescent="0.15">
      <c r="U1596" s="8">
        <f>IFERROR(1 + ((1-T400)/MAX(T400,0.000001))*(VLOOKUP("都市ガス",設定!$A$2:$C$101,3,FALSE)/VLOOKUP("電力（全国平均・暫定）",設定!$A$2:$C$101,3,FALSE)),"")</f>
        <v>4756381.5104408357</v>
      </c>
    </row>
    <row r="1597" spans="21:21" x14ac:dyDescent="0.15">
      <c r="U1597" s="8">
        <f>IFERROR(1 + ((1-T401)/MAX(T401,0.000001))*(VLOOKUP("都市ガス",設定!$A$2:$C$101,3,FALSE)/VLOOKUP("電力（全国平均・暫定）",設定!$A$2:$C$101,3,FALSE)),"")</f>
        <v>4756381.5104408357</v>
      </c>
    </row>
    <row r="1598" spans="21:21" x14ac:dyDescent="0.15">
      <c r="U1598" s="8">
        <f>IFERROR(1 + ((1-T402)/MAX(T402,0.000001))*(VLOOKUP("都市ガス",設定!$A$2:$C$101,3,FALSE)/VLOOKUP("電力（全国平均・暫定）",設定!$A$2:$C$101,3,FALSE)),"")</f>
        <v>4756381.5104408357</v>
      </c>
    </row>
    <row r="1599" spans="21:21" x14ac:dyDescent="0.15">
      <c r="U1599" s="8">
        <f>IFERROR(1 + ((1-T403)/MAX(T403,0.000001))*(VLOOKUP("都市ガス",設定!$A$2:$C$101,3,FALSE)/VLOOKUP("電力（全国平均・暫定）",設定!$A$2:$C$101,3,FALSE)),"")</f>
        <v>4756381.5104408357</v>
      </c>
    </row>
    <row r="1600" spans="21:21" x14ac:dyDescent="0.15">
      <c r="U1600" s="8">
        <f>IFERROR(1 + ((1-T404)/MAX(T404,0.000001))*(VLOOKUP("都市ガス",設定!$A$2:$C$101,3,FALSE)/VLOOKUP("電力（全国平均・暫定）",設定!$A$2:$C$101,3,FALSE)),"")</f>
        <v>4756381.5104408357</v>
      </c>
    </row>
    <row r="1601" spans="21:21" x14ac:dyDescent="0.15">
      <c r="U1601" s="8">
        <f>IFERROR(1 + ((1-T405)/MAX(T405,0.000001))*(VLOOKUP("都市ガス",設定!$A$2:$C$101,3,FALSE)/VLOOKUP("電力（全国平均・暫定）",設定!$A$2:$C$101,3,FALSE)),"")</f>
        <v>4756381.5104408357</v>
      </c>
    </row>
    <row r="1602" spans="21:21" x14ac:dyDescent="0.15">
      <c r="U1602" s="8">
        <f>IFERROR(1 + ((1-T406)/MAX(T406,0.000001))*(VLOOKUP("都市ガス",設定!$A$2:$C$101,3,FALSE)/VLOOKUP("電力（全国平均・暫定）",設定!$A$2:$C$101,3,FALSE)),"")</f>
        <v>4756381.5104408357</v>
      </c>
    </row>
    <row r="1603" spans="21:21" x14ac:dyDescent="0.15">
      <c r="U1603" s="8">
        <f>IFERROR(1 + ((1-T407)/MAX(T407,0.000001))*(VLOOKUP("都市ガス",設定!$A$2:$C$101,3,FALSE)/VLOOKUP("電力（全国平均・暫定）",設定!$A$2:$C$101,3,FALSE)),"")</f>
        <v>4756381.5104408357</v>
      </c>
    </row>
    <row r="1604" spans="21:21" x14ac:dyDescent="0.15">
      <c r="U1604" s="8">
        <f>IFERROR(1 + ((1-T408)/MAX(T408,0.000001))*(VLOOKUP("都市ガス",設定!$A$2:$C$101,3,FALSE)/VLOOKUP("電力（全国平均・暫定）",設定!$A$2:$C$101,3,FALSE)),"")</f>
        <v>4756381.5104408357</v>
      </c>
    </row>
    <row r="1605" spans="21:21" x14ac:dyDescent="0.15">
      <c r="U1605" s="8">
        <f>IFERROR(1 + ((1-T409)/MAX(T409,0.000001))*(VLOOKUP("都市ガス",設定!$A$2:$C$101,3,FALSE)/VLOOKUP("電力（全国平均・暫定）",設定!$A$2:$C$101,3,FALSE)),"")</f>
        <v>4756381.5104408357</v>
      </c>
    </row>
    <row r="1606" spans="21:21" x14ac:dyDescent="0.15">
      <c r="U1606" s="8">
        <f>IFERROR(1 + ((1-T410)/MAX(T410,0.000001))*(VLOOKUP("都市ガス",設定!$A$2:$C$101,3,FALSE)/VLOOKUP("電力（全国平均・暫定）",設定!$A$2:$C$101,3,FALSE)),"")</f>
        <v>4756381.5104408357</v>
      </c>
    </row>
    <row r="1607" spans="21:21" x14ac:dyDescent="0.15">
      <c r="U1607" s="8">
        <f>IFERROR(1 + ((1-T411)/MAX(T411,0.000001))*(VLOOKUP("都市ガス",設定!$A$2:$C$101,3,FALSE)/VLOOKUP("電力（全国平均・暫定）",設定!$A$2:$C$101,3,FALSE)),"")</f>
        <v>4756381.5104408357</v>
      </c>
    </row>
    <row r="1608" spans="21:21" x14ac:dyDescent="0.15">
      <c r="U1608" s="8">
        <f>IFERROR(1 + ((1-T412)/MAX(T412,0.000001))*(VLOOKUP("都市ガス",設定!$A$2:$C$101,3,FALSE)/VLOOKUP("電力（全国平均・暫定）",設定!$A$2:$C$101,3,FALSE)),"")</f>
        <v>4756381.5104408357</v>
      </c>
    </row>
    <row r="1609" spans="21:21" x14ac:dyDescent="0.15">
      <c r="U1609" s="8">
        <f>IFERROR(1 + ((1-T413)/MAX(T413,0.000001))*(VLOOKUP("都市ガス",設定!$A$2:$C$101,3,FALSE)/VLOOKUP("電力（全国平均・暫定）",設定!$A$2:$C$101,3,FALSE)),"")</f>
        <v>4756381.5104408357</v>
      </c>
    </row>
    <row r="1610" spans="21:21" x14ac:dyDescent="0.15">
      <c r="U1610" s="8">
        <f>IFERROR(1 + ((1-T414)/MAX(T414,0.000001))*(VLOOKUP("都市ガス",設定!$A$2:$C$101,3,FALSE)/VLOOKUP("電力（全国平均・暫定）",設定!$A$2:$C$101,3,FALSE)),"")</f>
        <v>4756381.5104408357</v>
      </c>
    </row>
    <row r="1611" spans="21:21" x14ac:dyDescent="0.15">
      <c r="U1611" s="8">
        <f>IFERROR(1 + ((1-T415)/MAX(T415,0.000001))*(VLOOKUP("都市ガス",設定!$A$2:$C$101,3,FALSE)/VLOOKUP("電力（全国平均・暫定）",設定!$A$2:$C$101,3,FALSE)),"")</f>
        <v>4756381.5104408357</v>
      </c>
    </row>
    <row r="1612" spans="21:21" x14ac:dyDescent="0.15">
      <c r="U1612" s="8">
        <f>IFERROR(1 + ((1-T416)/MAX(T416,0.000001))*(VLOOKUP("都市ガス",設定!$A$2:$C$101,3,FALSE)/VLOOKUP("電力（全国平均・暫定）",設定!$A$2:$C$101,3,FALSE)),"")</f>
        <v>4756381.5104408357</v>
      </c>
    </row>
    <row r="1613" spans="21:21" x14ac:dyDescent="0.15">
      <c r="U1613" s="8">
        <f>IFERROR(1 + ((1-T417)/MAX(T417,0.000001))*(VLOOKUP("都市ガス",設定!$A$2:$C$101,3,FALSE)/VLOOKUP("電力（全国平均・暫定）",設定!$A$2:$C$101,3,FALSE)),"")</f>
        <v>4756381.5104408357</v>
      </c>
    </row>
    <row r="1614" spans="21:21" x14ac:dyDescent="0.15">
      <c r="U1614" s="8">
        <f>IFERROR(1 + ((1-T418)/MAX(T418,0.000001))*(VLOOKUP("都市ガス",設定!$A$2:$C$101,3,FALSE)/VLOOKUP("電力（全国平均・暫定）",設定!$A$2:$C$101,3,FALSE)),"")</f>
        <v>4756381.5104408357</v>
      </c>
    </row>
    <row r="1615" spans="21:21" x14ac:dyDescent="0.15">
      <c r="U1615" s="8">
        <f>IFERROR(1 + ((1-T419)/MAX(T419,0.000001))*(VLOOKUP("都市ガス",設定!$A$2:$C$101,3,FALSE)/VLOOKUP("電力（全国平均・暫定）",設定!$A$2:$C$101,3,FALSE)),"")</f>
        <v>4756381.5104408357</v>
      </c>
    </row>
    <row r="1616" spans="21:21" x14ac:dyDescent="0.15">
      <c r="U1616" s="8">
        <f>IFERROR(1 + ((1-T420)/MAX(T420,0.000001))*(VLOOKUP("都市ガス",設定!$A$2:$C$101,3,FALSE)/VLOOKUP("電力（全国平均・暫定）",設定!$A$2:$C$101,3,FALSE)),"")</f>
        <v>4756381.5104408357</v>
      </c>
    </row>
    <row r="1617" spans="21:21" x14ac:dyDescent="0.15">
      <c r="U1617" s="8">
        <f>IFERROR(1 + ((1-T421)/MAX(T421,0.000001))*(VLOOKUP("都市ガス",設定!$A$2:$C$101,3,FALSE)/VLOOKUP("電力（全国平均・暫定）",設定!$A$2:$C$101,3,FALSE)),"")</f>
        <v>4756381.5104408357</v>
      </c>
    </row>
    <row r="1618" spans="21:21" x14ac:dyDescent="0.15">
      <c r="U1618" s="8">
        <f>IFERROR(1 + ((1-T422)/MAX(T422,0.000001))*(VLOOKUP("都市ガス",設定!$A$2:$C$101,3,FALSE)/VLOOKUP("電力（全国平均・暫定）",設定!$A$2:$C$101,3,FALSE)),"")</f>
        <v>4756381.5104408357</v>
      </c>
    </row>
    <row r="1619" spans="21:21" x14ac:dyDescent="0.15">
      <c r="U1619" s="8">
        <f>IFERROR(1 + ((1-T423)/MAX(T423,0.000001))*(VLOOKUP("都市ガス",設定!$A$2:$C$101,3,FALSE)/VLOOKUP("電力（全国平均・暫定）",設定!$A$2:$C$101,3,FALSE)),"")</f>
        <v>4756381.5104408357</v>
      </c>
    </row>
    <row r="1620" spans="21:21" x14ac:dyDescent="0.15">
      <c r="U1620" s="8">
        <f>IFERROR(1 + ((1-T424)/MAX(T424,0.000001))*(VLOOKUP("都市ガス",設定!$A$2:$C$101,3,FALSE)/VLOOKUP("電力（全国平均・暫定）",設定!$A$2:$C$101,3,FALSE)),"")</f>
        <v>4756381.5104408357</v>
      </c>
    </row>
    <row r="1621" spans="21:21" x14ac:dyDescent="0.15">
      <c r="U1621" s="8">
        <f>IFERROR(1 + ((1-T425)/MAX(T425,0.000001))*(VLOOKUP("都市ガス",設定!$A$2:$C$101,3,FALSE)/VLOOKUP("電力（全国平均・暫定）",設定!$A$2:$C$101,3,FALSE)),"")</f>
        <v>4756381.5104408357</v>
      </c>
    </row>
    <row r="1622" spans="21:21" x14ac:dyDescent="0.15">
      <c r="U1622" s="8">
        <f>IFERROR(1 + ((1-T426)/MAX(T426,0.000001))*(VLOOKUP("都市ガス",設定!$A$2:$C$101,3,FALSE)/VLOOKUP("電力（全国平均・暫定）",設定!$A$2:$C$101,3,FALSE)),"")</f>
        <v>4756381.5104408357</v>
      </c>
    </row>
    <row r="1623" spans="21:21" x14ac:dyDescent="0.15">
      <c r="U1623" s="8">
        <f>IFERROR(1 + ((1-T427)/MAX(T427,0.000001))*(VLOOKUP("都市ガス",設定!$A$2:$C$101,3,FALSE)/VLOOKUP("電力（全国平均・暫定）",設定!$A$2:$C$101,3,FALSE)),"")</f>
        <v>4756381.5104408357</v>
      </c>
    </row>
    <row r="1624" spans="21:21" x14ac:dyDescent="0.15">
      <c r="U1624" s="8">
        <f>IFERROR(1 + ((1-T428)/MAX(T428,0.000001))*(VLOOKUP("都市ガス",設定!$A$2:$C$101,3,FALSE)/VLOOKUP("電力（全国平均・暫定）",設定!$A$2:$C$101,3,FALSE)),"")</f>
        <v>4756381.5104408357</v>
      </c>
    </row>
    <row r="1625" spans="21:21" x14ac:dyDescent="0.15">
      <c r="U1625" s="8">
        <f>IFERROR(1 + ((1-T429)/MAX(T429,0.000001))*(VLOOKUP("都市ガス",設定!$A$2:$C$101,3,FALSE)/VLOOKUP("電力（全国平均・暫定）",設定!$A$2:$C$101,3,FALSE)),"")</f>
        <v>4756381.5104408357</v>
      </c>
    </row>
    <row r="1626" spans="21:21" x14ac:dyDescent="0.15">
      <c r="U1626" s="8">
        <f>IFERROR(1 + ((1-T430)/MAX(T430,0.000001))*(VLOOKUP("都市ガス",設定!$A$2:$C$101,3,FALSE)/VLOOKUP("電力（全国平均・暫定）",設定!$A$2:$C$101,3,FALSE)),"")</f>
        <v>4756381.5104408357</v>
      </c>
    </row>
    <row r="1627" spans="21:21" x14ac:dyDescent="0.15">
      <c r="U1627" s="8">
        <f>IFERROR(1 + ((1-T431)/MAX(T431,0.000001))*(VLOOKUP("都市ガス",設定!$A$2:$C$101,3,FALSE)/VLOOKUP("電力（全国平均・暫定）",設定!$A$2:$C$101,3,FALSE)),"")</f>
        <v>4756381.5104408357</v>
      </c>
    </row>
    <row r="1628" spans="21:21" x14ac:dyDescent="0.15">
      <c r="U1628" s="8">
        <f>IFERROR(1 + ((1-T432)/MAX(T432,0.000001))*(VLOOKUP("都市ガス",設定!$A$2:$C$101,3,FALSE)/VLOOKUP("電力（全国平均・暫定）",設定!$A$2:$C$101,3,FALSE)),"")</f>
        <v>4756381.5104408357</v>
      </c>
    </row>
    <row r="1629" spans="21:21" x14ac:dyDescent="0.15">
      <c r="U1629" s="8">
        <f>IFERROR(1 + ((1-T433)/MAX(T433,0.000001))*(VLOOKUP("都市ガス",設定!$A$2:$C$101,3,FALSE)/VLOOKUP("電力（全国平均・暫定）",設定!$A$2:$C$101,3,FALSE)),"")</f>
        <v>4756381.5104408357</v>
      </c>
    </row>
    <row r="1630" spans="21:21" x14ac:dyDescent="0.15">
      <c r="U1630" s="8">
        <f>IFERROR(1 + ((1-T434)/MAX(T434,0.000001))*(VLOOKUP("都市ガス",設定!$A$2:$C$101,3,FALSE)/VLOOKUP("電力（全国平均・暫定）",設定!$A$2:$C$101,3,FALSE)),"")</f>
        <v>4756381.5104408357</v>
      </c>
    </row>
    <row r="1631" spans="21:21" x14ac:dyDescent="0.15">
      <c r="U1631" s="8">
        <f>IFERROR(1 + ((1-T435)/MAX(T435,0.000001))*(VLOOKUP("都市ガス",設定!$A$2:$C$101,3,FALSE)/VLOOKUP("電力（全国平均・暫定）",設定!$A$2:$C$101,3,FALSE)),"")</f>
        <v>4756381.5104408357</v>
      </c>
    </row>
    <row r="1632" spans="21:21" x14ac:dyDescent="0.15">
      <c r="U1632" s="8">
        <f>IFERROR(1 + ((1-T436)/MAX(T436,0.000001))*(VLOOKUP("都市ガス",設定!$A$2:$C$101,3,FALSE)/VLOOKUP("電力（全国平均・暫定）",設定!$A$2:$C$101,3,FALSE)),"")</f>
        <v>4756381.5104408357</v>
      </c>
    </row>
    <row r="1633" spans="21:21" x14ac:dyDescent="0.15">
      <c r="U1633" s="8">
        <f>IFERROR(1 + ((1-T437)/MAX(T437,0.000001))*(VLOOKUP("都市ガス",設定!$A$2:$C$101,3,FALSE)/VLOOKUP("電力（全国平均・暫定）",設定!$A$2:$C$101,3,FALSE)),"")</f>
        <v>4756381.5104408357</v>
      </c>
    </row>
    <row r="1634" spans="21:21" x14ac:dyDescent="0.15">
      <c r="U1634" s="8">
        <f>IFERROR(1 + ((1-T438)/MAX(T438,0.000001))*(VLOOKUP("都市ガス",設定!$A$2:$C$101,3,FALSE)/VLOOKUP("電力（全国平均・暫定）",設定!$A$2:$C$101,3,FALSE)),"")</f>
        <v>4756381.5104408357</v>
      </c>
    </row>
    <row r="1635" spans="21:21" x14ac:dyDescent="0.15">
      <c r="U1635" s="8">
        <f>IFERROR(1 + ((1-T439)/MAX(T439,0.000001))*(VLOOKUP("都市ガス",設定!$A$2:$C$101,3,FALSE)/VLOOKUP("電力（全国平均・暫定）",設定!$A$2:$C$101,3,FALSE)),"")</f>
        <v>4756381.5104408357</v>
      </c>
    </row>
    <row r="1636" spans="21:21" x14ac:dyDescent="0.15">
      <c r="U1636" s="8">
        <f>IFERROR(1 + ((1-T440)/MAX(T440,0.000001))*(VLOOKUP("都市ガス",設定!$A$2:$C$101,3,FALSE)/VLOOKUP("電力（全国平均・暫定）",設定!$A$2:$C$101,3,FALSE)),"")</f>
        <v>4756381.5104408357</v>
      </c>
    </row>
    <row r="1637" spans="21:21" x14ac:dyDescent="0.15">
      <c r="U1637" s="8">
        <f>IFERROR(1 + ((1-T441)/MAX(T441,0.000001))*(VLOOKUP("都市ガス",設定!$A$2:$C$101,3,FALSE)/VLOOKUP("電力（全国平均・暫定）",設定!$A$2:$C$101,3,FALSE)),"")</f>
        <v>4756381.5104408357</v>
      </c>
    </row>
    <row r="1638" spans="21:21" x14ac:dyDescent="0.15">
      <c r="U1638" s="8">
        <f>IFERROR(1 + ((1-T442)/MAX(T442,0.000001))*(VLOOKUP("都市ガス",設定!$A$2:$C$101,3,FALSE)/VLOOKUP("電力（全国平均・暫定）",設定!$A$2:$C$101,3,FALSE)),"")</f>
        <v>4756381.5104408357</v>
      </c>
    </row>
    <row r="1639" spans="21:21" x14ac:dyDescent="0.15">
      <c r="U1639" s="8">
        <f>IFERROR(1 + ((1-T443)/MAX(T443,0.000001))*(VLOOKUP("都市ガス",設定!$A$2:$C$101,3,FALSE)/VLOOKUP("電力（全国平均・暫定）",設定!$A$2:$C$101,3,FALSE)),"")</f>
        <v>4756381.5104408357</v>
      </c>
    </row>
    <row r="1640" spans="21:21" x14ac:dyDescent="0.15">
      <c r="U1640" s="8">
        <f>IFERROR(1 + ((1-T444)/MAX(T444,0.000001))*(VLOOKUP("都市ガス",設定!$A$2:$C$101,3,FALSE)/VLOOKUP("電力（全国平均・暫定）",設定!$A$2:$C$101,3,FALSE)),"")</f>
        <v>4756381.5104408357</v>
      </c>
    </row>
    <row r="1641" spans="21:21" x14ac:dyDescent="0.15">
      <c r="U1641" s="8">
        <f>IFERROR(1 + ((1-T445)/MAX(T445,0.000001))*(VLOOKUP("都市ガス",設定!$A$2:$C$101,3,FALSE)/VLOOKUP("電力（全国平均・暫定）",設定!$A$2:$C$101,3,FALSE)),"")</f>
        <v>4756381.5104408357</v>
      </c>
    </row>
    <row r="1642" spans="21:21" x14ac:dyDescent="0.15">
      <c r="U1642" s="8">
        <f>IFERROR(1 + ((1-T446)/MAX(T446,0.000001))*(VLOOKUP("都市ガス",設定!$A$2:$C$101,3,FALSE)/VLOOKUP("電力（全国平均・暫定）",設定!$A$2:$C$101,3,FALSE)),"")</f>
        <v>4756381.5104408357</v>
      </c>
    </row>
    <row r="1643" spans="21:21" x14ac:dyDescent="0.15">
      <c r="U1643" s="8">
        <f>IFERROR(1 + ((1-T447)/MAX(T447,0.000001))*(VLOOKUP("都市ガス",設定!$A$2:$C$101,3,FALSE)/VLOOKUP("電力（全国平均・暫定）",設定!$A$2:$C$101,3,FALSE)),"")</f>
        <v>4756381.5104408357</v>
      </c>
    </row>
    <row r="1644" spans="21:21" x14ac:dyDescent="0.15">
      <c r="U1644" s="8">
        <f>IFERROR(1 + ((1-T448)/MAX(T448,0.000001))*(VLOOKUP("都市ガス",設定!$A$2:$C$101,3,FALSE)/VLOOKUP("電力（全国平均・暫定）",設定!$A$2:$C$101,3,FALSE)),"")</f>
        <v>4756381.5104408357</v>
      </c>
    </row>
    <row r="1645" spans="21:21" x14ac:dyDescent="0.15">
      <c r="U1645" s="8">
        <f>IFERROR(1 + ((1-T449)/MAX(T449,0.000001))*(VLOOKUP("都市ガス",設定!$A$2:$C$101,3,FALSE)/VLOOKUP("電力（全国平均・暫定）",設定!$A$2:$C$101,3,FALSE)),"")</f>
        <v>4756381.5104408357</v>
      </c>
    </row>
    <row r="1646" spans="21:21" x14ac:dyDescent="0.15">
      <c r="U1646" s="8">
        <f>IFERROR(1 + ((1-T450)/MAX(T450,0.000001))*(VLOOKUP("都市ガス",設定!$A$2:$C$101,3,FALSE)/VLOOKUP("電力（全国平均・暫定）",設定!$A$2:$C$101,3,FALSE)),"")</f>
        <v>4756381.5104408357</v>
      </c>
    </row>
    <row r="1647" spans="21:21" x14ac:dyDescent="0.15">
      <c r="U1647" s="8">
        <f>IFERROR(1 + ((1-T451)/MAX(T451,0.000001))*(VLOOKUP("都市ガス",設定!$A$2:$C$101,3,FALSE)/VLOOKUP("電力（全国平均・暫定）",設定!$A$2:$C$101,3,FALSE)),"")</f>
        <v>4756381.5104408357</v>
      </c>
    </row>
    <row r="1648" spans="21:21" x14ac:dyDescent="0.15">
      <c r="U1648" s="8">
        <f>IFERROR(1 + ((1-T452)/MAX(T452,0.000001))*(VLOOKUP("都市ガス",設定!$A$2:$C$101,3,FALSE)/VLOOKUP("電力（全国平均・暫定）",設定!$A$2:$C$101,3,FALSE)),"")</f>
        <v>4756381.5104408357</v>
      </c>
    </row>
    <row r="1649" spans="21:21" x14ac:dyDescent="0.15">
      <c r="U1649" s="8">
        <f>IFERROR(1 + ((1-T453)/MAX(T453,0.000001))*(VLOOKUP("都市ガス",設定!$A$2:$C$101,3,FALSE)/VLOOKUP("電力（全国平均・暫定）",設定!$A$2:$C$101,3,FALSE)),"")</f>
        <v>4756381.5104408357</v>
      </c>
    </row>
    <row r="1650" spans="21:21" x14ac:dyDescent="0.15">
      <c r="U1650" s="8">
        <f>IFERROR(1 + ((1-T454)/MAX(T454,0.000001))*(VLOOKUP("都市ガス",設定!$A$2:$C$101,3,FALSE)/VLOOKUP("電力（全国平均・暫定）",設定!$A$2:$C$101,3,FALSE)),"")</f>
        <v>4756381.5104408357</v>
      </c>
    </row>
    <row r="1651" spans="21:21" x14ac:dyDescent="0.15">
      <c r="U1651" s="8">
        <f>IFERROR(1 + ((1-T455)/MAX(T455,0.000001))*(VLOOKUP("都市ガス",設定!$A$2:$C$101,3,FALSE)/VLOOKUP("電力（全国平均・暫定）",設定!$A$2:$C$101,3,FALSE)),"")</f>
        <v>4756381.5104408357</v>
      </c>
    </row>
    <row r="1652" spans="21:21" x14ac:dyDescent="0.15">
      <c r="U1652" s="8">
        <f>IFERROR(1 + ((1-T456)/MAX(T456,0.000001))*(VLOOKUP("都市ガス",設定!$A$2:$C$101,3,FALSE)/VLOOKUP("電力（全国平均・暫定）",設定!$A$2:$C$101,3,FALSE)),"")</f>
        <v>4756381.5104408357</v>
      </c>
    </row>
    <row r="1653" spans="21:21" x14ac:dyDescent="0.15">
      <c r="U1653" s="8">
        <f>IFERROR(1 + ((1-T457)/MAX(T457,0.000001))*(VLOOKUP("都市ガス",設定!$A$2:$C$101,3,FALSE)/VLOOKUP("電力（全国平均・暫定）",設定!$A$2:$C$101,3,FALSE)),"")</f>
        <v>4756381.5104408357</v>
      </c>
    </row>
    <row r="1654" spans="21:21" x14ac:dyDescent="0.15">
      <c r="U1654" s="8">
        <f>IFERROR(1 + ((1-T458)/MAX(T458,0.000001))*(VLOOKUP("都市ガス",設定!$A$2:$C$101,3,FALSE)/VLOOKUP("電力（全国平均・暫定）",設定!$A$2:$C$101,3,FALSE)),"")</f>
        <v>4756381.5104408357</v>
      </c>
    </row>
    <row r="1655" spans="21:21" x14ac:dyDescent="0.15">
      <c r="U1655" s="8">
        <f>IFERROR(1 + ((1-T459)/MAX(T459,0.000001))*(VLOOKUP("都市ガス",設定!$A$2:$C$101,3,FALSE)/VLOOKUP("電力（全国平均・暫定）",設定!$A$2:$C$101,3,FALSE)),"")</f>
        <v>4756381.5104408357</v>
      </c>
    </row>
    <row r="1656" spans="21:21" x14ac:dyDescent="0.15">
      <c r="U1656" s="8">
        <f>IFERROR(1 + ((1-T460)/MAX(T460,0.000001))*(VLOOKUP("都市ガス",設定!$A$2:$C$101,3,FALSE)/VLOOKUP("電力（全国平均・暫定）",設定!$A$2:$C$101,3,FALSE)),"")</f>
        <v>4756381.5104408357</v>
      </c>
    </row>
    <row r="1657" spans="21:21" x14ac:dyDescent="0.15">
      <c r="U1657" s="8">
        <f>IFERROR(1 + ((1-T461)/MAX(T461,0.000001))*(VLOOKUP("都市ガス",設定!$A$2:$C$101,3,FALSE)/VLOOKUP("電力（全国平均・暫定）",設定!$A$2:$C$101,3,FALSE)),"")</f>
        <v>4756381.5104408357</v>
      </c>
    </row>
    <row r="1658" spans="21:21" x14ac:dyDescent="0.15">
      <c r="U1658" s="8">
        <f>IFERROR(1 + ((1-T462)/MAX(T462,0.000001))*(VLOOKUP("都市ガス",設定!$A$2:$C$101,3,FALSE)/VLOOKUP("電力（全国平均・暫定）",設定!$A$2:$C$101,3,FALSE)),"")</f>
        <v>4756381.5104408357</v>
      </c>
    </row>
    <row r="1659" spans="21:21" x14ac:dyDescent="0.15">
      <c r="U1659" s="8">
        <f>IFERROR(1 + ((1-T463)/MAX(T463,0.000001))*(VLOOKUP("都市ガス",設定!$A$2:$C$101,3,FALSE)/VLOOKUP("電力（全国平均・暫定）",設定!$A$2:$C$101,3,FALSE)),"")</f>
        <v>4756381.5104408357</v>
      </c>
    </row>
    <row r="1660" spans="21:21" x14ac:dyDescent="0.15">
      <c r="U1660" s="8">
        <f>IFERROR(1 + ((1-T464)/MAX(T464,0.000001))*(VLOOKUP("都市ガス",設定!$A$2:$C$101,3,FALSE)/VLOOKUP("電力（全国平均・暫定）",設定!$A$2:$C$101,3,FALSE)),"")</f>
        <v>4756381.5104408357</v>
      </c>
    </row>
    <row r="1661" spans="21:21" x14ac:dyDescent="0.15">
      <c r="U1661" s="8">
        <f>IFERROR(1 + ((1-T465)/MAX(T465,0.000001))*(VLOOKUP("都市ガス",設定!$A$2:$C$101,3,FALSE)/VLOOKUP("電力（全国平均・暫定）",設定!$A$2:$C$101,3,FALSE)),"")</f>
        <v>4756381.5104408357</v>
      </c>
    </row>
    <row r="1662" spans="21:21" x14ac:dyDescent="0.15">
      <c r="U1662" s="8">
        <f>IFERROR(1 + ((1-T466)/MAX(T466,0.000001))*(VLOOKUP("都市ガス",設定!$A$2:$C$101,3,FALSE)/VLOOKUP("電力（全国平均・暫定）",設定!$A$2:$C$101,3,FALSE)),"")</f>
        <v>4756381.5104408357</v>
      </c>
    </row>
    <row r="1663" spans="21:21" x14ac:dyDescent="0.15">
      <c r="U1663" s="8">
        <f>IFERROR(1 + ((1-T467)/MAX(T467,0.000001))*(VLOOKUP("都市ガス",設定!$A$2:$C$101,3,FALSE)/VLOOKUP("電力（全国平均・暫定）",設定!$A$2:$C$101,3,FALSE)),"")</f>
        <v>4756381.5104408357</v>
      </c>
    </row>
    <row r="1664" spans="21:21" x14ac:dyDescent="0.15">
      <c r="U1664" s="8">
        <f>IFERROR(1 + ((1-T468)/MAX(T468,0.000001))*(VLOOKUP("都市ガス",設定!$A$2:$C$101,3,FALSE)/VLOOKUP("電力（全国平均・暫定）",設定!$A$2:$C$101,3,FALSE)),"")</f>
        <v>4756381.5104408357</v>
      </c>
    </row>
    <row r="1665" spans="21:21" x14ac:dyDescent="0.15">
      <c r="U1665" s="8">
        <f>IFERROR(1 + ((1-T469)/MAX(T469,0.000001))*(VLOOKUP("都市ガス",設定!$A$2:$C$101,3,FALSE)/VLOOKUP("電力（全国平均・暫定）",設定!$A$2:$C$101,3,FALSE)),"")</f>
        <v>4756381.5104408357</v>
      </c>
    </row>
    <row r="1666" spans="21:21" x14ac:dyDescent="0.15">
      <c r="U1666" s="8">
        <f>IFERROR(1 + ((1-T470)/MAX(T470,0.000001))*(VLOOKUP("都市ガス",設定!$A$2:$C$101,3,FALSE)/VLOOKUP("電力（全国平均・暫定）",設定!$A$2:$C$101,3,FALSE)),"")</f>
        <v>4756381.5104408357</v>
      </c>
    </row>
    <row r="1667" spans="21:21" x14ac:dyDescent="0.15">
      <c r="U1667" s="8">
        <f>IFERROR(1 + ((1-T471)/MAX(T471,0.000001))*(VLOOKUP("都市ガス",設定!$A$2:$C$101,3,FALSE)/VLOOKUP("電力（全国平均・暫定）",設定!$A$2:$C$101,3,FALSE)),"")</f>
        <v>4756381.5104408357</v>
      </c>
    </row>
    <row r="1668" spans="21:21" x14ac:dyDescent="0.15">
      <c r="U1668" s="8">
        <f>IFERROR(1 + ((1-T472)/MAX(T472,0.000001))*(VLOOKUP("都市ガス",設定!$A$2:$C$101,3,FALSE)/VLOOKUP("電力（全国平均・暫定）",設定!$A$2:$C$101,3,FALSE)),"")</f>
        <v>4756381.5104408357</v>
      </c>
    </row>
    <row r="1669" spans="21:21" x14ac:dyDescent="0.15">
      <c r="U1669" s="8">
        <f>IFERROR(1 + ((1-T473)/MAX(T473,0.000001))*(VLOOKUP("都市ガス",設定!$A$2:$C$101,3,FALSE)/VLOOKUP("電力（全国平均・暫定）",設定!$A$2:$C$101,3,FALSE)),"")</f>
        <v>4756381.5104408357</v>
      </c>
    </row>
    <row r="1670" spans="21:21" x14ac:dyDescent="0.15">
      <c r="U1670" s="8">
        <f>IFERROR(1 + ((1-T474)/MAX(T474,0.000001))*(VLOOKUP("都市ガス",設定!$A$2:$C$101,3,FALSE)/VLOOKUP("電力（全国平均・暫定）",設定!$A$2:$C$101,3,FALSE)),"")</f>
        <v>4756381.5104408357</v>
      </c>
    </row>
    <row r="1671" spans="21:21" x14ac:dyDescent="0.15">
      <c r="U1671" s="8">
        <f>IFERROR(1 + ((1-T475)/MAX(T475,0.000001))*(VLOOKUP("都市ガス",設定!$A$2:$C$101,3,FALSE)/VLOOKUP("電力（全国平均・暫定）",設定!$A$2:$C$101,3,FALSE)),"")</f>
        <v>4756381.5104408357</v>
      </c>
    </row>
    <row r="1672" spans="21:21" x14ac:dyDescent="0.15">
      <c r="U1672" s="8">
        <f>IFERROR(1 + ((1-T476)/MAX(T476,0.000001))*(VLOOKUP("都市ガス",設定!$A$2:$C$101,3,FALSE)/VLOOKUP("電力（全国平均・暫定）",設定!$A$2:$C$101,3,FALSE)),"")</f>
        <v>4756381.5104408357</v>
      </c>
    </row>
    <row r="1673" spans="21:21" x14ac:dyDescent="0.15">
      <c r="U1673" s="8">
        <f>IFERROR(1 + ((1-T477)/MAX(T477,0.000001))*(VLOOKUP("都市ガス",設定!$A$2:$C$101,3,FALSE)/VLOOKUP("電力（全国平均・暫定）",設定!$A$2:$C$101,3,FALSE)),"")</f>
        <v>4756381.5104408357</v>
      </c>
    </row>
    <row r="1674" spans="21:21" x14ac:dyDescent="0.15">
      <c r="U1674" s="8">
        <f>IFERROR(1 + ((1-T478)/MAX(T478,0.000001))*(VLOOKUP("都市ガス",設定!$A$2:$C$101,3,FALSE)/VLOOKUP("電力（全国平均・暫定）",設定!$A$2:$C$101,3,FALSE)),"")</f>
        <v>4756381.5104408357</v>
      </c>
    </row>
    <row r="1675" spans="21:21" x14ac:dyDescent="0.15">
      <c r="U1675" s="8">
        <f>IFERROR(1 + ((1-T479)/MAX(T479,0.000001))*(VLOOKUP("都市ガス",設定!$A$2:$C$101,3,FALSE)/VLOOKUP("電力（全国平均・暫定）",設定!$A$2:$C$101,3,FALSE)),"")</f>
        <v>4756381.5104408357</v>
      </c>
    </row>
    <row r="1676" spans="21:21" x14ac:dyDescent="0.15">
      <c r="U1676" s="8">
        <f>IFERROR(1 + ((1-T480)/MAX(T480,0.000001))*(VLOOKUP("都市ガス",設定!$A$2:$C$101,3,FALSE)/VLOOKUP("電力（全国平均・暫定）",設定!$A$2:$C$101,3,FALSE)),"")</f>
        <v>4756381.5104408357</v>
      </c>
    </row>
    <row r="1677" spans="21:21" x14ac:dyDescent="0.15">
      <c r="U1677" s="8">
        <f>IFERROR(1 + ((1-T481)/MAX(T481,0.000001))*(VLOOKUP("都市ガス",設定!$A$2:$C$101,3,FALSE)/VLOOKUP("電力（全国平均・暫定）",設定!$A$2:$C$101,3,FALSE)),"")</f>
        <v>4756381.5104408357</v>
      </c>
    </row>
    <row r="1678" spans="21:21" x14ac:dyDescent="0.15">
      <c r="U1678" s="8">
        <f>IFERROR(1 + ((1-T482)/MAX(T482,0.000001))*(VLOOKUP("都市ガス",設定!$A$2:$C$101,3,FALSE)/VLOOKUP("電力（全国平均・暫定）",設定!$A$2:$C$101,3,FALSE)),"")</f>
        <v>4756381.5104408357</v>
      </c>
    </row>
    <row r="1679" spans="21:21" x14ac:dyDescent="0.15">
      <c r="U1679" s="8">
        <f>IFERROR(1 + ((1-T483)/MAX(T483,0.000001))*(VLOOKUP("都市ガス",設定!$A$2:$C$101,3,FALSE)/VLOOKUP("電力（全国平均・暫定）",設定!$A$2:$C$101,3,FALSE)),"")</f>
        <v>4756381.5104408357</v>
      </c>
    </row>
    <row r="1680" spans="21:21" x14ac:dyDescent="0.15">
      <c r="U1680" s="8">
        <f>IFERROR(1 + ((1-T484)/MAX(T484,0.000001))*(VLOOKUP("都市ガス",設定!$A$2:$C$101,3,FALSE)/VLOOKUP("電力（全国平均・暫定）",設定!$A$2:$C$101,3,FALSE)),"")</f>
        <v>4756381.5104408357</v>
      </c>
    </row>
    <row r="1681" spans="21:21" x14ac:dyDescent="0.15">
      <c r="U1681" s="8">
        <f>IFERROR(1 + ((1-T485)/MAX(T485,0.000001))*(VLOOKUP("都市ガス",設定!$A$2:$C$101,3,FALSE)/VLOOKUP("電力（全国平均・暫定）",設定!$A$2:$C$101,3,FALSE)),"")</f>
        <v>4756381.5104408357</v>
      </c>
    </row>
    <row r="1682" spans="21:21" x14ac:dyDescent="0.15">
      <c r="U1682" s="8">
        <f>IFERROR(1 + ((1-T486)/MAX(T486,0.000001))*(VLOOKUP("都市ガス",設定!$A$2:$C$101,3,FALSE)/VLOOKUP("電力（全国平均・暫定）",設定!$A$2:$C$101,3,FALSE)),"")</f>
        <v>4756381.5104408357</v>
      </c>
    </row>
    <row r="1683" spans="21:21" x14ac:dyDescent="0.15">
      <c r="U1683" s="8">
        <f>IFERROR(1 + ((1-T487)/MAX(T487,0.000001))*(VLOOKUP("都市ガス",設定!$A$2:$C$101,3,FALSE)/VLOOKUP("電力（全国平均・暫定）",設定!$A$2:$C$101,3,FALSE)),"")</f>
        <v>4756381.5104408357</v>
      </c>
    </row>
    <row r="1684" spans="21:21" x14ac:dyDescent="0.15">
      <c r="U1684" s="8">
        <f>IFERROR(1 + ((1-T488)/MAX(T488,0.000001))*(VLOOKUP("都市ガス",設定!$A$2:$C$101,3,FALSE)/VLOOKUP("電力（全国平均・暫定）",設定!$A$2:$C$101,3,FALSE)),"")</f>
        <v>4756381.5104408357</v>
      </c>
    </row>
    <row r="1685" spans="21:21" x14ac:dyDescent="0.15">
      <c r="U1685" s="8">
        <f>IFERROR(1 + ((1-T489)/MAX(T489,0.000001))*(VLOOKUP("都市ガス",設定!$A$2:$C$101,3,FALSE)/VLOOKUP("電力（全国平均・暫定）",設定!$A$2:$C$101,3,FALSE)),"")</f>
        <v>4756381.5104408357</v>
      </c>
    </row>
    <row r="1686" spans="21:21" x14ac:dyDescent="0.15">
      <c r="U1686" s="8">
        <f>IFERROR(1 + ((1-T490)/MAX(T490,0.000001))*(VLOOKUP("都市ガス",設定!$A$2:$C$101,3,FALSE)/VLOOKUP("電力（全国平均・暫定）",設定!$A$2:$C$101,3,FALSE)),"")</f>
        <v>4756381.5104408357</v>
      </c>
    </row>
    <row r="1687" spans="21:21" x14ac:dyDescent="0.15">
      <c r="U1687" s="8">
        <f>IFERROR(1 + ((1-T491)/MAX(T491,0.000001))*(VLOOKUP("都市ガス",設定!$A$2:$C$101,3,FALSE)/VLOOKUP("電力（全国平均・暫定）",設定!$A$2:$C$101,3,FALSE)),"")</f>
        <v>4756381.5104408357</v>
      </c>
    </row>
    <row r="1688" spans="21:21" x14ac:dyDescent="0.15">
      <c r="U1688" s="8">
        <f>IFERROR(1 + ((1-T492)/MAX(T492,0.000001))*(VLOOKUP("都市ガス",設定!$A$2:$C$101,3,FALSE)/VLOOKUP("電力（全国平均・暫定）",設定!$A$2:$C$101,3,FALSE)),"")</f>
        <v>4756381.5104408357</v>
      </c>
    </row>
    <row r="1689" spans="21:21" x14ac:dyDescent="0.15">
      <c r="U1689" s="8">
        <f>IFERROR(1 + ((1-T493)/MAX(T493,0.000001))*(VLOOKUP("都市ガス",設定!$A$2:$C$101,3,FALSE)/VLOOKUP("電力（全国平均・暫定）",設定!$A$2:$C$101,3,FALSE)),"")</f>
        <v>4756381.5104408357</v>
      </c>
    </row>
    <row r="1690" spans="21:21" x14ac:dyDescent="0.15">
      <c r="U1690" s="8">
        <f>IFERROR(1 + ((1-T494)/MAX(T494,0.000001))*(VLOOKUP("都市ガス",設定!$A$2:$C$101,3,FALSE)/VLOOKUP("電力（全国平均・暫定）",設定!$A$2:$C$101,3,FALSE)),"")</f>
        <v>4756381.5104408357</v>
      </c>
    </row>
    <row r="1691" spans="21:21" x14ac:dyDescent="0.15">
      <c r="U1691" s="8">
        <f>IFERROR(1 + ((1-T495)/MAX(T495,0.000001))*(VLOOKUP("都市ガス",設定!$A$2:$C$101,3,FALSE)/VLOOKUP("電力（全国平均・暫定）",設定!$A$2:$C$101,3,FALSE)),"")</f>
        <v>4756381.5104408357</v>
      </c>
    </row>
    <row r="1692" spans="21:21" x14ac:dyDescent="0.15">
      <c r="U1692" s="8">
        <f>IFERROR(1 + ((1-T496)/MAX(T496,0.000001))*(VLOOKUP("都市ガス",設定!$A$2:$C$101,3,FALSE)/VLOOKUP("電力（全国平均・暫定）",設定!$A$2:$C$101,3,FALSE)),"")</f>
        <v>4756381.5104408357</v>
      </c>
    </row>
    <row r="1693" spans="21:21" x14ac:dyDescent="0.15">
      <c r="U1693" s="8">
        <f>IFERROR(1 + ((1-T497)/MAX(T497,0.000001))*(VLOOKUP("都市ガス",設定!$A$2:$C$101,3,FALSE)/VLOOKUP("電力（全国平均・暫定）",設定!$A$2:$C$101,3,FALSE)),"")</f>
        <v>4756381.5104408357</v>
      </c>
    </row>
    <row r="1694" spans="21:21" x14ac:dyDescent="0.15">
      <c r="U1694" s="8">
        <f>IFERROR(1 + ((1-T498)/MAX(T498,0.000001))*(VLOOKUP("都市ガス",設定!$A$2:$C$101,3,FALSE)/VLOOKUP("電力（全国平均・暫定）",設定!$A$2:$C$101,3,FALSE)),"")</f>
        <v>4756381.5104408357</v>
      </c>
    </row>
    <row r="1695" spans="21:21" x14ac:dyDescent="0.15">
      <c r="U1695" s="8">
        <f>IFERROR(1 + ((1-T499)/MAX(T499,0.000001))*(VLOOKUP("都市ガス",設定!$A$2:$C$101,3,FALSE)/VLOOKUP("電力（全国平均・暫定）",設定!$A$2:$C$101,3,FALSE)),"")</f>
        <v>4756381.5104408357</v>
      </c>
    </row>
    <row r="1696" spans="21:21" x14ac:dyDescent="0.15">
      <c r="U1696" s="8">
        <f>IFERROR(1 + ((1-T500)/MAX(T500,0.000001))*(VLOOKUP("都市ガス",設定!$A$2:$C$101,3,FALSE)/VLOOKUP("電力（全国平均・暫定）",設定!$A$2:$C$101,3,FALSE)),"")</f>
        <v>4756381.5104408357</v>
      </c>
    </row>
    <row r="1697" spans="21:21" x14ac:dyDescent="0.15">
      <c r="U1697" s="8">
        <f>IFERROR(1 + ((1-T501)/MAX(T501,0.000001))*(VLOOKUP("都市ガス",設定!$A$2:$C$101,3,FALSE)/VLOOKUP("電力（全国平均・暫定）",設定!$A$2:$C$101,3,FALSE)),"")</f>
        <v>4756381.5104408357</v>
      </c>
    </row>
    <row r="1698" spans="21:21" x14ac:dyDescent="0.15">
      <c r="U1698" s="8">
        <f>IFERROR(1 + ((1-T502)/MAX(T502,0.000001))*(VLOOKUP("都市ガス",設定!$A$2:$C$101,3,FALSE)/VLOOKUP("電力（全国平均・暫定）",設定!$A$2:$C$101,3,FALSE)),"")</f>
        <v>4756381.5104408357</v>
      </c>
    </row>
    <row r="1699" spans="21:21" x14ac:dyDescent="0.15">
      <c r="U1699" s="8">
        <f>IFERROR(1 + ((1-T503)/MAX(T503,0.000001))*(VLOOKUP("都市ガス",設定!$A$2:$C$101,3,FALSE)/VLOOKUP("電力（全国平均・暫定）",設定!$A$2:$C$101,3,FALSE)),"")</f>
        <v>4756381.5104408357</v>
      </c>
    </row>
    <row r="1700" spans="21:21" x14ac:dyDescent="0.15">
      <c r="U1700" s="8">
        <f>IFERROR(1 + ((1-T504)/MAX(T504,0.000001))*(VLOOKUP("都市ガス",設定!$A$2:$C$101,3,FALSE)/VLOOKUP("電力（全国平均・暫定）",設定!$A$2:$C$101,3,FALSE)),"")</f>
        <v>4756381.5104408357</v>
      </c>
    </row>
    <row r="1701" spans="21:21" x14ac:dyDescent="0.15">
      <c r="U1701" s="8">
        <f>IFERROR(1 + ((1-T505)/MAX(T505,0.000001))*(VLOOKUP("都市ガス",設定!$A$2:$C$101,3,FALSE)/VLOOKUP("電力（全国平均・暫定）",設定!$A$2:$C$101,3,FALSE)),"")</f>
        <v>4756381.5104408357</v>
      </c>
    </row>
    <row r="1702" spans="21:21" x14ac:dyDescent="0.15">
      <c r="U1702" s="8">
        <f>IFERROR(1 + ((1-T506)/MAX(T506,0.000001))*(VLOOKUP("都市ガス",設定!$A$2:$C$101,3,FALSE)/VLOOKUP("電力（全国平均・暫定）",設定!$A$2:$C$101,3,FALSE)),"")</f>
        <v>4756381.5104408357</v>
      </c>
    </row>
    <row r="1703" spans="21:21" x14ac:dyDescent="0.15">
      <c r="U1703" s="8">
        <f>IFERROR(1 + ((1-T507)/MAX(T507,0.000001))*(VLOOKUP("都市ガス",設定!$A$2:$C$101,3,FALSE)/VLOOKUP("電力（全国平均・暫定）",設定!$A$2:$C$101,3,FALSE)),"")</f>
        <v>4756381.5104408357</v>
      </c>
    </row>
    <row r="1704" spans="21:21" x14ac:dyDescent="0.15">
      <c r="U1704" s="8">
        <f>IFERROR(1 + ((1-T508)/MAX(T508,0.000001))*(VLOOKUP("都市ガス",設定!$A$2:$C$101,3,FALSE)/VLOOKUP("電力（全国平均・暫定）",設定!$A$2:$C$101,3,FALSE)),"")</f>
        <v>4756381.5104408357</v>
      </c>
    </row>
    <row r="1705" spans="21:21" x14ac:dyDescent="0.15">
      <c r="U1705" s="8">
        <f>IFERROR(1 + ((1-T509)/MAX(T509,0.000001))*(VLOOKUP("都市ガス",設定!$A$2:$C$101,3,FALSE)/VLOOKUP("電力（全国平均・暫定）",設定!$A$2:$C$101,3,FALSE)),"")</f>
        <v>4756381.5104408357</v>
      </c>
    </row>
    <row r="1706" spans="21:21" x14ac:dyDescent="0.15">
      <c r="U1706" s="8">
        <f>IFERROR(1 + ((1-T510)/MAX(T510,0.000001))*(VLOOKUP("都市ガス",設定!$A$2:$C$101,3,FALSE)/VLOOKUP("電力（全国平均・暫定）",設定!$A$2:$C$101,3,FALSE)),"")</f>
        <v>4756381.5104408357</v>
      </c>
    </row>
    <row r="1707" spans="21:21" x14ac:dyDescent="0.15">
      <c r="U1707" s="8">
        <f>IFERROR(1 + ((1-T511)/MAX(T511,0.000001))*(VLOOKUP("都市ガス",設定!$A$2:$C$101,3,FALSE)/VLOOKUP("電力（全国平均・暫定）",設定!$A$2:$C$101,3,FALSE)),"")</f>
        <v>4756381.5104408357</v>
      </c>
    </row>
    <row r="1708" spans="21:21" x14ac:dyDescent="0.15">
      <c r="U1708" s="8">
        <f>IFERROR(1 + ((1-T512)/MAX(T512,0.000001))*(VLOOKUP("都市ガス",設定!$A$2:$C$101,3,FALSE)/VLOOKUP("電力（全国平均・暫定）",設定!$A$2:$C$101,3,FALSE)),"")</f>
        <v>4756381.5104408357</v>
      </c>
    </row>
    <row r="1709" spans="21:21" x14ac:dyDescent="0.15">
      <c r="U1709" s="8">
        <f>IFERROR(1 + ((1-T513)/MAX(T513,0.000001))*(VLOOKUP("都市ガス",設定!$A$2:$C$101,3,FALSE)/VLOOKUP("電力（全国平均・暫定）",設定!$A$2:$C$101,3,FALSE)),"")</f>
        <v>4756381.5104408357</v>
      </c>
    </row>
    <row r="1710" spans="21:21" x14ac:dyDescent="0.15">
      <c r="U1710" s="8">
        <f>IFERROR(1 + ((1-T514)/MAX(T514,0.000001))*(VLOOKUP("都市ガス",設定!$A$2:$C$101,3,FALSE)/VLOOKUP("電力（全国平均・暫定）",設定!$A$2:$C$101,3,FALSE)),"")</f>
        <v>4756381.5104408357</v>
      </c>
    </row>
    <row r="1711" spans="21:21" x14ac:dyDescent="0.15">
      <c r="U1711" s="8">
        <f>IFERROR(1 + ((1-T515)/MAX(T515,0.000001))*(VLOOKUP("都市ガス",設定!$A$2:$C$101,3,FALSE)/VLOOKUP("電力（全国平均・暫定）",設定!$A$2:$C$101,3,FALSE)),"")</f>
        <v>4756381.5104408357</v>
      </c>
    </row>
    <row r="1712" spans="21:21" x14ac:dyDescent="0.15">
      <c r="U1712" s="8">
        <f>IFERROR(1 + ((1-T516)/MAX(T516,0.000001))*(VLOOKUP("都市ガス",設定!$A$2:$C$101,3,FALSE)/VLOOKUP("電力（全国平均・暫定）",設定!$A$2:$C$101,3,FALSE)),"")</f>
        <v>4756381.5104408357</v>
      </c>
    </row>
    <row r="1713" spans="21:21" x14ac:dyDescent="0.15">
      <c r="U1713" s="8">
        <f>IFERROR(1 + ((1-T517)/MAX(T517,0.000001))*(VLOOKUP("都市ガス",設定!$A$2:$C$101,3,FALSE)/VLOOKUP("電力（全国平均・暫定）",設定!$A$2:$C$101,3,FALSE)),"")</f>
        <v>4756381.5104408357</v>
      </c>
    </row>
    <row r="1714" spans="21:21" x14ac:dyDescent="0.15">
      <c r="U1714" s="8">
        <f>IFERROR(1 + ((1-T518)/MAX(T518,0.000001))*(VLOOKUP("都市ガス",設定!$A$2:$C$101,3,FALSE)/VLOOKUP("電力（全国平均・暫定）",設定!$A$2:$C$101,3,FALSE)),"")</f>
        <v>4756381.5104408357</v>
      </c>
    </row>
    <row r="1715" spans="21:21" x14ac:dyDescent="0.15">
      <c r="U1715" s="8">
        <f>IFERROR(1 + ((1-T519)/MAX(T519,0.000001))*(VLOOKUP("都市ガス",設定!$A$2:$C$101,3,FALSE)/VLOOKUP("電力（全国平均・暫定）",設定!$A$2:$C$101,3,FALSE)),"")</f>
        <v>4756381.5104408357</v>
      </c>
    </row>
    <row r="1716" spans="21:21" x14ac:dyDescent="0.15">
      <c r="U1716" s="8">
        <f>IFERROR(1 + ((1-T520)/MAX(T520,0.000001))*(VLOOKUP("都市ガス",設定!$A$2:$C$101,3,FALSE)/VLOOKUP("電力（全国平均・暫定）",設定!$A$2:$C$101,3,FALSE)),"")</f>
        <v>4756381.5104408357</v>
      </c>
    </row>
    <row r="1717" spans="21:21" x14ac:dyDescent="0.15">
      <c r="U1717" s="8">
        <f>IFERROR(1 + ((1-T521)/MAX(T521,0.000001))*(VLOOKUP("都市ガス",設定!$A$2:$C$101,3,FALSE)/VLOOKUP("電力（全国平均・暫定）",設定!$A$2:$C$101,3,FALSE)),"")</f>
        <v>4756381.5104408357</v>
      </c>
    </row>
    <row r="1718" spans="21:21" x14ac:dyDescent="0.15">
      <c r="U1718" s="8">
        <f>IFERROR(1 + ((1-T522)/MAX(T522,0.000001))*(VLOOKUP("都市ガス",設定!$A$2:$C$101,3,FALSE)/VLOOKUP("電力（全国平均・暫定）",設定!$A$2:$C$101,3,FALSE)),"")</f>
        <v>4756381.5104408357</v>
      </c>
    </row>
    <row r="1719" spans="21:21" x14ac:dyDescent="0.15">
      <c r="U1719" s="8">
        <f>IFERROR(1 + ((1-T523)/MAX(T523,0.000001))*(VLOOKUP("都市ガス",設定!$A$2:$C$101,3,FALSE)/VLOOKUP("電力（全国平均・暫定）",設定!$A$2:$C$101,3,FALSE)),"")</f>
        <v>4756381.5104408357</v>
      </c>
    </row>
    <row r="1720" spans="21:21" x14ac:dyDescent="0.15">
      <c r="U1720" s="8">
        <f>IFERROR(1 + ((1-T524)/MAX(T524,0.000001))*(VLOOKUP("都市ガス",設定!$A$2:$C$101,3,FALSE)/VLOOKUP("電力（全国平均・暫定）",設定!$A$2:$C$101,3,FALSE)),"")</f>
        <v>4756381.5104408357</v>
      </c>
    </row>
    <row r="1721" spans="21:21" x14ac:dyDescent="0.15">
      <c r="U1721" s="8">
        <f>IFERROR(1 + ((1-T525)/MAX(T525,0.000001))*(VLOOKUP("都市ガス",設定!$A$2:$C$101,3,FALSE)/VLOOKUP("電力（全国平均・暫定）",設定!$A$2:$C$101,3,FALSE)),"")</f>
        <v>4756381.5104408357</v>
      </c>
    </row>
    <row r="1722" spans="21:21" x14ac:dyDescent="0.15">
      <c r="U1722" s="8">
        <f>IFERROR(1 + ((1-T526)/MAX(T526,0.000001))*(VLOOKUP("都市ガス",設定!$A$2:$C$101,3,FALSE)/VLOOKUP("電力（全国平均・暫定）",設定!$A$2:$C$101,3,FALSE)),"")</f>
        <v>4756381.5104408357</v>
      </c>
    </row>
    <row r="1723" spans="21:21" x14ac:dyDescent="0.15">
      <c r="U1723" s="8">
        <f>IFERROR(1 + ((1-T527)/MAX(T527,0.000001))*(VLOOKUP("都市ガス",設定!$A$2:$C$101,3,FALSE)/VLOOKUP("電力（全国平均・暫定）",設定!$A$2:$C$101,3,FALSE)),"")</f>
        <v>4756381.5104408357</v>
      </c>
    </row>
    <row r="1724" spans="21:21" x14ac:dyDescent="0.15">
      <c r="U1724" s="8">
        <f>IFERROR(1 + ((1-T528)/MAX(T528,0.000001))*(VLOOKUP("都市ガス",設定!$A$2:$C$101,3,FALSE)/VLOOKUP("電力（全国平均・暫定）",設定!$A$2:$C$101,3,FALSE)),"")</f>
        <v>4756381.5104408357</v>
      </c>
    </row>
    <row r="1725" spans="21:21" x14ac:dyDescent="0.15">
      <c r="U1725" s="8">
        <f>IFERROR(1 + ((1-T529)/MAX(T529,0.000001))*(VLOOKUP("都市ガス",設定!$A$2:$C$101,3,FALSE)/VLOOKUP("電力（全国平均・暫定）",設定!$A$2:$C$101,3,FALSE)),"")</f>
        <v>4756381.5104408357</v>
      </c>
    </row>
    <row r="1726" spans="21:21" x14ac:dyDescent="0.15">
      <c r="U1726" s="8">
        <f>IFERROR(1 + ((1-T530)/MAX(T530,0.000001))*(VLOOKUP("都市ガス",設定!$A$2:$C$101,3,FALSE)/VLOOKUP("電力（全国平均・暫定）",設定!$A$2:$C$101,3,FALSE)),"")</f>
        <v>4756381.5104408357</v>
      </c>
    </row>
    <row r="1727" spans="21:21" x14ac:dyDescent="0.15">
      <c r="U1727" s="8">
        <f>IFERROR(1 + ((1-T531)/MAX(T531,0.000001))*(VLOOKUP("都市ガス",設定!$A$2:$C$101,3,FALSE)/VLOOKUP("電力（全国平均・暫定）",設定!$A$2:$C$101,3,FALSE)),"")</f>
        <v>4756381.5104408357</v>
      </c>
    </row>
    <row r="1728" spans="21:21" x14ac:dyDescent="0.15">
      <c r="U1728" s="8">
        <f>IFERROR(1 + ((1-T532)/MAX(T532,0.000001))*(VLOOKUP("都市ガス",設定!$A$2:$C$101,3,FALSE)/VLOOKUP("電力（全国平均・暫定）",設定!$A$2:$C$101,3,FALSE)),"")</f>
        <v>4756381.5104408357</v>
      </c>
    </row>
    <row r="1729" spans="21:21" x14ac:dyDescent="0.15">
      <c r="U1729" s="8">
        <f>IFERROR(1 + ((1-T533)/MAX(T533,0.000001))*(VLOOKUP("都市ガス",設定!$A$2:$C$101,3,FALSE)/VLOOKUP("電力（全国平均・暫定）",設定!$A$2:$C$101,3,FALSE)),"")</f>
        <v>4756381.5104408357</v>
      </c>
    </row>
    <row r="1730" spans="21:21" x14ac:dyDescent="0.15">
      <c r="U1730" s="8">
        <f>IFERROR(1 + ((1-T534)/MAX(T534,0.000001))*(VLOOKUP("都市ガス",設定!$A$2:$C$101,3,FALSE)/VLOOKUP("電力（全国平均・暫定）",設定!$A$2:$C$101,3,FALSE)),"")</f>
        <v>4756381.5104408357</v>
      </c>
    </row>
    <row r="1731" spans="21:21" x14ac:dyDescent="0.15">
      <c r="U1731" s="8">
        <f>IFERROR(1 + ((1-T535)/MAX(T535,0.000001))*(VLOOKUP("都市ガス",設定!$A$2:$C$101,3,FALSE)/VLOOKUP("電力（全国平均・暫定）",設定!$A$2:$C$101,3,FALSE)),"")</f>
        <v>4756381.5104408357</v>
      </c>
    </row>
    <row r="1732" spans="21:21" x14ac:dyDescent="0.15">
      <c r="U1732" s="8">
        <f>IFERROR(1 + ((1-T536)/MAX(T536,0.000001))*(VLOOKUP("都市ガス",設定!$A$2:$C$101,3,FALSE)/VLOOKUP("電力（全国平均・暫定）",設定!$A$2:$C$101,3,FALSE)),"")</f>
        <v>4756381.5104408357</v>
      </c>
    </row>
    <row r="1733" spans="21:21" x14ac:dyDescent="0.15">
      <c r="U1733" s="8">
        <f>IFERROR(1 + ((1-T537)/MAX(T537,0.000001))*(VLOOKUP("都市ガス",設定!$A$2:$C$101,3,FALSE)/VLOOKUP("電力（全国平均・暫定）",設定!$A$2:$C$101,3,FALSE)),"")</f>
        <v>4756381.5104408357</v>
      </c>
    </row>
    <row r="1734" spans="21:21" x14ac:dyDescent="0.15">
      <c r="U1734" s="8">
        <f>IFERROR(1 + ((1-T538)/MAX(T538,0.000001))*(VLOOKUP("都市ガス",設定!$A$2:$C$101,3,FALSE)/VLOOKUP("電力（全国平均・暫定）",設定!$A$2:$C$101,3,FALSE)),"")</f>
        <v>4756381.5104408357</v>
      </c>
    </row>
    <row r="1735" spans="21:21" x14ac:dyDescent="0.15">
      <c r="U1735" s="8">
        <f>IFERROR(1 + ((1-T539)/MAX(T539,0.000001))*(VLOOKUP("都市ガス",設定!$A$2:$C$101,3,FALSE)/VLOOKUP("電力（全国平均・暫定）",設定!$A$2:$C$101,3,FALSE)),"")</f>
        <v>4756381.5104408357</v>
      </c>
    </row>
    <row r="1736" spans="21:21" x14ac:dyDescent="0.15">
      <c r="U1736" s="8">
        <f>IFERROR(1 + ((1-T540)/MAX(T540,0.000001))*(VLOOKUP("都市ガス",設定!$A$2:$C$101,3,FALSE)/VLOOKUP("電力（全国平均・暫定）",設定!$A$2:$C$101,3,FALSE)),"")</f>
        <v>4756381.5104408357</v>
      </c>
    </row>
    <row r="1737" spans="21:21" x14ac:dyDescent="0.15">
      <c r="U1737" s="8">
        <f>IFERROR(1 + ((1-T541)/MAX(T541,0.000001))*(VLOOKUP("都市ガス",設定!$A$2:$C$101,3,FALSE)/VLOOKUP("電力（全国平均・暫定）",設定!$A$2:$C$101,3,FALSE)),"")</f>
        <v>4756381.5104408357</v>
      </c>
    </row>
    <row r="1738" spans="21:21" x14ac:dyDescent="0.15">
      <c r="U1738" s="8">
        <f>IFERROR(1 + ((1-T542)/MAX(T542,0.000001))*(VLOOKUP("都市ガス",設定!$A$2:$C$101,3,FALSE)/VLOOKUP("電力（全国平均・暫定）",設定!$A$2:$C$101,3,FALSE)),"")</f>
        <v>4756381.5104408357</v>
      </c>
    </row>
    <row r="1739" spans="21:21" x14ac:dyDescent="0.15">
      <c r="U1739" s="8">
        <f>IFERROR(1 + ((1-T543)/MAX(T543,0.000001))*(VLOOKUP("都市ガス",設定!$A$2:$C$101,3,FALSE)/VLOOKUP("電力（全国平均・暫定）",設定!$A$2:$C$101,3,FALSE)),"")</f>
        <v>4756381.5104408357</v>
      </c>
    </row>
    <row r="1740" spans="21:21" x14ac:dyDescent="0.15">
      <c r="U1740" s="8">
        <f>IFERROR(1 + ((1-T544)/MAX(T544,0.000001))*(VLOOKUP("都市ガス",設定!$A$2:$C$101,3,FALSE)/VLOOKUP("電力（全国平均・暫定）",設定!$A$2:$C$101,3,FALSE)),"")</f>
        <v>4756381.5104408357</v>
      </c>
    </row>
    <row r="1741" spans="21:21" x14ac:dyDescent="0.15">
      <c r="U1741" s="8">
        <f>IFERROR(1 + ((1-T545)/MAX(T545,0.000001))*(VLOOKUP("都市ガス",設定!$A$2:$C$101,3,FALSE)/VLOOKUP("電力（全国平均・暫定）",設定!$A$2:$C$101,3,FALSE)),"")</f>
        <v>4756381.5104408357</v>
      </c>
    </row>
    <row r="1742" spans="21:21" x14ac:dyDescent="0.15">
      <c r="U1742" s="8">
        <f>IFERROR(1 + ((1-T546)/MAX(T546,0.000001))*(VLOOKUP("都市ガス",設定!$A$2:$C$101,3,FALSE)/VLOOKUP("電力（全国平均・暫定）",設定!$A$2:$C$101,3,FALSE)),"")</f>
        <v>4756381.5104408357</v>
      </c>
    </row>
    <row r="1743" spans="21:21" x14ac:dyDescent="0.15">
      <c r="U1743" s="8">
        <f>IFERROR(1 + ((1-T547)/MAX(T547,0.000001))*(VLOOKUP("都市ガス",設定!$A$2:$C$101,3,FALSE)/VLOOKUP("電力（全国平均・暫定）",設定!$A$2:$C$101,3,FALSE)),"")</f>
        <v>4756381.5104408357</v>
      </c>
    </row>
    <row r="1744" spans="21:21" x14ac:dyDescent="0.15">
      <c r="U1744" s="8">
        <f>IFERROR(1 + ((1-T548)/MAX(T548,0.000001))*(VLOOKUP("都市ガス",設定!$A$2:$C$101,3,FALSE)/VLOOKUP("電力（全国平均・暫定）",設定!$A$2:$C$101,3,FALSE)),"")</f>
        <v>4756381.5104408357</v>
      </c>
    </row>
    <row r="1745" spans="21:21" x14ac:dyDescent="0.15">
      <c r="U1745" s="8">
        <f>IFERROR(1 + ((1-T549)/MAX(T549,0.000001))*(VLOOKUP("都市ガス",設定!$A$2:$C$101,3,FALSE)/VLOOKUP("電力（全国平均・暫定）",設定!$A$2:$C$101,3,FALSE)),"")</f>
        <v>4756381.5104408357</v>
      </c>
    </row>
    <row r="1746" spans="21:21" x14ac:dyDescent="0.15">
      <c r="U1746" s="8">
        <f>IFERROR(1 + ((1-T550)/MAX(T550,0.000001))*(VLOOKUP("都市ガス",設定!$A$2:$C$101,3,FALSE)/VLOOKUP("電力（全国平均・暫定）",設定!$A$2:$C$101,3,FALSE)),"")</f>
        <v>4756381.5104408357</v>
      </c>
    </row>
    <row r="1747" spans="21:21" x14ac:dyDescent="0.15">
      <c r="U1747" s="8">
        <f>IFERROR(1 + ((1-T551)/MAX(T551,0.000001))*(VLOOKUP("都市ガス",設定!$A$2:$C$101,3,FALSE)/VLOOKUP("電力（全国平均・暫定）",設定!$A$2:$C$101,3,FALSE)),"")</f>
        <v>4756381.5104408357</v>
      </c>
    </row>
    <row r="1748" spans="21:21" x14ac:dyDescent="0.15">
      <c r="U1748" s="8">
        <f>IFERROR(1 + ((1-T552)/MAX(T552,0.000001))*(VLOOKUP("都市ガス",設定!$A$2:$C$101,3,FALSE)/VLOOKUP("電力（全国平均・暫定）",設定!$A$2:$C$101,3,FALSE)),"")</f>
        <v>4756381.5104408357</v>
      </c>
    </row>
    <row r="1749" spans="21:21" x14ac:dyDescent="0.15">
      <c r="U1749" s="8">
        <f>IFERROR(1 + ((1-T553)/MAX(T553,0.000001))*(VLOOKUP("都市ガス",設定!$A$2:$C$101,3,FALSE)/VLOOKUP("電力（全国平均・暫定）",設定!$A$2:$C$101,3,FALSE)),"")</f>
        <v>4756381.5104408357</v>
      </c>
    </row>
    <row r="1750" spans="21:21" x14ac:dyDescent="0.15">
      <c r="U1750" s="8">
        <f>IFERROR(1 + ((1-T554)/MAX(T554,0.000001))*(VLOOKUP("都市ガス",設定!$A$2:$C$101,3,FALSE)/VLOOKUP("電力（全国平均・暫定）",設定!$A$2:$C$101,3,FALSE)),"")</f>
        <v>4756381.5104408357</v>
      </c>
    </row>
    <row r="1751" spans="21:21" x14ac:dyDescent="0.15">
      <c r="U1751" s="8">
        <f>IFERROR(1 + ((1-T555)/MAX(T555,0.000001))*(VLOOKUP("都市ガス",設定!$A$2:$C$101,3,FALSE)/VLOOKUP("電力（全国平均・暫定）",設定!$A$2:$C$101,3,FALSE)),"")</f>
        <v>4756381.5104408357</v>
      </c>
    </row>
    <row r="1752" spans="21:21" x14ac:dyDescent="0.15">
      <c r="U1752" s="8">
        <f>IFERROR(1 + ((1-T556)/MAX(T556,0.000001))*(VLOOKUP("都市ガス",設定!$A$2:$C$101,3,FALSE)/VLOOKUP("電力（全国平均・暫定）",設定!$A$2:$C$101,3,FALSE)),"")</f>
        <v>4756381.5104408357</v>
      </c>
    </row>
    <row r="1753" spans="21:21" x14ac:dyDescent="0.15">
      <c r="U1753" s="8">
        <f>IFERROR(1 + ((1-T557)/MAX(T557,0.000001))*(VLOOKUP("都市ガス",設定!$A$2:$C$101,3,FALSE)/VLOOKUP("電力（全国平均・暫定）",設定!$A$2:$C$101,3,FALSE)),"")</f>
        <v>4756381.5104408357</v>
      </c>
    </row>
    <row r="1754" spans="21:21" x14ac:dyDescent="0.15">
      <c r="U1754" s="8">
        <f>IFERROR(1 + ((1-T558)/MAX(T558,0.000001))*(VLOOKUP("都市ガス",設定!$A$2:$C$101,3,FALSE)/VLOOKUP("電力（全国平均・暫定）",設定!$A$2:$C$101,3,FALSE)),"")</f>
        <v>4756381.5104408357</v>
      </c>
    </row>
    <row r="1755" spans="21:21" x14ac:dyDescent="0.15">
      <c r="U1755" s="8">
        <f>IFERROR(1 + ((1-T559)/MAX(T559,0.000001))*(VLOOKUP("都市ガス",設定!$A$2:$C$101,3,FALSE)/VLOOKUP("電力（全国平均・暫定）",設定!$A$2:$C$101,3,FALSE)),"")</f>
        <v>4756381.5104408357</v>
      </c>
    </row>
    <row r="1756" spans="21:21" x14ac:dyDescent="0.15">
      <c r="U1756" s="8">
        <f>IFERROR(1 + ((1-T560)/MAX(T560,0.000001))*(VLOOKUP("都市ガス",設定!$A$2:$C$101,3,FALSE)/VLOOKUP("電力（全国平均・暫定）",設定!$A$2:$C$101,3,FALSE)),"")</f>
        <v>4756381.5104408357</v>
      </c>
    </row>
    <row r="1757" spans="21:21" x14ac:dyDescent="0.15">
      <c r="U1757" s="8">
        <f>IFERROR(1 + ((1-T561)/MAX(T561,0.000001))*(VLOOKUP("都市ガス",設定!$A$2:$C$101,3,FALSE)/VLOOKUP("電力（全国平均・暫定）",設定!$A$2:$C$101,3,FALSE)),"")</f>
        <v>4756381.5104408357</v>
      </c>
    </row>
    <row r="1758" spans="21:21" x14ac:dyDescent="0.15">
      <c r="U1758" s="8">
        <f>IFERROR(1 + ((1-T562)/MAX(T562,0.000001))*(VLOOKUP("都市ガス",設定!$A$2:$C$101,3,FALSE)/VLOOKUP("電力（全国平均・暫定）",設定!$A$2:$C$101,3,FALSE)),"")</f>
        <v>4756381.5104408357</v>
      </c>
    </row>
    <row r="1759" spans="21:21" x14ac:dyDescent="0.15">
      <c r="U1759" s="8">
        <f>IFERROR(1 + ((1-T563)/MAX(T563,0.000001))*(VLOOKUP("都市ガス",設定!$A$2:$C$101,3,FALSE)/VLOOKUP("電力（全国平均・暫定）",設定!$A$2:$C$101,3,FALSE)),"")</f>
        <v>4756381.5104408357</v>
      </c>
    </row>
    <row r="1760" spans="21:21" x14ac:dyDescent="0.15">
      <c r="U1760" s="8">
        <f>IFERROR(1 + ((1-T564)/MAX(T564,0.000001))*(VLOOKUP("都市ガス",設定!$A$2:$C$101,3,FALSE)/VLOOKUP("電力（全国平均・暫定）",設定!$A$2:$C$101,3,FALSE)),"")</f>
        <v>4756381.5104408357</v>
      </c>
    </row>
    <row r="1761" spans="21:21" x14ac:dyDescent="0.15">
      <c r="U1761" s="8">
        <f>IFERROR(1 + ((1-T565)/MAX(T565,0.000001))*(VLOOKUP("都市ガス",設定!$A$2:$C$101,3,FALSE)/VLOOKUP("電力（全国平均・暫定）",設定!$A$2:$C$101,3,FALSE)),"")</f>
        <v>4756381.5104408357</v>
      </c>
    </row>
    <row r="1762" spans="21:21" x14ac:dyDescent="0.15">
      <c r="U1762" s="8">
        <f>IFERROR(1 + ((1-T566)/MAX(T566,0.000001))*(VLOOKUP("都市ガス",設定!$A$2:$C$101,3,FALSE)/VLOOKUP("電力（全国平均・暫定）",設定!$A$2:$C$101,3,FALSE)),"")</f>
        <v>4756381.5104408357</v>
      </c>
    </row>
    <row r="1763" spans="21:21" x14ac:dyDescent="0.15">
      <c r="U1763" s="8">
        <f>IFERROR(1 + ((1-T567)/MAX(T567,0.000001))*(VLOOKUP("都市ガス",設定!$A$2:$C$101,3,FALSE)/VLOOKUP("電力（全国平均・暫定）",設定!$A$2:$C$101,3,FALSE)),"")</f>
        <v>4756381.5104408357</v>
      </c>
    </row>
    <row r="1764" spans="21:21" x14ac:dyDescent="0.15">
      <c r="U1764" s="8">
        <f>IFERROR(1 + ((1-T568)/MAX(T568,0.000001))*(VLOOKUP("都市ガス",設定!$A$2:$C$101,3,FALSE)/VLOOKUP("電力（全国平均・暫定）",設定!$A$2:$C$101,3,FALSE)),"")</f>
        <v>4756381.5104408357</v>
      </c>
    </row>
    <row r="1765" spans="21:21" x14ac:dyDescent="0.15">
      <c r="U1765" s="8">
        <f>IFERROR(1 + ((1-T569)/MAX(T569,0.000001))*(VLOOKUP("都市ガス",設定!$A$2:$C$101,3,FALSE)/VLOOKUP("電力（全国平均・暫定）",設定!$A$2:$C$101,3,FALSE)),"")</f>
        <v>4756381.5104408357</v>
      </c>
    </row>
    <row r="1766" spans="21:21" x14ac:dyDescent="0.15">
      <c r="U1766" s="8">
        <f>IFERROR(1 + ((1-T570)/MAX(T570,0.000001))*(VLOOKUP("都市ガス",設定!$A$2:$C$101,3,FALSE)/VLOOKUP("電力（全国平均・暫定）",設定!$A$2:$C$101,3,FALSE)),"")</f>
        <v>4756381.5104408357</v>
      </c>
    </row>
    <row r="1767" spans="21:21" x14ac:dyDescent="0.15">
      <c r="U1767" s="8">
        <f>IFERROR(1 + ((1-T571)/MAX(T571,0.000001))*(VLOOKUP("都市ガス",設定!$A$2:$C$101,3,FALSE)/VLOOKUP("電力（全国平均・暫定）",設定!$A$2:$C$101,3,FALSE)),"")</f>
        <v>4756381.5104408357</v>
      </c>
    </row>
    <row r="1768" spans="21:21" x14ac:dyDescent="0.15">
      <c r="U1768" s="8">
        <f>IFERROR(1 + ((1-T572)/MAX(T572,0.000001))*(VLOOKUP("都市ガス",設定!$A$2:$C$101,3,FALSE)/VLOOKUP("電力（全国平均・暫定）",設定!$A$2:$C$101,3,FALSE)),"")</f>
        <v>4756381.5104408357</v>
      </c>
    </row>
    <row r="1769" spans="21:21" x14ac:dyDescent="0.15">
      <c r="U1769" s="8">
        <f>IFERROR(1 + ((1-T573)/MAX(T573,0.000001))*(VLOOKUP("都市ガス",設定!$A$2:$C$101,3,FALSE)/VLOOKUP("電力（全国平均・暫定）",設定!$A$2:$C$101,3,FALSE)),"")</f>
        <v>4756381.5104408357</v>
      </c>
    </row>
    <row r="1770" spans="21:21" x14ac:dyDescent="0.15">
      <c r="U1770" s="8">
        <f>IFERROR(1 + ((1-T574)/MAX(T574,0.000001))*(VLOOKUP("都市ガス",設定!$A$2:$C$101,3,FALSE)/VLOOKUP("電力（全国平均・暫定）",設定!$A$2:$C$101,3,FALSE)),"")</f>
        <v>4756381.5104408357</v>
      </c>
    </row>
    <row r="1771" spans="21:21" x14ac:dyDescent="0.15">
      <c r="U1771" s="8">
        <f>IFERROR(1 + ((1-T575)/MAX(T575,0.000001))*(VLOOKUP("都市ガス",設定!$A$2:$C$101,3,FALSE)/VLOOKUP("電力（全国平均・暫定）",設定!$A$2:$C$101,3,FALSE)),"")</f>
        <v>4756381.5104408357</v>
      </c>
    </row>
    <row r="1772" spans="21:21" x14ac:dyDescent="0.15">
      <c r="U1772" s="8">
        <f>IFERROR(1 + ((1-T576)/MAX(T576,0.000001))*(VLOOKUP("都市ガス",設定!$A$2:$C$101,3,FALSE)/VLOOKUP("電力（全国平均・暫定）",設定!$A$2:$C$101,3,FALSE)),"")</f>
        <v>4756381.5104408357</v>
      </c>
    </row>
    <row r="1773" spans="21:21" x14ac:dyDescent="0.15">
      <c r="U1773" s="8">
        <f>IFERROR(1 + ((1-T577)/MAX(T577,0.000001))*(VLOOKUP("都市ガス",設定!$A$2:$C$101,3,FALSE)/VLOOKUP("電力（全国平均・暫定）",設定!$A$2:$C$101,3,FALSE)),"")</f>
        <v>4756381.5104408357</v>
      </c>
    </row>
    <row r="1774" spans="21:21" x14ac:dyDescent="0.15">
      <c r="U1774" s="8">
        <f>IFERROR(1 + ((1-T578)/MAX(T578,0.000001))*(VLOOKUP("都市ガス",設定!$A$2:$C$101,3,FALSE)/VLOOKUP("電力（全国平均・暫定）",設定!$A$2:$C$101,3,FALSE)),"")</f>
        <v>4756381.5104408357</v>
      </c>
    </row>
    <row r="1775" spans="21:21" x14ac:dyDescent="0.15">
      <c r="U1775" s="8">
        <f>IFERROR(1 + ((1-T579)/MAX(T579,0.000001))*(VLOOKUP("都市ガス",設定!$A$2:$C$101,3,FALSE)/VLOOKUP("電力（全国平均・暫定）",設定!$A$2:$C$101,3,FALSE)),"")</f>
        <v>4756381.5104408357</v>
      </c>
    </row>
    <row r="1776" spans="21:21" x14ac:dyDescent="0.15">
      <c r="U1776" s="8">
        <f>IFERROR(1 + ((1-T580)/MAX(T580,0.000001))*(VLOOKUP("都市ガス",設定!$A$2:$C$101,3,FALSE)/VLOOKUP("電力（全国平均・暫定）",設定!$A$2:$C$101,3,FALSE)),"")</f>
        <v>4756381.5104408357</v>
      </c>
    </row>
    <row r="1777" spans="21:21" x14ac:dyDescent="0.15">
      <c r="U1777" s="8">
        <f>IFERROR(1 + ((1-T581)/MAX(T581,0.000001))*(VLOOKUP("都市ガス",設定!$A$2:$C$101,3,FALSE)/VLOOKUP("電力（全国平均・暫定）",設定!$A$2:$C$101,3,FALSE)),"")</f>
        <v>4756381.5104408357</v>
      </c>
    </row>
    <row r="1778" spans="21:21" x14ac:dyDescent="0.15">
      <c r="U1778" s="8">
        <f>IFERROR(1 + ((1-T582)/MAX(T582,0.000001))*(VLOOKUP("都市ガス",設定!$A$2:$C$101,3,FALSE)/VLOOKUP("電力（全国平均・暫定）",設定!$A$2:$C$101,3,FALSE)),"")</f>
        <v>4756381.5104408357</v>
      </c>
    </row>
    <row r="1779" spans="21:21" x14ac:dyDescent="0.15">
      <c r="U1779" s="8">
        <f>IFERROR(1 + ((1-T583)/MAX(T583,0.000001))*(VLOOKUP("都市ガス",設定!$A$2:$C$101,3,FALSE)/VLOOKUP("電力（全国平均・暫定）",設定!$A$2:$C$101,3,FALSE)),"")</f>
        <v>4756381.5104408357</v>
      </c>
    </row>
    <row r="1780" spans="21:21" x14ac:dyDescent="0.15">
      <c r="U1780" s="8">
        <f>IFERROR(1 + ((1-T584)/MAX(T584,0.000001))*(VLOOKUP("都市ガス",設定!$A$2:$C$101,3,FALSE)/VLOOKUP("電力（全国平均・暫定）",設定!$A$2:$C$101,3,FALSE)),"")</f>
        <v>4756381.5104408357</v>
      </c>
    </row>
    <row r="1781" spans="21:21" x14ac:dyDescent="0.15">
      <c r="U1781" s="8">
        <f>IFERROR(1 + ((1-T585)/MAX(T585,0.000001))*(VLOOKUP("都市ガス",設定!$A$2:$C$101,3,FALSE)/VLOOKUP("電力（全国平均・暫定）",設定!$A$2:$C$101,3,FALSE)),"")</f>
        <v>4756381.5104408357</v>
      </c>
    </row>
    <row r="1782" spans="21:21" x14ac:dyDescent="0.15">
      <c r="U1782" s="8">
        <f>IFERROR(1 + ((1-T586)/MAX(T586,0.000001))*(VLOOKUP("都市ガス",設定!$A$2:$C$101,3,FALSE)/VLOOKUP("電力（全国平均・暫定）",設定!$A$2:$C$101,3,FALSE)),"")</f>
        <v>4756381.5104408357</v>
      </c>
    </row>
    <row r="1783" spans="21:21" x14ac:dyDescent="0.15">
      <c r="U1783" s="8">
        <f>IFERROR(1 + ((1-T587)/MAX(T587,0.000001))*(VLOOKUP("都市ガス",設定!$A$2:$C$101,3,FALSE)/VLOOKUP("電力（全国平均・暫定）",設定!$A$2:$C$101,3,FALSE)),"")</f>
        <v>4756381.5104408357</v>
      </c>
    </row>
    <row r="1784" spans="21:21" x14ac:dyDescent="0.15">
      <c r="U1784" s="8">
        <f>IFERROR(1 + ((1-T588)/MAX(T588,0.000001))*(VLOOKUP("都市ガス",設定!$A$2:$C$101,3,FALSE)/VLOOKUP("電力（全国平均・暫定）",設定!$A$2:$C$101,3,FALSE)),"")</f>
        <v>4756381.5104408357</v>
      </c>
    </row>
    <row r="1785" spans="21:21" x14ac:dyDescent="0.15">
      <c r="U1785" s="8">
        <f>IFERROR(1 + ((1-T589)/MAX(T589,0.000001))*(VLOOKUP("都市ガス",設定!$A$2:$C$101,3,FALSE)/VLOOKUP("電力（全国平均・暫定）",設定!$A$2:$C$101,3,FALSE)),"")</f>
        <v>4756381.5104408357</v>
      </c>
    </row>
    <row r="1786" spans="21:21" x14ac:dyDescent="0.15">
      <c r="U1786" s="8">
        <f>IFERROR(1 + ((1-T590)/MAX(T590,0.000001))*(VLOOKUP("都市ガス",設定!$A$2:$C$101,3,FALSE)/VLOOKUP("電力（全国平均・暫定）",設定!$A$2:$C$101,3,FALSE)),"")</f>
        <v>4756381.5104408357</v>
      </c>
    </row>
    <row r="1787" spans="21:21" x14ac:dyDescent="0.15">
      <c r="U1787" s="8">
        <f>IFERROR(1 + ((1-T591)/MAX(T591,0.000001))*(VLOOKUP("都市ガス",設定!$A$2:$C$101,3,FALSE)/VLOOKUP("電力（全国平均・暫定）",設定!$A$2:$C$101,3,FALSE)),"")</f>
        <v>4756381.5104408357</v>
      </c>
    </row>
    <row r="1788" spans="21:21" x14ac:dyDescent="0.15">
      <c r="U1788" s="8">
        <f>IFERROR(1 + ((1-T592)/MAX(T592,0.000001))*(VLOOKUP("都市ガス",設定!$A$2:$C$101,3,FALSE)/VLOOKUP("電力（全国平均・暫定）",設定!$A$2:$C$101,3,FALSE)),"")</f>
        <v>4756381.5104408357</v>
      </c>
    </row>
    <row r="1789" spans="21:21" x14ac:dyDescent="0.15">
      <c r="U1789" s="8">
        <f>IFERROR(1 + ((1-T593)/MAX(T593,0.000001))*(VLOOKUP("都市ガス",設定!$A$2:$C$101,3,FALSE)/VLOOKUP("電力（全国平均・暫定）",設定!$A$2:$C$101,3,FALSE)),"")</f>
        <v>4756381.5104408357</v>
      </c>
    </row>
    <row r="1790" spans="21:21" x14ac:dyDescent="0.15">
      <c r="U1790" s="8">
        <f>IFERROR(1 + ((1-T594)/MAX(T594,0.000001))*(VLOOKUP("都市ガス",設定!$A$2:$C$101,3,FALSE)/VLOOKUP("電力（全国平均・暫定）",設定!$A$2:$C$101,3,FALSE)),"")</f>
        <v>4756381.5104408357</v>
      </c>
    </row>
    <row r="1791" spans="21:21" x14ac:dyDescent="0.15">
      <c r="U1791" s="8">
        <f>IFERROR(1 + ((1-T595)/MAX(T595,0.000001))*(VLOOKUP("都市ガス",設定!$A$2:$C$101,3,FALSE)/VLOOKUP("電力（全国平均・暫定）",設定!$A$2:$C$101,3,FALSE)),"")</f>
        <v>4756381.5104408357</v>
      </c>
    </row>
    <row r="1792" spans="21:21" x14ac:dyDescent="0.15">
      <c r="U1792" s="8">
        <f>IFERROR(1 + ((1-T596)/MAX(T596,0.000001))*(VLOOKUP("都市ガス",設定!$A$2:$C$101,3,FALSE)/VLOOKUP("電力（全国平均・暫定）",設定!$A$2:$C$101,3,FALSE)),"")</f>
        <v>4756381.5104408357</v>
      </c>
    </row>
    <row r="1793" spans="21:21" x14ac:dyDescent="0.15">
      <c r="U1793" s="8">
        <f>IFERROR(1 + ((1-T597)/MAX(T597,0.000001))*(VLOOKUP("都市ガス",設定!$A$2:$C$101,3,FALSE)/VLOOKUP("電力（全国平均・暫定）",設定!$A$2:$C$101,3,FALSE)),"")</f>
        <v>4756381.5104408357</v>
      </c>
    </row>
    <row r="1794" spans="21:21" x14ac:dyDescent="0.15">
      <c r="U1794" s="8">
        <f>IFERROR(1 + ((1-T598)/MAX(T598,0.000001))*(VLOOKUP("都市ガス",設定!$A$2:$C$101,3,FALSE)/VLOOKUP("電力（全国平均・暫定）",設定!$A$2:$C$101,3,FALSE)),"")</f>
        <v>4756381.5104408357</v>
      </c>
    </row>
    <row r="1795" spans="21:21" x14ac:dyDescent="0.15">
      <c r="U1795" s="8">
        <f>IFERROR(1 + ((1-T599)/MAX(T599,0.000001))*(VLOOKUP("都市ガス",設定!$A$2:$C$101,3,FALSE)/VLOOKUP("電力（全国平均・暫定）",設定!$A$2:$C$101,3,FALSE)),"")</f>
        <v>4756381.5104408357</v>
      </c>
    </row>
    <row r="1796" spans="21:21" x14ac:dyDescent="0.15">
      <c r="U1796" s="8">
        <f>IFERROR(1 + ((1-T600)/MAX(T600,0.000001))*(VLOOKUP("都市ガス",設定!$A$2:$C$101,3,FALSE)/VLOOKUP("電力（全国平均・暫定）",設定!$A$2:$C$101,3,FALSE)),"")</f>
        <v>4756381.5104408357</v>
      </c>
    </row>
    <row r="1797" spans="21:21" x14ac:dyDescent="0.15">
      <c r="U1797" s="8">
        <f>IFERROR(1 + ((1-T601)/MAX(T601,0.000001))*(VLOOKUP("都市ガス",設定!$A$2:$C$101,3,FALSE)/VLOOKUP("電力（全国平均・暫定）",設定!$A$2:$C$101,3,FALSE)),"")</f>
        <v>4756381.5104408357</v>
      </c>
    </row>
    <row r="1798" spans="21:21" x14ac:dyDescent="0.15">
      <c r="U1798" s="8">
        <f>IFERROR(1 + ((1-T602)/MAX(T602,0.000001))*(VLOOKUP("都市ガス",設定!$A$2:$C$101,3,FALSE)/VLOOKUP("電力（全国平均・暫定）",設定!$A$2:$C$101,3,FALSE)),"")</f>
        <v>4756381.5104408357</v>
      </c>
    </row>
    <row r="1799" spans="21:21" x14ac:dyDescent="0.15">
      <c r="U1799" s="8">
        <f>IFERROR(1 + ((1-T603)/MAX(T603,0.000001))*(VLOOKUP("都市ガス",設定!$A$2:$C$101,3,FALSE)/VLOOKUP("電力（全国平均・暫定）",設定!$A$2:$C$101,3,FALSE)),"")</f>
        <v>4756381.5104408357</v>
      </c>
    </row>
    <row r="1800" spans="21:21" x14ac:dyDescent="0.15">
      <c r="U1800" s="8">
        <f>IFERROR(1 + ((1-T604)/MAX(T604,0.000001))*(VLOOKUP("都市ガス",設定!$A$2:$C$101,3,FALSE)/VLOOKUP("電力（全国平均・暫定）",設定!$A$2:$C$101,3,FALSE)),"")</f>
        <v>4756381.5104408357</v>
      </c>
    </row>
    <row r="1801" spans="21:21" x14ac:dyDescent="0.15">
      <c r="U1801" s="8">
        <f>IFERROR(1 + ((1-T605)/MAX(T605,0.000001))*(VLOOKUP("都市ガス",設定!$A$2:$C$101,3,FALSE)/VLOOKUP("電力（全国平均・暫定）",設定!$A$2:$C$101,3,FALSE)),"")</f>
        <v>4756381.5104408357</v>
      </c>
    </row>
    <row r="1802" spans="21:21" x14ac:dyDescent="0.15">
      <c r="U1802" s="8">
        <f>IFERROR(1 + ((1-T606)/MAX(T606,0.000001))*(VLOOKUP("都市ガス",設定!$A$2:$C$101,3,FALSE)/VLOOKUP("電力（全国平均・暫定）",設定!$A$2:$C$101,3,FALSE)),"")</f>
        <v>4756381.5104408357</v>
      </c>
    </row>
    <row r="1803" spans="21:21" x14ac:dyDescent="0.15">
      <c r="U1803" s="8">
        <f>IFERROR(1 + ((1-T607)/MAX(T607,0.000001))*(VLOOKUP("都市ガス",設定!$A$2:$C$101,3,FALSE)/VLOOKUP("電力（全国平均・暫定）",設定!$A$2:$C$101,3,FALSE)),"")</f>
        <v>4756381.5104408357</v>
      </c>
    </row>
    <row r="1804" spans="21:21" x14ac:dyDescent="0.15">
      <c r="U1804" s="8">
        <f>IFERROR(1 + ((1-T608)/MAX(T608,0.000001))*(VLOOKUP("都市ガス",設定!$A$2:$C$101,3,FALSE)/VLOOKUP("電力（全国平均・暫定）",設定!$A$2:$C$101,3,FALSE)),"")</f>
        <v>4756381.5104408357</v>
      </c>
    </row>
    <row r="1805" spans="21:21" x14ac:dyDescent="0.15">
      <c r="U1805" s="8">
        <f>IFERROR(1 + ((1-T609)/MAX(T609,0.000001))*(VLOOKUP("都市ガス",設定!$A$2:$C$101,3,FALSE)/VLOOKUP("電力（全国平均・暫定）",設定!$A$2:$C$101,3,FALSE)),"")</f>
        <v>4756381.5104408357</v>
      </c>
    </row>
    <row r="1806" spans="21:21" x14ac:dyDescent="0.15">
      <c r="U1806" s="8">
        <f>IFERROR(1 + ((1-T610)/MAX(T610,0.000001))*(VLOOKUP("都市ガス",設定!$A$2:$C$101,3,FALSE)/VLOOKUP("電力（全国平均・暫定）",設定!$A$2:$C$101,3,FALSE)),"")</f>
        <v>4756381.5104408357</v>
      </c>
    </row>
    <row r="1807" spans="21:21" x14ac:dyDescent="0.15">
      <c r="U1807" s="8">
        <f>IFERROR(1 + ((1-T611)/MAX(T611,0.000001))*(VLOOKUP("都市ガス",設定!$A$2:$C$101,3,FALSE)/VLOOKUP("電力（全国平均・暫定）",設定!$A$2:$C$101,3,FALSE)),"")</f>
        <v>4756381.5104408357</v>
      </c>
    </row>
    <row r="1808" spans="21:21" x14ac:dyDescent="0.15">
      <c r="U1808" s="8">
        <f>IFERROR(1 + ((1-T612)/MAX(T612,0.000001))*(VLOOKUP("都市ガス",設定!$A$2:$C$101,3,FALSE)/VLOOKUP("電力（全国平均・暫定）",設定!$A$2:$C$101,3,FALSE)),"")</f>
        <v>4756381.5104408357</v>
      </c>
    </row>
    <row r="1809" spans="21:21" x14ac:dyDescent="0.15">
      <c r="U1809" s="8">
        <f>IFERROR(1 + ((1-T613)/MAX(T613,0.000001))*(VLOOKUP("都市ガス",設定!$A$2:$C$101,3,FALSE)/VLOOKUP("電力（全国平均・暫定）",設定!$A$2:$C$101,3,FALSE)),"")</f>
        <v>4756381.5104408357</v>
      </c>
    </row>
    <row r="1810" spans="21:21" x14ac:dyDescent="0.15">
      <c r="U1810" s="8">
        <f>IFERROR(1 + ((1-T614)/MAX(T614,0.000001))*(VLOOKUP("都市ガス",設定!$A$2:$C$101,3,FALSE)/VLOOKUP("電力（全国平均・暫定）",設定!$A$2:$C$101,3,FALSE)),"")</f>
        <v>4756381.5104408357</v>
      </c>
    </row>
    <row r="1811" spans="21:21" x14ac:dyDescent="0.15">
      <c r="U1811" s="8">
        <f>IFERROR(1 + ((1-T615)/MAX(T615,0.000001))*(VLOOKUP("都市ガス",設定!$A$2:$C$101,3,FALSE)/VLOOKUP("電力（全国平均・暫定）",設定!$A$2:$C$101,3,FALSE)),"")</f>
        <v>4756381.5104408357</v>
      </c>
    </row>
    <row r="1812" spans="21:21" x14ac:dyDescent="0.15">
      <c r="U1812" s="8">
        <f>IFERROR(1 + ((1-T616)/MAX(T616,0.000001))*(VLOOKUP("都市ガス",設定!$A$2:$C$101,3,FALSE)/VLOOKUP("電力（全国平均・暫定）",設定!$A$2:$C$101,3,FALSE)),"")</f>
        <v>4756381.5104408357</v>
      </c>
    </row>
    <row r="1813" spans="21:21" x14ac:dyDescent="0.15">
      <c r="U1813" s="8">
        <f>IFERROR(1 + ((1-T617)/MAX(T617,0.000001))*(VLOOKUP("都市ガス",設定!$A$2:$C$101,3,FALSE)/VLOOKUP("電力（全国平均・暫定）",設定!$A$2:$C$101,3,FALSE)),"")</f>
        <v>4756381.5104408357</v>
      </c>
    </row>
    <row r="1814" spans="21:21" x14ac:dyDescent="0.15">
      <c r="U1814" s="8">
        <f>IFERROR(1 + ((1-T618)/MAX(T618,0.000001))*(VLOOKUP("都市ガス",設定!$A$2:$C$101,3,FALSE)/VLOOKUP("電力（全国平均・暫定）",設定!$A$2:$C$101,3,FALSE)),"")</f>
        <v>4756381.5104408357</v>
      </c>
    </row>
    <row r="1815" spans="21:21" x14ac:dyDescent="0.15">
      <c r="U1815" s="8">
        <f>IFERROR(1 + ((1-T619)/MAX(T619,0.000001))*(VLOOKUP("都市ガス",設定!$A$2:$C$101,3,FALSE)/VLOOKUP("電力（全国平均・暫定）",設定!$A$2:$C$101,3,FALSE)),"")</f>
        <v>4756381.5104408357</v>
      </c>
    </row>
    <row r="1816" spans="21:21" x14ac:dyDescent="0.15">
      <c r="U1816" s="8">
        <f>IFERROR(1 + ((1-T620)/MAX(T620,0.000001))*(VLOOKUP("都市ガス",設定!$A$2:$C$101,3,FALSE)/VLOOKUP("電力（全国平均・暫定）",設定!$A$2:$C$101,3,FALSE)),"")</f>
        <v>4756381.5104408357</v>
      </c>
    </row>
    <row r="1817" spans="21:21" x14ac:dyDescent="0.15">
      <c r="U1817" s="8">
        <f>IFERROR(1 + ((1-T621)/MAX(T621,0.000001))*(VLOOKUP("都市ガス",設定!$A$2:$C$101,3,FALSE)/VLOOKUP("電力（全国平均・暫定）",設定!$A$2:$C$101,3,FALSE)),"")</f>
        <v>4756381.5104408357</v>
      </c>
    </row>
    <row r="1818" spans="21:21" x14ac:dyDescent="0.15">
      <c r="U1818" s="8">
        <f>IFERROR(1 + ((1-T622)/MAX(T622,0.000001))*(VLOOKUP("都市ガス",設定!$A$2:$C$101,3,FALSE)/VLOOKUP("電力（全国平均・暫定）",設定!$A$2:$C$101,3,FALSE)),"")</f>
        <v>4756381.5104408357</v>
      </c>
    </row>
    <row r="1819" spans="21:21" x14ac:dyDescent="0.15">
      <c r="U1819" s="8">
        <f>IFERROR(1 + ((1-T623)/MAX(T623,0.000001))*(VLOOKUP("都市ガス",設定!$A$2:$C$101,3,FALSE)/VLOOKUP("電力（全国平均・暫定）",設定!$A$2:$C$101,3,FALSE)),"")</f>
        <v>4756381.5104408357</v>
      </c>
    </row>
    <row r="1820" spans="21:21" x14ac:dyDescent="0.15">
      <c r="U1820" s="8">
        <f>IFERROR(1 + ((1-T624)/MAX(T624,0.000001))*(VLOOKUP("都市ガス",設定!$A$2:$C$101,3,FALSE)/VLOOKUP("電力（全国平均・暫定）",設定!$A$2:$C$101,3,FALSE)),"")</f>
        <v>4756381.5104408357</v>
      </c>
    </row>
    <row r="1821" spans="21:21" x14ac:dyDescent="0.15">
      <c r="U1821" s="8">
        <f>IFERROR(1 + ((1-T625)/MAX(T625,0.000001))*(VLOOKUP("都市ガス",設定!$A$2:$C$101,3,FALSE)/VLOOKUP("電力（全国平均・暫定）",設定!$A$2:$C$101,3,FALSE)),"")</f>
        <v>4756381.5104408357</v>
      </c>
    </row>
    <row r="1822" spans="21:21" x14ac:dyDescent="0.15">
      <c r="U1822" s="8">
        <f>IFERROR(1 + ((1-T626)/MAX(T626,0.000001))*(VLOOKUP("都市ガス",設定!$A$2:$C$101,3,FALSE)/VLOOKUP("電力（全国平均・暫定）",設定!$A$2:$C$101,3,FALSE)),"")</f>
        <v>4756381.5104408357</v>
      </c>
    </row>
    <row r="1823" spans="21:21" x14ac:dyDescent="0.15">
      <c r="U1823" s="8">
        <f>IFERROR(1 + ((1-T627)/MAX(T627,0.000001))*(VLOOKUP("都市ガス",設定!$A$2:$C$101,3,FALSE)/VLOOKUP("電力（全国平均・暫定）",設定!$A$2:$C$101,3,FALSE)),"")</f>
        <v>4756381.5104408357</v>
      </c>
    </row>
    <row r="1824" spans="21:21" x14ac:dyDescent="0.15">
      <c r="U1824" s="8">
        <f>IFERROR(1 + ((1-T628)/MAX(T628,0.000001))*(VLOOKUP("都市ガス",設定!$A$2:$C$101,3,FALSE)/VLOOKUP("電力（全国平均・暫定）",設定!$A$2:$C$101,3,FALSE)),"")</f>
        <v>4756381.5104408357</v>
      </c>
    </row>
    <row r="1825" spans="21:21" x14ac:dyDescent="0.15">
      <c r="U1825" s="8">
        <f>IFERROR(1 + ((1-T629)/MAX(T629,0.000001))*(VLOOKUP("都市ガス",設定!$A$2:$C$101,3,FALSE)/VLOOKUP("電力（全国平均・暫定）",設定!$A$2:$C$101,3,FALSE)),"")</f>
        <v>4756381.5104408357</v>
      </c>
    </row>
    <row r="1826" spans="21:21" x14ac:dyDescent="0.15">
      <c r="U1826" s="8">
        <f>IFERROR(1 + ((1-T630)/MAX(T630,0.000001))*(VLOOKUP("都市ガス",設定!$A$2:$C$101,3,FALSE)/VLOOKUP("電力（全国平均・暫定）",設定!$A$2:$C$101,3,FALSE)),"")</f>
        <v>4756381.5104408357</v>
      </c>
    </row>
    <row r="1827" spans="21:21" x14ac:dyDescent="0.15">
      <c r="U1827" s="8">
        <f>IFERROR(1 + ((1-T631)/MAX(T631,0.000001))*(VLOOKUP("都市ガス",設定!$A$2:$C$101,3,FALSE)/VLOOKUP("電力（全国平均・暫定）",設定!$A$2:$C$101,3,FALSE)),"")</f>
        <v>4756381.5104408357</v>
      </c>
    </row>
    <row r="1828" spans="21:21" x14ac:dyDescent="0.15">
      <c r="U1828" s="8">
        <f>IFERROR(1 + ((1-T632)/MAX(T632,0.000001))*(VLOOKUP("都市ガス",設定!$A$2:$C$101,3,FALSE)/VLOOKUP("電力（全国平均・暫定）",設定!$A$2:$C$101,3,FALSE)),"")</f>
        <v>4756381.5104408357</v>
      </c>
    </row>
    <row r="1829" spans="21:21" x14ac:dyDescent="0.15">
      <c r="U1829" s="8">
        <f>IFERROR(1 + ((1-T633)/MAX(T633,0.000001))*(VLOOKUP("都市ガス",設定!$A$2:$C$101,3,FALSE)/VLOOKUP("電力（全国平均・暫定）",設定!$A$2:$C$101,3,FALSE)),"")</f>
        <v>4756381.5104408357</v>
      </c>
    </row>
    <row r="1830" spans="21:21" x14ac:dyDescent="0.15">
      <c r="U1830" s="8">
        <f>IFERROR(1 + ((1-T634)/MAX(T634,0.000001))*(VLOOKUP("都市ガス",設定!$A$2:$C$101,3,FALSE)/VLOOKUP("電力（全国平均・暫定）",設定!$A$2:$C$101,3,FALSE)),"")</f>
        <v>4756381.5104408357</v>
      </c>
    </row>
    <row r="1831" spans="21:21" x14ac:dyDescent="0.15">
      <c r="U1831" s="8">
        <f>IFERROR(1 + ((1-T635)/MAX(T635,0.000001))*(VLOOKUP("都市ガス",設定!$A$2:$C$101,3,FALSE)/VLOOKUP("電力（全国平均・暫定）",設定!$A$2:$C$101,3,FALSE)),"")</f>
        <v>4756381.5104408357</v>
      </c>
    </row>
    <row r="1832" spans="21:21" x14ac:dyDescent="0.15">
      <c r="U1832" s="8">
        <f>IFERROR(1 + ((1-T636)/MAX(T636,0.000001))*(VLOOKUP("都市ガス",設定!$A$2:$C$101,3,FALSE)/VLOOKUP("電力（全国平均・暫定）",設定!$A$2:$C$101,3,FALSE)),"")</f>
        <v>4756381.5104408357</v>
      </c>
    </row>
    <row r="1833" spans="21:21" x14ac:dyDescent="0.15">
      <c r="U1833" s="8">
        <f>IFERROR(1 + ((1-T637)/MAX(T637,0.000001))*(VLOOKUP("都市ガス",設定!$A$2:$C$101,3,FALSE)/VLOOKUP("電力（全国平均・暫定）",設定!$A$2:$C$101,3,FALSE)),"")</f>
        <v>4756381.5104408357</v>
      </c>
    </row>
    <row r="1834" spans="21:21" x14ac:dyDescent="0.15">
      <c r="U1834" s="8">
        <f>IFERROR(1 + ((1-T638)/MAX(T638,0.000001))*(VLOOKUP("都市ガス",設定!$A$2:$C$101,3,FALSE)/VLOOKUP("電力（全国平均・暫定）",設定!$A$2:$C$101,3,FALSE)),"")</f>
        <v>4756381.5104408357</v>
      </c>
    </row>
    <row r="1835" spans="21:21" x14ac:dyDescent="0.15">
      <c r="U1835" s="8">
        <f>IFERROR(1 + ((1-T639)/MAX(T639,0.000001))*(VLOOKUP("都市ガス",設定!$A$2:$C$101,3,FALSE)/VLOOKUP("電力（全国平均・暫定）",設定!$A$2:$C$101,3,FALSE)),"")</f>
        <v>4756381.5104408357</v>
      </c>
    </row>
    <row r="1836" spans="21:21" x14ac:dyDescent="0.15">
      <c r="U1836" s="8">
        <f>IFERROR(1 + ((1-T640)/MAX(T640,0.000001))*(VLOOKUP("都市ガス",設定!$A$2:$C$101,3,FALSE)/VLOOKUP("電力（全国平均・暫定）",設定!$A$2:$C$101,3,FALSE)),"")</f>
        <v>4756381.5104408357</v>
      </c>
    </row>
    <row r="1837" spans="21:21" x14ac:dyDescent="0.15">
      <c r="U1837" s="8">
        <f>IFERROR(1 + ((1-T641)/MAX(T641,0.000001))*(VLOOKUP("都市ガス",設定!$A$2:$C$101,3,FALSE)/VLOOKUP("電力（全国平均・暫定）",設定!$A$2:$C$101,3,FALSE)),"")</f>
        <v>4756381.5104408357</v>
      </c>
    </row>
    <row r="1838" spans="21:21" x14ac:dyDescent="0.15">
      <c r="U1838" s="8">
        <f>IFERROR(1 + ((1-T642)/MAX(T642,0.000001))*(VLOOKUP("都市ガス",設定!$A$2:$C$101,3,FALSE)/VLOOKUP("電力（全国平均・暫定）",設定!$A$2:$C$101,3,FALSE)),"")</f>
        <v>4756381.5104408357</v>
      </c>
    </row>
    <row r="1839" spans="21:21" x14ac:dyDescent="0.15">
      <c r="U1839" s="8">
        <f>IFERROR(1 + ((1-T643)/MAX(T643,0.000001))*(VLOOKUP("都市ガス",設定!$A$2:$C$101,3,FALSE)/VLOOKUP("電力（全国平均・暫定）",設定!$A$2:$C$101,3,FALSE)),"")</f>
        <v>4756381.5104408357</v>
      </c>
    </row>
    <row r="1840" spans="21:21" x14ac:dyDescent="0.15">
      <c r="U1840" s="8">
        <f>IFERROR(1 + ((1-T644)/MAX(T644,0.000001))*(VLOOKUP("都市ガス",設定!$A$2:$C$101,3,FALSE)/VLOOKUP("電力（全国平均・暫定）",設定!$A$2:$C$101,3,FALSE)),"")</f>
        <v>4756381.5104408357</v>
      </c>
    </row>
    <row r="1841" spans="21:21" x14ac:dyDescent="0.15">
      <c r="U1841" s="8">
        <f>IFERROR(1 + ((1-T645)/MAX(T645,0.000001))*(VLOOKUP("都市ガス",設定!$A$2:$C$101,3,FALSE)/VLOOKUP("電力（全国平均・暫定）",設定!$A$2:$C$101,3,FALSE)),"")</f>
        <v>4756381.5104408357</v>
      </c>
    </row>
    <row r="1842" spans="21:21" x14ac:dyDescent="0.15">
      <c r="U1842" s="8">
        <f>IFERROR(1 + ((1-T646)/MAX(T646,0.000001))*(VLOOKUP("都市ガス",設定!$A$2:$C$101,3,FALSE)/VLOOKUP("電力（全国平均・暫定）",設定!$A$2:$C$101,3,FALSE)),"")</f>
        <v>4756381.5104408357</v>
      </c>
    </row>
    <row r="1843" spans="21:21" x14ac:dyDescent="0.15">
      <c r="U1843" s="8">
        <f>IFERROR(1 + ((1-T647)/MAX(T647,0.000001))*(VLOOKUP("都市ガス",設定!$A$2:$C$101,3,FALSE)/VLOOKUP("電力（全国平均・暫定）",設定!$A$2:$C$101,3,FALSE)),"")</f>
        <v>4756381.5104408357</v>
      </c>
    </row>
    <row r="1844" spans="21:21" x14ac:dyDescent="0.15">
      <c r="U1844" s="8">
        <f>IFERROR(1 + ((1-T648)/MAX(T648,0.000001))*(VLOOKUP("都市ガス",設定!$A$2:$C$101,3,FALSE)/VLOOKUP("電力（全国平均・暫定）",設定!$A$2:$C$101,3,FALSE)),"")</f>
        <v>4756381.5104408357</v>
      </c>
    </row>
    <row r="1845" spans="21:21" x14ac:dyDescent="0.15">
      <c r="U1845" s="8">
        <f>IFERROR(1 + ((1-T649)/MAX(T649,0.000001))*(VLOOKUP("都市ガス",設定!$A$2:$C$101,3,FALSE)/VLOOKUP("電力（全国平均・暫定）",設定!$A$2:$C$101,3,FALSE)),"")</f>
        <v>4756381.5104408357</v>
      </c>
    </row>
    <row r="1846" spans="21:21" x14ac:dyDescent="0.15">
      <c r="U1846" s="8">
        <f>IFERROR(1 + ((1-T650)/MAX(T650,0.000001))*(VLOOKUP("都市ガス",設定!$A$2:$C$101,3,FALSE)/VLOOKUP("電力（全国平均・暫定）",設定!$A$2:$C$101,3,FALSE)),"")</f>
        <v>4756381.5104408357</v>
      </c>
    </row>
    <row r="1847" spans="21:21" x14ac:dyDescent="0.15">
      <c r="U1847" s="8">
        <f>IFERROR(1 + ((1-T651)/MAX(T651,0.000001))*(VLOOKUP("都市ガス",設定!$A$2:$C$101,3,FALSE)/VLOOKUP("電力（全国平均・暫定）",設定!$A$2:$C$101,3,FALSE)),"")</f>
        <v>4756381.5104408357</v>
      </c>
    </row>
    <row r="1848" spans="21:21" x14ac:dyDescent="0.15">
      <c r="U1848" s="8">
        <f>IFERROR(1 + ((1-T652)/MAX(T652,0.000001))*(VLOOKUP("都市ガス",設定!$A$2:$C$101,3,FALSE)/VLOOKUP("電力（全国平均・暫定）",設定!$A$2:$C$101,3,FALSE)),"")</f>
        <v>4756381.5104408357</v>
      </c>
    </row>
    <row r="1849" spans="21:21" x14ac:dyDescent="0.15">
      <c r="U1849" s="8">
        <f>IFERROR(1 + ((1-T653)/MAX(T653,0.000001))*(VLOOKUP("都市ガス",設定!$A$2:$C$101,3,FALSE)/VLOOKUP("電力（全国平均・暫定）",設定!$A$2:$C$101,3,FALSE)),"")</f>
        <v>4756381.5104408357</v>
      </c>
    </row>
    <row r="1850" spans="21:21" x14ac:dyDescent="0.15">
      <c r="U1850" s="8">
        <f>IFERROR(1 + ((1-T654)/MAX(T654,0.000001))*(VLOOKUP("都市ガス",設定!$A$2:$C$101,3,FALSE)/VLOOKUP("電力（全国平均・暫定）",設定!$A$2:$C$101,3,FALSE)),"")</f>
        <v>4756381.5104408357</v>
      </c>
    </row>
    <row r="1851" spans="21:21" x14ac:dyDescent="0.15">
      <c r="U1851" s="8">
        <f>IFERROR(1 + ((1-T655)/MAX(T655,0.000001))*(VLOOKUP("都市ガス",設定!$A$2:$C$101,3,FALSE)/VLOOKUP("電力（全国平均・暫定）",設定!$A$2:$C$101,3,FALSE)),"")</f>
        <v>4756381.5104408357</v>
      </c>
    </row>
    <row r="1852" spans="21:21" x14ac:dyDescent="0.15">
      <c r="U1852" s="8">
        <f>IFERROR(1 + ((1-T656)/MAX(T656,0.000001))*(VLOOKUP("都市ガス",設定!$A$2:$C$101,3,FALSE)/VLOOKUP("電力（全国平均・暫定）",設定!$A$2:$C$101,3,FALSE)),"")</f>
        <v>4756381.5104408357</v>
      </c>
    </row>
    <row r="1853" spans="21:21" x14ac:dyDescent="0.15">
      <c r="U1853" s="8">
        <f>IFERROR(1 + ((1-T657)/MAX(T657,0.000001))*(VLOOKUP("都市ガス",設定!$A$2:$C$101,3,FALSE)/VLOOKUP("電力（全国平均・暫定）",設定!$A$2:$C$101,3,FALSE)),"")</f>
        <v>4756381.5104408357</v>
      </c>
    </row>
    <row r="1854" spans="21:21" x14ac:dyDescent="0.15">
      <c r="U1854" s="8">
        <f>IFERROR(1 + ((1-T658)/MAX(T658,0.000001))*(VLOOKUP("都市ガス",設定!$A$2:$C$101,3,FALSE)/VLOOKUP("電力（全国平均・暫定）",設定!$A$2:$C$101,3,FALSE)),"")</f>
        <v>4756381.5104408357</v>
      </c>
    </row>
    <row r="1855" spans="21:21" x14ac:dyDescent="0.15">
      <c r="U1855" s="8">
        <f>IFERROR(1 + ((1-T659)/MAX(T659,0.000001))*(VLOOKUP("都市ガス",設定!$A$2:$C$101,3,FALSE)/VLOOKUP("電力（全国平均・暫定）",設定!$A$2:$C$101,3,FALSE)),"")</f>
        <v>4756381.5104408357</v>
      </c>
    </row>
    <row r="1856" spans="21:21" x14ac:dyDescent="0.15">
      <c r="U1856" s="8">
        <f>IFERROR(1 + ((1-T660)/MAX(T660,0.000001))*(VLOOKUP("都市ガス",設定!$A$2:$C$101,3,FALSE)/VLOOKUP("電力（全国平均・暫定）",設定!$A$2:$C$101,3,FALSE)),"")</f>
        <v>4756381.5104408357</v>
      </c>
    </row>
    <row r="1857" spans="21:21" x14ac:dyDescent="0.15">
      <c r="U1857" s="8">
        <f>IFERROR(1 + ((1-T661)/MAX(T661,0.000001))*(VLOOKUP("都市ガス",設定!$A$2:$C$101,3,FALSE)/VLOOKUP("電力（全国平均・暫定）",設定!$A$2:$C$101,3,FALSE)),"")</f>
        <v>4756381.5104408357</v>
      </c>
    </row>
    <row r="1858" spans="21:21" x14ac:dyDescent="0.15">
      <c r="U1858" s="8">
        <f>IFERROR(1 + ((1-T662)/MAX(T662,0.000001))*(VLOOKUP("都市ガス",設定!$A$2:$C$101,3,FALSE)/VLOOKUP("電力（全国平均・暫定）",設定!$A$2:$C$101,3,FALSE)),"")</f>
        <v>4756381.5104408357</v>
      </c>
    </row>
    <row r="1859" spans="21:21" x14ac:dyDescent="0.15">
      <c r="U1859" s="8">
        <f>IFERROR(1 + ((1-T663)/MAX(T663,0.000001))*(VLOOKUP("都市ガス",設定!$A$2:$C$101,3,FALSE)/VLOOKUP("電力（全国平均・暫定）",設定!$A$2:$C$101,3,FALSE)),"")</f>
        <v>4756381.5104408357</v>
      </c>
    </row>
    <row r="1860" spans="21:21" x14ac:dyDescent="0.15">
      <c r="U1860" s="8">
        <f>IFERROR(1 + ((1-T664)/MAX(T664,0.000001))*(VLOOKUP("都市ガス",設定!$A$2:$C$101,3,FALSE)/VLOOKUP("電力（全国平均・暫定）",設定!$A$2:$C$101,3,FALSE)),"")</f>
        <v>4756381.5104408357</v>
      </c>
    </row>
    <row r="1861" spans="21:21" x14ac:dyDescent="0.15">
      <c r="U1861" s="8">
        <f>IFERROR(1 + ((1-T665)/MAX(T665,0.000001))*(VLOOKUP("都市ガス",設定!$A$2:$C$101,3,FALSE)/VLOOKUP("電力（全国平均・暫定）",設定!$A$2:$C$101,3,FALSE)),"")</f>
        <v>4756381.5104408357</v>
      </c>
    </row>
    <row r="1862" spans="21:21" x14ac:dyDescent="0.15">
      <c r="U1862" s="8">
        <f>IFERROR(1 + ((1-T666)/MAX(T666,0.000001))*(VLOOKUP("都市ガス",設定!$A$2:$C$101,3,FALSE)/VLOOKUP("電力（全国平均・暫定）",設定!$A$2:$C$101,3,FALSE)),"")</f>
        <v>4756381.5104408357</v>
      </c>
    </row>
    <row r="1863" spans="21:21" x14ac:dyDescent="0.15">
      <c r="U1863" s="8">
        <f>IFERROR(1 + ((1-T667)/MAX(T667,0.000001))*(VLOOKUP("都市ガス",設定!$A$2:$C$101,3,FALSE)/VLOOKUP("電力（全国平均・暫定）",設定!$A$2:$C$101,3,FALSE)),"")</f>
        <v>4756381.5104408357</v>
      </c>
    </row>
    <row r="1864" spans="21:21" x14ac:dyDescent="0.15">
      <c r="U1864" s="8">
        <f>IFERROR(1 + ((1-T668)/MAX(T668,0.000001))*(VLOOKUP("都市ガス",設定!$A$2:$C$101,3,FALSE)/VLOOKUP("電力（全国平均・暫定）",設定!$A$2:$C$101,3,FALSE)),"")</f>
        <v>4756381.5104408357</v>
      </c>
    </row>
    <row r="1865" spans="21:21" x14ac:dyDescent="0.15">
      <c r="U1865" s="8">
        <f>IFERROR(1 + ((1-T669)/MAX(T669,0.000001))*(VLOOKUP("都市ガス",設定!$A$2:$C$101,3,FALSE)/VLOOKUP("電力（全国平均・暫定）",設定!$A$2:$C$101,3,FALSE)),"")</f>
        <v>4756381.5104408357</v>
      </c>
    </row>
    <row r="1866" spans="21:21" x14ac:dyDescent="0.15">
      <c r="U1866" s="8">
        <f>IFERROR(1 + ((1-T670)/MAX(T670,0.000001))*(VLOOKUP("都市ガス",設定!$A$2:$C$101,3,FALSE)/VLOOKUP("電力（全国平均・暫定）",設定!$A$2:$C$101,3,FALSE)),"")</f>
        <v>4756381.5104408357</v>
      </c>
    </row>
    <row r="1867" spans="21:21" x14ac:dyDescent="0.15">
      <c r="U1867" s="8">
        <f>IFERROR(1 + ((1-T671)/MAX(T671,0.000001))*(VLOOKUP("都市ガス",設定!$A$2:$C$101,3,FALSE)/VLOOKUP("電力（全国平均・暫定）",設定!$A$2:$C$101,3,FALSE)),"")</f>
        <v>4756381.5104408357</v>
      </c>
    </row>
    <row r="1868" spans="21:21" x14ac:dyDescent="0.15">
      <c r="U1868" s="8">
        <f>IFERROR(1 + ((1-T672)/MAX(T672,0.000001))*(VLOOKUP("都市ガス",設定!$A$2:$C$101,3,FALSE)/VLOOKUP("電力（全国平均・暫定）",設定!$A$2:$C$101,3,FALSE)),"")</f>
        <v>4756381.5104408357</v>
      </c>
    </row>
    <row r="1869" spans="21:21" x14ac:dyDescent="0.15">
      <c r="U1869" s="8">
        <f>IFERROR(1 + ((1-T673)/MAX(T673,0.000001))*(VLOOKUP("都市ガス",設定!$A$2:$C$101,3,FALSE)/VLOOKUP("電力（全国平均・暫定）",設定!$A$2:$C$101,3,FALSE)),"")</f>
        <v>4756381.5104408357</v>
      </c>
    </row>
    <row r="1870" spans="21:21" x14ac:dyDescent="0.15">
      <c r="U1870" s="8">
        <f>IFERROR(1 + ((1-T674)/MAX(T674,0.000001))*(VLOOKUP("都市ガス",設定!$A$2:$C$101,3,FALSE)/VLOOKUP("電力（全国平均・暫定）",設定!$A$2:$C$101,3,FALSE)),"")</f>
        <v>4756381.5104408357</v>
      </c>
    </row>
    <row r="1871" spans="21:21" x14ac:dyDescent="0.15">
      <c r="U1871" s="8">
        <f>IFERROR(1 + ((1-T675)/MAX(T675,0.000001))*(VLOOKUP("都市ガス",設定!$A$2:$C$101,3,FALSE)/VLOOKUP("電力（全国平均・暫定）",設定!$A$2:$C$101,3,FALSE)),"")</f>
        <v>4756381.5104408357</v>
      </c>
    </row>
    <row r="1872" spans="21:21" x14ac:dyDescent="0.15">
      <c r="U1872" s="8">
        <f>IFERROR(1 + ((1-T676)/MAX(T676,0.000001))*(VLOOKUP("都市ガス",設定!$A$2:$C$101,3,FALSE)/VLOOKUP("電力（全国平均・暫定）",設定!$A$2:$C$101,3,FALSE)),"")</f>
        <v>4756381.5104408357</v>
      </c>
    </row>
    <row r="1873" spans="21:21" x14ac:dyDescent="0.15">
      <c r="U1873" s="8">
        <f>IFERROR(1 + ((1-T677)/MAX(T677,0.000001))*(VLOOKUP("都市ガス",設定!$A$2:$C$101,3,FALSE)/VLOOKUP("電力（全国平均・暫定）",設定!$A$2:$C$101,3,FALSE)),"")</f>
        <v>4756381.5104408357</v>
      </c>
    </row>
    <row r="1874" spans="21:21" x14ac:dyDescent="0.15">
      <c r="U1874" s="8">
        <f>IFERROR(1 + ((1-T678)/MAX(T678,0.000001))*(VLOOKUP("都市ガス",設定!$A$2:$C$101,3,FALSE)/VLOOKUP("電力（全国平均・暫定）",設定!$A$2:$C$101,3,FALSE)),"")</f>
        <v>4756381.5104408357</v>
      </c>
    </row>
    <row r="1875" spans="21:21" x14ac:dyDescent="0.15">
      <c r="U1875" s="8">
        <f>IFERROR(1 + ((1-T679)/MAX(T679,0.000001))*(VLOOKUP("都市ガス",設定!$A$2:$C$101,3,FALSE)/VLOOKUP("電力（全国平均・暫定）",設定!$A$2:$C$101,3,FALSE)),"")</f>
        <v>4756381.5104408357</v>
      </c>
    </row>
    <row r="1876" spans="21:21" x14ac:dyDescent="0.15">
      <c r="U1876" s="8">
        <f>IFERROR(1 + ((1-T680)/MAX(T680,0.000001))*(VLOOKUP("都市ガス",設定!$A$2:$C$101,3,FALSE)/VLOOKUP("電力（全国平均・暫定）",設定!$A$2:$C$101,3,FALSE)),"")</f>
        <v>4756381.5104408357</v>
      </c>
    </row>
    <row r="1877" spans="21:21" x14ac:dyDescent="0.15">
      <c r="U1877" s="8">
        <f>IFERROR(1 + ((1-T681)/MAX(T681,0.000001))*(VLOOKUP("都市ガス",設定!$A$2:$C$101,3,FALSE)/VLOOKUP("電力（全国平均・暫定）",設定!$A$2:$C$101,3,FALSE)),"")</f>
        <v>4756381.5104408357</v>
      </c>
    </row>
    <row r="1878" spans="21:21" x14ac:dyDescent="0.15">
      <c r="U1878" s="8">
        <f>IFERROR(1 + ((1-T682)/MAX(T682,0.000001))*(VLOOKUP("都市ガス",設定!$A$2:$C$101,3,FALSE)/VLOOKUP("電力（全国平均・暫定）",設定!$A$2:$C$101,3,FALSE)),"")</f>
        <v>4756381.5104408357</v>
      </c>
    </row>
    <row r="1879" spans="21:21" x14ac:dyDescent="0.15">
      <c r="U1879" s="8">
        <f>IFERROR(1 + ((1-T683)/MAX(T683,0.000001))*(VLOOKUP("都市ガス",設定!$A$2:$C$101,3,FALSE)/VLOOKUP("電力（全国平均・暫定）",設定!$A$2:$C$101,3,FALSE)),"")</f>
        <v>4756381.5104408357</v>
      </c>
    </row>
    <row r="1880" spans="21:21" x14ac:dyDescent="0.15">
      <c r="U1880" s="8">
        <f>IFERROR(1 + ((1-T684)/MAX(T684,0.000001))*(VLOOKUP("都市ガス",設定!$A$2:$C$101,3,FALSE)/VLOOKUP("電力（全国平均・暫定）",設定!$A$2:$C$101,3,FALSE)),"")</f>
        <v>4756381.5104408357</v>
      </c>
    </row>
    <row r="1881" spans="21:21" x14ac:dyDescent="0.15">
      <c r="U1881" s="8">
        <f>IFERROR(1 + ((1-T685)/MAX(T685,0.000001))*(VLOOKUP("都市ガス",設定!$A$2:$C$101,3,FALSE)/VLOOKUP("電力（全国平均・暫定）",設定!$A$2:$C$101,3,FALSE)),"")</f>
        <v>4756381.5104408357</v>
      </c>
    </row>
    <row r="1882" spans="21:21" x14ac:dyDescent="0.15">
      <c r="U1882" s="8">
        <f>IFERROR(1 + ((1-T686)/MAX(T686,0.000001))*(VLOOKUP("都市ガス",設定!$A$2:$C$101,3,FALSE)/VLOOKUP("電力（全国平均・暫定）",設定!$A$2:$C$101,3,FALSE)),"")</f>
        <v>4756381.5104408357</v>
      </c>
    </row>
    <row r="1883" spans="21:21" x14ac:dyDescent="0.15">
      <c r="U1883" s="8">
        <f>IFERROR(1 + ((1-T687)/MAX(T687,0.000001))*(VLOOKUP("都市ガス",設定!$A$2:$C$101,3,FALSE)/VLOOKUP("電力（全国平均・暫定）",設定!$A$2:$C$101,3,FALSE)),"")</f>
        <v>4756381.5104408357</v>
      </c>
    </row>
    <row r="1884" spans="21:21" x14ac:dyDescent="0.15">
      <c r="U1884" s="8">
        <f>IFERROR(1 + ((1-T688)/MAX(T688,0.000001))*(VLOOKUP("都市ガス",設定!$A$2:$C$101,3,FALSE)/VLOOKUP("電力（全国平均・暫定）",設定!$A$2:$C$101,3,FALSE)),"")</f>
        <v>4756381.5104408357</v>
      </c>
    </row>
    <row r="1885" spans="21:21" x14ac:dyDescent="0.15">
      <c r="U1885" s="8">
        <f>IFERROR(1 + ((1-T689)/MAX(T689,0.000001))*(VLOOKUP("都市ガス",設定!$A$2:$C$101,3,FALSE)/VLOOKUP("電力（全国平均・暫定）",設定!$A$2:$C$101,3,FALSE)),"")</f>
        <v>4756381.5104408357</v>
      </c>
    </row>
    <row r="1886" spans="21:21" x14ac:dyDescent="0.15">
      <c r="U1886" s="8">
        <f>IFERROR(1 + ((1-T690)/MAX(T690,0.000001))*(VLOOKUP("都市ガス",設定!$A$2:$C$101,3,FALSE)/VLOOKUP("電力（全国平均・暫定）",設定!$A$2:$C$101,3,FALSE)),"")</f>
        <v>4756381.5104408357</v>
      </c>
    </row>
    <row r="1887" spans="21:21" x14ac:dyDescent="0.15">
      <c r="U1887" s="8">
        <f>IFERROR(1 + ((1-T691)/MAX(T691,0.000001))*(VLOOKUP("都市ガス",設定!$A$2:$C$101,3,FALSE)/VLOOKUP("電力（全国平均・暫定）",設定!$A$2:$C$101,3,FALSE)),"")</f>
        <v>4756381.5104408357</v>
      </c>
    </row>
    <row r="1888" spans="21:21" x14ac:dyDescent="0.15">
      <c r="U1888" s="8">
        <f>IFERROR(1 + ((1-T692)/MAX(T692,0.000001))*(VLOOKUP("都市ガス",設定!$A$2:$C$101,3,FALSE)/VLOOKUP("電力（全国平均・暫定）",設定!$A$2:$C$101,3,FALSE)),"")</f>
        <v>4756381.5104408357</v>
      </c>
    </row>
    <row r="1889" spans="21:21" x14ac:dyDescent="0.15">
      <c r="U1889" s="8">
        <f>IFERROR(1 + ((1-T693)/MAX(T693,0.000001))*(VLOOKUP("都市ガス",設定!$A$2:$C$101,3,FALSE)/VLOOKUP("電力（全国平均・暫定）",設定!$A$2:$C$101,3,FALSE)),"")</f>
        <v>4756381.5104408357</v>
      </c>
    </row>
    <row r="1890" spans="21:21" x14ac:dyDescent="0.15">
      <c r="U1890" s="8">
        <f>IFERROR(1 + ((1-T694)/MAX(T694,0.000001))*(VLOOKUP("都市ガス",設定!$A$2:$C$101,3,FALSE)/VLOOKUP("電力（全国平均・暫定）",設定!$A$2:$C$101,3,FALSE)),"")</f>
        <v>4756381.5104408357</v>
      </c>
    </row>
    <row r="1891" spans="21:21" x14ac:dyDescent="0.15">
      <c r="U1891" s="8">
        <f>IFERROR(1 + ((1-T695)/MAX(T695,0.000001))*(VLOOKUP("都市ガス",設定!$A$2:$C$101,3,FALSE)/VLOOKUP("電力（全国平均・暫定）",設定!$A$2:$C$101,3,FALSE)),"")</f>
        <v>4756381.5104408357</v>
      </c>
    </row>
    <row r="1892" spans="21:21" x14ac:dyDescent="0.15">
      <c r="U1892" s="8">
        <f>IFERROR(1 + ((1-T696)/MAX(T696,0.000001))*(VLOOKUP("都市ガス",設定!$A$2:$C$101,3,FALSE)/VLOOKUP("電力（全国平均・暫定）",設定!$A$2:$C$101,3,FALSE)),"")</f>
        <v>4756381.5104408357</v>
      </c>
    </row>
    <row r="1893" spans="21:21" x14ac:dyDescent="0.15">
      <c r="U1893" s="8">
        <f>IFERROR(1 + ((1-T697)/MAX(T697,0.000001))*(VLOOKUP("都市ガス",設定!$A$2:$C$101,3,FALSE)/VLOOKUP("電力（全国平均・暫定）",設定!$A$2:$C$101,3,FALSE)),"")</f>
        <v>4756381.5104408357</v>
      </c>
    </row>
    <row r="1894" spans="21:21" x14ac:dyDescent="0.15">
      <c r="U1894" s="8">
        <f>IFERROR(1 + ((1-T698)/MAX(T698,0.000001))*(VLOOKUP("都市ガス",設定!$A$2:$C$101,3,FALSE)/VLOOKUP("電力（全国平均・暫定）",設定!$A$2:$C$101,3,FALSE)),"")</f>
        <v>4756381.5104408357</v>
      </c>
    </row>
    <row r="1895" spans="21:21" x14ac:dyDescent="0.15">
      <c r="U1895" s="8">
        <f>IFERROR(1 + ((1-T699)/MAX(T699,0.000001))*(VLOOKUP("都市ガス",設定!$A$2:$C$101,3,FALSE)/VLOOKUP("電力（全国平均・暫定）",設定!$A$2:$C$101,3,FALSE)),"")</f>
        <v>4756381.5104408357</v>
      </c>
    </row>
    <row r="1896" spans="21:21" x14ac:dyDescent="0.15">
      <c r="U1896" s="8">
        <f>IFERROR(1 + ((1-T700)/MAX(T700,0.000001))*(VLOOKUP("都市ガス",設定!$A$2:$C$101,3,FALSE)/VLOOKUP("電力（全国平均・暫定）",設定!$A$2:$C$101,3,FALSE)),"")</f>
        <v>4756381.5104408357</v>
      </c>
    </row>
    <row r="1897" spans="21:21" x14ac:dyDescent="0.15">
      <c r="U1897" s="8">
        <f>IFERROR(1 + ((1-T701)/MAX(T701,0.000001))*(VLOOKUP("都市ガス",設定!$A$2:$C$101,3,FALSE)/VLOOKUP("電力（全国平均・暫定）",設定!$A$2:$C$101,3,FALSE)),"")</f>
        <v>4756381.5104408357</v>
      </c>
    </row>
    <row r="1898" spans="21:21" x14ac:dyDescent="0.15">
      <c r="U1898" s="8">
        <f>IFERROR(1 + ((1-T702)/MAX(T702,0.000001))*(VLOOKUP("都市ガス",設定!$A$2:$C$101,3,FALSE)/VLOOKUP("電力（全国平均・暫定）",設定!$A$2:$C$101,3,FALSE)),"")</f>
        <v>4756381.5104408357</v>
      </c>
    </row>
    <row r="1899" spans="21:21" x14ac:dyDescent="0.15">
      <c r="U1899" s="8">
        <f>IFERROR(1 + ((1-T703)/MAX(T703,0.000001))*(VLOOKUP("都市ガス",設定!$A$2:$C$101,3,FALSE)/VLOOKUP("電力（全国平均・暫定）",設定!$A$2:$C$101,3,FALSE)),"")</f>
        <v>4756381.5104408357</v>
      </c>
    </row>
    <row r="1900" spans="21:21" x14ac:dyDescent="0.15">
      <c r="U1900" s="8">
        <f>IFERROR(1 + ((1-T704)/MAX(T704,0.000001))*(VLOOKUP("都市ガス",設定!$A$2:$C$101,3,FALSE)/VLOOKUP("電力（全国平均・暫定）",設定!$A$2:$C$101,3,FALSE)),"")</f>
        <v>4756381.5104408357</v>
      </c>
    </row>
    <row r="1901" spans="21:21" x14ac:dyDescent="0.15">
      <c r="U1901" s="8">
        <f>IFERROR(1 + ((1-T705)/MAX(T705,0.000001))*(VLOOKUP("都市ガス",設定!$A$2:$C$101,3,FALSE)/VLOOKUP("電力（全国平均・暫定）",設定!$A$2:$C$101,3,FALSE)),"")</f>
        <v>4756381.5104408357</v>
      </c>
    </row>
    <row r="1902" spans="21:21" x14ac:dyDescent="0.15">
      <c r="U1902" s="8">
        <f>IFERROR(1 + ((1-T706)/MAX(T706,0.000001))*(VLOOKUP("都市ガス",設定!$A$2:$C$101,3,FALSE)/VLOOKUP("電力（全国平均・暫定）",設定!$A$2:$C$101,3,FALSE)),"")</f>
        <v>4756381.5104408357</v>
      </c>
    </row>
    <row r="1903" spans="21:21" x14ac:dyDescent="0.15">
      <c r="U1903" s="8">
        <f>IFERROR(1 + ((1-T707)/MAX(T707,0.000001))*(VLOOKUP("都市ガス",設定!$A$2:$C$101,3,FALSE)/VLOOKUP("電力（全国平均・暫定）",設定!$A$2:$C$101,3,FALSE)),"")</f>
        <v>4756381.5104408357</v>
      </c>
    </row>
    <row r="1904" spans="21:21" x14ac:dyDescent="0.15">
      <c r="U1904" s="8">
        <f>IFERROR(1 + ((1-T708)/MAX(T708,0.000001))*(VLOOKUP("都市ガス",設定!$A$2:$C$101,3,FALSE)/VLOOKUP("電力（全国平均・暫定）",設定!$A$2:$C$101,3,FALSE)),"")</f>
        <v>4756381.5104408357</v>
      </c>
    </row>
    <row r="1905" spans="21:21" x14ac:dyDescent="0.15">
      <c r="U1905" s="8">
        <f>IFERROR(1 + ((1-T709)/MAX(T709,0.000001))*(VLOOKUP("都市ガス",設定!$A$2:$C$101,3,FALSE)/VLOOKUP("電力（全国平均・暫定）",設定!$A$2:$C$101,3,FALSE)),"")</f>
        <v>4756381.5104408357</v>
      </c>
    </row>
    <row r="1906" spans="21:21" x14ac:dyDescent="0.15">
      <c r="U1906" s="8">
        <f>IFERROR(1 + ((1-T710)/MAX(T710,0.000001))*(VLOOKUP("都市ガス",設定!$A$2:$C$101,3,FALSE)/VLOOKUP("電力（全国平均・暫定）",設定!$A$2:$C$101,3,FALSE)),"")</f>
        <v>4756381.5104408357</v>
      </c>
    </row>
    <row r="1907" spans="21:21" x14ac:dyDescent="0.15">
      <c r="U1907" s="8">
        <f>IFERROR(1 + ((1-T711)/MAX(T711,0.000001))*(VLOOKUP("都市ガス",設定!$A$2:$C$101,3,FALSE)/VLOOKUP("電力（全国平均・暫定）",設定!$A$2:$C$101,3,FALSE)),"")</f>
        <v>4756381.5104408357</v>
      </c>
    </row>
    <row r="1908" spans="21:21" x14ac:dyDescent="0.15">
      <c r="U1908" s="8">
        <f>IFERROR(1 + ((1-T712)/MAX(T712,0.000001))*(VLOOKUP("都市ガス",設定!$A$2:$C$101,3,FALSE)/VLOOKUP("電力（全国平均・暫定）",設定!$A$2:$C$101,3,FALSE)),"")</f>
        <v>4756381.5104408357</v>
      </c>
    </row>
    <row r="1909" spans="21:21" x14ac:dyDescent="0.15">
      <c r="U1909" s="8">
        <f>IFERROR(1 + ((1-T713)/MAX(T713,0.000001))*(VLOOKUP("都市ガス",設定!$A$2:$C$101,3,FALSE)/VLOOKUP("電力（全国平均・暫定）",設定!$A$2:$C$101,3,FALSE)),"")</f>
        <v>4756381.5104408357</v>
      </c>
    </row>
    <row r="1910" spans="21:21" x14ac:dyDescent="0.15">
      <c r="U1910" s="8">
        <f>IFERROR(1 + ((1-T714)/MAX(T714,0.000001))*(VLOOKUP("都市ガス",設定!$A$2:$C$101,3,FALSE)/VLOOKUP("電力（全国平均・暫定）",設定!$A$2:$C$101,3,FALSE)),"")</f>
        <v>4756381.5104408357</v>
      </c>
    </row>
    <row r="1911" spans="21:21" x14ac:dyDescent="0.15">
      <c r="U1911" s="8">
        <f>IFERROR(1 + ((1-T715)/MAX(T715,0.000001))*(VLOOKUP("都市ガス",設定!$A$2:$C$101,3,FALSE)/VLOOKUP("電力（全国平均・暫定）",設定!$A$2:$C$101,3,FALSE)),"")</f>
        <v>4756381.5104408357</v>
      </c>
    </row>
    <row r="1912" spans="21:21" x14ac:dyDescent="0.15">
      <c r="U1912" s="8">
        <f>IFERROR(1 + ((1-T716)/MAX(T716,0.000001))*(VLOOKUP("都市ガス",設定!$A$2:$C$101,3,FALSE)/VLOOKUP("電力（全国平均・暫定）",設定!$A$2:$C$101,3,FALSE)),"")</f>
        <v>4756381.5104408357</v>
      </c>
    </row>
    <row r="1913" spans="21:21" x14ac:dyDescent="0.15">
      <c r="U1913" s="8">
        <f>IFERROR(1 + ((1-T717)/MAX(T717,0.000001))*(VLOOKUP("都市ガス",設定!$A$2:$C$101,3,FALSE)/VLOOKUP("電力（全国平均・暫定）",設定!$A$2:$C$101,3,FALSE)),"")</f>
        <v>4756381.5104408357</v>
      </c>
    </row>
    <row r="1914" spans="21:21" x14ac:dyDescent="0.15">
      <c r="U1914" s="8">
        <f>IFERROR(1 + ((1-T718)/MAX(T718,0.000001))*(VLOOKUP("都市ガス",設定!$A$2:$C$101,3,FALSE)/VLOOKUP("電力（全国平均・暫定）",設定!$A$2:$C$101,3,FALSE)),"")</f>
        <v>4756381.5104408357</v>
      </c>
    </row>
    <row r="1915" spans="21:21" x14ac:dyDescent="0.15">
      <c r="U1915" s="8">
        <f>IFERROR(1 + ((1-T719)/MAX(T719,0.000001))*(VLOOKUP("都市ガス",設定!$A$2:$C$101,3,FALSE)/VLOOKUP("電力（全国平均・暫定）",設定!$A$2:$C$101,3,FALSE)),"")</f>
        <v>4756381.5104408357</v>
      </c>
    </row>
    <row r="1916" spans="21:21" x14ac:dyDescent="0.15">
      <c r="U1916" s="8">
        <f>IFERROR(1 + ((1-T720)/MAX(T720,0.000001))*(VLOOKUP("都市ガス",設定!$A$2:$C$101,3,FALSE)/VLOOKUP("電力（全国平均・暫定）",設定!$A$2:$C$101,3,FALSE)),"")</f>
        <v>4756381.5104408357</v>
      </c>
    </row>
    <row r="1917" spans="21:21" x14ac:dyDescent="0.15">
      <c r="U1917" s="8">
        <f>IFERROR(1 + ((1-T721)/MAX(T721,0.000001))*(VLOOKUP("都市ガス",設定!$A$2:$C$101,3,FALSE)/VLOOKUP("電力（全国平均・暫定）",設定!$A$2:$C$101,3,FALSE)),"")</f>
        <v>4756381.5104408357</v>
      </c>
    </row>
    <row r="1918" spans="21:21" x14ac:dyDescent="0.15">
      <c r="U1918" s="8">
        <f>IFERROR(1 + ((1-T722)/MAX(T722,0.000001))*(VLOOKUP("都市ガス",設定!$A$2:$C$101,3,FALSE)/VLOOKUP("電力（全国平均・暫定）",設定!$A$2:$C$101,3,FALSE)),"")</f>
        <v>4756381.5104408357</v>
      </c>
    </row>
    <row r="1919" spans="21:21" x14ac:dyDescent="0.15">
      <c r="U1919" s="8">
        <f>IFERROR(1 + ((1-T723)/MAX(T723,0.000001))*(VLOOKUP("都市ガス",設定!$A$2:$C$101,3,FALSE)/VLOOKUP("電力（全国平均・暫定）",設定!$A$2:$C$101,3,FALSE)),"")</f>
        <v>4756381.5104408357</v>
      </c>
    </row>
    <row r="1920" spans="21:21" x14ac:dyDescent="0.15">
      <c r="U1920" s="8">
        <f>IFERROR(1 + ((1-T724)/MAX(T724,0.000001))*(VLOOKUP("都市ガス",設定!$A$2:$C$101,3,FALSE)/VLOOKUP("電力（全国平均・暫定）",設定!$A$2:$C$101,3,FALSE)),"")</f>
        <v>4756381.5104408357</v>
      </c>
    </row>
    <row r="1921" spans="21:21" x14ac:dyDescent="0.15">
      <c r="U1921" s="8">
        <f>IFERROR(1 + ((1-T725)/MAX(T725,0.000001))*(VLOOKUP("都市ガス",設定!$A$2:$C$101,3,FALSE)/VLOOKUP("電力（全国平均・暫定）",設定!$A$2:$C$101,3,FALSE)),"")</f>
        <v>4756381.5104408357</v>
      </c>
    </row>
    <row r="1922" spans="21:21" x14ac:dyDescent="0.15">
      <c r="U1922" s="8">
        <f>IFERROR(1 + ((1-T726)/MAX(T726,0.000001))*(VLOOKUP("都市ガス",設定!$A$2:$C$101,3,FALSE)/VLOOKUP("電力（全国平均・暫定）",設定!$A$2:$C$101,3,FALSE)),"")</f>
        <v>4756381.5104408357</v>
      </c>
    </row>
    <row r="1923" spans="21:21" x14ac:dyDescent="0.15">
      <c r="U1923" s="8">
        <f>IFERROR(1 + ((1-T727)/MAX(T727,0.000001))*(VLOOKUP("都市ガス",設定!$A$2:$C$101,3,FALSE)/VLOOKUP("電力（全国平均・暫定）",設定!$A$2:$C$101,3,FALSE)),"")</f>
        <v>4756381.5104408357</v>
      </c>
    </row>
    <row r="1924" spans="21:21" x14ac:dyDescent="0.15">
      <c r="U1924" s="8">
        <f>IFERROR(1 + ((1-T728)/MAX(T728,0.000001))*(VLOOKUP("都市ガス",設定!$A$2:$C$101,3,FALSE)/VLOOKUP("電力（全国平均・暫定）",設定!$A$2:$C$101,3,FALSE)),"")</f>
        <v>4756381.5104408357</v>
      </c>
    </row>
    <row r="1925" spans="21:21" x14ac:dyDescent="0.15">
      <c r="U1925" s="8">
        <f>IFERROR(1 + ((1-T729)/MAX(T729,0.000001))*(VLOOKUP("都市ガス",設定!$A$2:$C$101,3,FALSE)/VLOOKUP("電力（全国平均・暫定）",設定!$A$2:$C$101,3,FALSE)),"")</f>
        <v>4756381.5104408357</v>
      </c>
    </row>
    <row r="1926" spans="21:21" x14ac:dyDescent="0.15">
      <c r="U1926" s="8">
        <f>IFERROR(1 + ((1-T730)/MAX(T730,0.000001))*(VLOOKUP("都市ガス",設定!$A$2:$C$101,3,FALSE)/VLOOKUP("電力（全国平均・暫定）",設定!$A$2:$C$101,3,FALSE)),"")</f>
        <v>4756381.5104408357</v>
      </c>
    </row>
    <row r="1927" spans="21:21" x14ac:dyDescent="0.15">
      <c r="U1927" s="8">
        <f>IFERROR(1 + ((1-T731)/MAX(T731,0.000001))*(VLOOKUP("都市ガス",設定!$A$2:$C$101,3,FALSE)/VLOOKUP("電力（全国平均・暫定）",設定!$A$2:$C$101,3,FALSE)),"")</f>
        <v>4756381.5104408357</v>
      </c>
    </row>
    <row r="1928" spans="21:21" x14ac:dyDescent="0.15">
      <c r="U1928" s="8">
        <f>IFERROR(1 + ((1-T732)/MAX(T732,0.000001))*(VLOOKUP("都市ガス",設定!$A$2:$C$101,3,FALSE)/VLOOKUP("電力（全国平均・暫定）",設定!$A$2:$C$101,3,FALSE)),"")</f>
        <v>4756381.5104408357</v>
      </c>
    </row>
    <row r="1929" spans="21:21" x14ac:dyDescent="0.15">
      <c r="U1929" s="8">
        <f>IFERROR(1 + ((1-T733)/MAX(T733,0.000001))*(VLOOKUP("都市ガス",設定!$A$2:$C$101,3,FALSE)/VLOOKUP("電力（全国平均・暫定）",設定!$A$2:$C$101,3,FALSE)),"")</f>
        <v>4756381.5104408357</v>
      </c>
    </row>
    <row r="1930" spans="21:21" x14ac:dyDescent="0.15">
      <c r="U1930" s="8">
        <f>IFERROR(1 + ((1-T734)/MAX(T734,0.000001))*(VLOOKUP("都市ガス",設定!$A$2:$C$101,3,FALSE)/VLOOKUP("電力（全国平均・暫定）",設定!$A$2:$C$101,3,FALSE)),"")</f>
        <v>4756381.5104408357</v>
      </c>
    </row>
    <row r="1931" spans="21:21" x14ac:dyDescent="0.15">
      <c r="U1931" s="8">
        <f>IFERROR(1 + ((1-T735)/MAX(T735,0.000001))*(VLOOKUP("都市ガス",設定!$A$2:$C$101,3,FALSE)/VLOOKUP("電力（全国平均・暫定）",設定!$A$2:$C$101,3,FALSE)),"")</f>
        <v>4756381.5104408357</v>
      </c>
    </row>
    <row r="1932" spans="21:21" x14ac:dyDescent="0.15">
      <c r="U1932" s="8">
        <f>IFERROR(1 + ((1-T736)/MAX(T736,0.000001))*(VLOOKUP("都市ガス",設定!$A$2:$C$101,3,FALSE)/VLOOKUP("電力（全国平均・暫定）",設定!$A$2:$C$101,3,FALSE)),"")</f>
        <v>4756381.5104408357</v>
      </c>
    </row>
    <row r="1933" spans="21:21" x14ac:dyDescent="0.15">
      <c r="U1933" s="8">
        <f>IFERROR(1 + ((1-T737)/MAX(T737,0.000001))*(VLOOKUP("都市ガス",設定!$A$2:$C$101,3,FALSE)/VLOOKUP("電力（全国平均・暫定）",設定!$A$2:$C$101,3,FALSE)),"")</f>
        <v>4756381.5104408357</v>
      </c>
    </row>
    <row r="1934" spans="21:21" x14ac:dyDescent="0.15">
      <c r="U1934" s="8">
        <f>IFERROR(1 + ((1-T738)/MAX(T738,0.000001))*(VLOOKUP("都市ガス",設定!$A$2:$C$101,3,FALSE)/VLOOKUP("電力（全国平均・暫定）",設定!$A$2:$C$101,3,FALSE)),"")</f>
        <v>4756381.5104408357</v>
      </c>
    </row>
    <row r="1935" spans="21:21" x14ac:dyDescent="0.15">
      <c r="U1935" s="8">
        <f>IFERROR(1 + ((1-T739)/MAX(T739,0.000001))*(VLOOKUP("都市ガス",設定!$A$2:$C$101,3,FALSE)/VLOOKUP("電力（全国平均・暫定）",設定!$A$2:$C$101,3,FALSE)),"")</f>
        <v>4756381.5104408357</v>
      </c>
    </row>
    <row r="1936" spans="21:21" x14ac:dyDescent="0.15">
      <c r="U1936" s="8">
        <f>IFERROR(1 + ((1-T740)/MAX(T740,0.000001))*(VLOOKUP("都市ガス",設定!$A$2:$C$101,3,FALSE)/VLOOKUP("電力（全国平均・暫定）",設定!$A$2:$C$101,3,FALSE)),"")</f>
        <v>4756381.5104408357</v>
      </c>
    </row>
    <row r="1937" spans="21:21" x14ac:dyDescent="0.15">
      <c r="U1937" s="8">
        <f>IFERROR(1 + ((1-T741)/MAX(T741,0.000001))*(VLOOKUP("都市ガス",設定!$A$2:$C$101,3,FALSE)/VLOOKUP("電力（全国平均・暫定）",設定!$A$2:$C$101,3,FALSE)),"")</f>
        <v>4756381.5104408357</v>
      </c>
    </row>
    <row r="1938" spans="21:21" x14ac:dyDescent="0.15">
      <c r="U1938" s="8">
        <f>IFERROR(1 + ((1-T742)/MAX(T742,0.000001))*(VLOOKUP("都市ガス",設定!$A$2:$C$101,3,FALSE)/VLOOKUP("電力（全国平均・暫定）",設定!$A$2:$C$101,3,FALSE)),"")</f>
        <v>4756381.5104408357</v>
      </c>
    </row>
    <row r="1939" spans="21:21" x14ac:dyDescent="0.15">
      <c r="U1939" s="8">
        <f>IFERROR(1 + ((1-T743)/MAX(T743,0.000001))*(VLOOKUP("都市ガス",設定!$A$2:$C$101,3,FALSE)/VLOOKUP("電力（全国平均・暫定）",設定!$A$2:$C$101,3,FALSE)),"")</f>
        <v>4756381.5104408357</v>
      </c>
    </row>
    <row r="1940" spans="21:21" x14ac:dyDescent="0.15">
      <c r="U1940" s="8">
        <f>IFERROR(1 + ((1-T744)/MAX(T744,0.000001))*(VLOOKUP("都市ガス",設定!$A$2:$C$101,3,FALSE)/VLOOKUP("電力（全国平均・暫定）",設定!$A$2:$C$101,3,FALSE)),"")</f>
        <v>4756381.5104408357</v>
      </c>
    </row>
    <row r="1941" spans="21:21" x14ac:dyDescent="0.15">
      <c r="U1941" s="8">
        <f>IFERROR(1 + ((1-T745)/MAX(T745,0.000001))*(VLOOKUP("都市ガス",設定!$A$2:$C$101,3,FALSE)/VLOOKUP("電力（全国平均・暫定）",設定!$A$2:$C$101,3,FALSE)),"")</f>
        <v>4756381.5104408357</v>
      </c>
    </row>
    <row r="1942" spans="21:21" x14ac:dyDescent="0.15">
      <c r="U1942" s="8">
        <f>IFERROR(1 + ((1-T746)/MAX(T746,0.000001))*(VLOOKUP("都市ガス",設定!$A$2:$C$101,3,FALSE)/VLOOKUP("電力（全国平均・暫定）",設定!$A$2:$C$101,3,FALSE)),"")</f>
        <v>4756381.5104408357</v>
      </c>
    </row>
    <row r="1943" spans="21:21" x14ac:dyDescent="0.15">
      <c r="U1943" s="8">
        <f>IFERROR(1 + ((1-T747)/MAX(T747,0.000001))*(VLOOKUP("都市ガス",設定!$A$2:$C$101,3,FALSE)/VLOOKUP("電力（全国平均・暫定）",設定!$A$2:$C$101,3,FALSE)),"")</f>
        <v>4756381.5104408357</v>
      </c>
    </row>
    <row r="1944" spans="21:21" x14ac:dyDescent="0.15">
      <c r="U1944" s="8">
        <f>IFERROR(1 + ((1-T748)/MAX(T748,0.000001))*(VLOOKUP("都市ガス",設定!$A$2:$C$101,3,FALSE)/VLOOKUP("電力（全国平均・暫定）",設定!$A$2:$C$101,3,FALSE)),"")</f>
        <v>4756381.5104408357</v>
      </c>
    </row>
    <row r="1945" spans="21:21" x14ac:dyDescent="0.15">
      <c r="U1945" s="8">
        <f>IFERROR(1 + ((1-T749)/MAX(T749,0.000001))*(VLOOKUP("都市ガス",設定!$A$2:$C$101,3,FALSE)/VLOOKUP("電力（全国平均・暫定）",設定!$A$2:$C$101,3,FALSE)),"")</f>
        <v>4756381.5104408357</v>
      </c>
    </row>
    <row r="1946" spans="21:21" x14ac:dyDescent="0.15">
      <c r="U1946" s="8">
        <f>IFERROR(1 + ((1-T750)/MAX(T750,0.000001))*(VLOOKUP("都市ガス",設定!$A$2:$C$101,3,FALSE)/VLOOKUP("電力（全国平均・暫定）",設定!$A$2:$C$101,3,FALSE)),"")</f>
        <v>4756381.5104408357</v>
      </c>
    </row>
    <row r="1947" spans="21:21" x14ac:dyDescent="0.15">
      <c r="U1947" s="8">
        <f>IFERROR(1 + ((1-T751)/MAX(T751,0.000001))*(VLOOKUP("都市ガス",設定!$A$2:$C$101,3,FALSE)/VLOOKUP("電力（全国平均・暫定）",設定!$A$2:$C$101,3,FALSE)),"")</f>
        <v>4756381.5104408357</v>
      </c>
    </row>
    <row r="1948" spans="21:21" x14ac:dyDescent="0.15">
      <c r="U1948" s="8">
        <f>IFERROR(1 + ((1-T752)/MAX(T752,0.000001))*(VLOOKUP("都市ガス",設定!$A$2:$C$101,3,FALSE)/VLOOKUP("電力（全国平均・暫定）",設定!$A$2:$C$101,3,FALSE)),"")</f>
        <v>4756381.5104408357</v>
      </c>
    </row>
    <row r="1949" spans="21:21" x14ac:dyDescent="0.15">
      <c r="U1949" s="8">
        <f>IFERROR(1 + ((1-T753)/MAX(T753,0.000001))*(VLOOKUP("都市ガス",設定!$A$2:$C$101,3,FALSE)/VLOOKUP("電力（全国平均・暫定）",設定!$A$2:$C$101,3,FALSE)),"")</f>
        <v>4756381.5104408357</v>
      </c>
    </row>
    <row r="1950" spans="21:21" x14ac:dyDescent="0.15">
      <c r="U1950" s="8">
        <f>IFERROR(1 + ((1-T754)/MAX(T754,0.000001))*(VLOOKUP("都市ガス",設定!$A$2:$C$101,3,FALSE)/VLOOKUP("電力（全国平均・暫定）",設定!$A$2:$C$101,3,FALSE)),"")</f>
        <v>4756381.5104408357</v>
      </c>
    </row>
    <row r="1951" spans="21:21" x14ac:dyDescent="0.15">
      <c r="U1951" s="8">
        <f>IFERROR(1 + ((1-T755)/MAX(T755,0.000001))*(VLOOKUP("都市ガス",設定!$A$2:$C$101,3,FALSE)/VLOOKUP("電力（全国平均・暫定）",設定!$A$2:$C$101,3,FALSE)),"")</f>
        <v>4756381.5104408357</v>
      </c>
    </row>
    <row r="1952" spans="21:21" x14ac:dyDescent="0.15">
      <c r="U1952" s="8">
        <f>IFERROR(1 + ((1-T756)/MAX(T756,0.000001))*(VLOOKUP("都市ガス",設定!$A$2:$C$101,3,FALSE)/VLOOKUP("電力（全国平均・暫定）",設定!$A$2:$C$101,3,FALSE)),"")</f>
        <v>4756381.5104408357</v>
      </c>
    </row>
    <row r="1953" spans="21:21" x14ac:dyDescent="0.15">
      <c r="U1953" s="8">
        <f>IFERROR(1 + ((1-T757)/MAX(T757,0.000001))*(VLOOKUP("都市ガス",設定!$A$2:$C$101,3,FALSE)/VLOOKUP("電力（全国平均・暫定）",設定!$A$2:$C$101,3,FALSE)),"")</f>
        <v>4756381.5104408357</v>
      </c>
    </row>
    <row r="1954" spans="21:21" x14ac:dyDescent="0.15">
      <c r="U1954" s="8">
        <f>IFERROR(1 + ((1-T758)/MAX(T758,0.000001))*(VLOOKUP("都市ガス",設定!$A$2:$C$101,3,FALSE)/VLOOKUP("電力（全国平均・暫定）",設定!$A$2:$C$101,3,FALSE)),"")</f>
        <v>4756381.5104408357</v>
      </c>
    </row>
    <row r="1955" spans="21:21" x14ac:dyDescent="0.15">
      <c r="U1955" s="8">
        <f>IFERROR(1 + ((1-T759)/MAX(T759,0.000001))*(VLOOKUP("都市ガス",設定!$A$2:$C$101,3,FALSE)/VLOOKUP("電力（全国平均・暫定）",設定!$A$2:$C$101,3,FALSE)),"")</f>
        <v>4756381.5104408357</v>
      </c>
    </row>
    <row r="1956" spans="21:21" x14ac:dyDescent="0.15">
      <c r="U1956" s="8">
        <f>IFERROR(1 + ((1-T760)/MAX(T760,0.000001))*(VLOOKUP("都市ガス",設定!$A$2:$C$101,3,FALSE)/VLOOKUP("電力（全国平均・暫定）",設定!$A$2:$C$101,3,FALSE)),"")</f>
        <v>4756381.5104408357</v>
      </c>
    </row>
    <row r="1957" spans="21:21" x14ac:dyDescent="0.15">
      <c r="U1957" s="8">
        <f>IFERROR(1 + ((1-T761)/MAX(T761,0.000001))*(VLOOKUP("都市ガス",設定!$A$2:$C$101,3,FALSE)/VLOOKUP("電力（全国平均・暫定）",設定!$A$2:$C$101,3,FALSE)),"")</f>
        <v>4756381.5104408357</v>
      </c>
    </row>
    <row r="1958" spans="21:21" x14ac:dyDescent="0.15">
      <c r="U1958" s="8">
        <f>IFERROR(1 + ((1-T762)/MAX(T762,0.000001))*(VLOOKUP("都市ガス",設定!$A$2:$C$101,3,FALSE)/VLOOKUP("電力（全国平均・暫定）",設定!$A$2:$C$101,3,FALSE)),"")</f>
        <v>4756381.5104408357</v>
      </c>
    </row>
    <row r="1959" spans="21:21" x14ac:dyDescent="0.15">
      <c r="U1959" s="8">
        <f>IFERROR(1 + ((1-T763)/MAX(T763,0.000001))*(VLOOKUP("都市ガス",設定!$A$2:$C$101,3,FALSE)/VLOOKUP("電力（全国平均・暫定）",設定!$A$2:$C$101,3,FALSE)),"")</f>
        <v>4756381.5104408357</v>
      </c>
    </row>
    <row r="1960" spans="21:21" x14ac:dyDescent="0.15">
      <c r="U1960" s="8">
        <f>IFERROR(1 + ((1-T764)/MAX(T764,0.000001))*(VLOOKUP("都市ガス",設定!$A$2:$C$101,3,FALSE)/VLOOKUP("電力（全国平均・暫定）",設定!$A$2:$C$101,3,FALSE)),"")</f>
        <v>4756381.5104408357</v>
      </c>
    </row>
    <row r="1961" spans="21:21" x14ac:dyDescent="0.15">
      <c r="U1961" s="8">
        <f>IFERROR(1 + ((1-T765)/MAX(T765,0.000001))*(VLOOKUP("都市ガス",設定!$A$2:$C$101,3,FALSE)/VLOOKUP("電力（全国平均・暫定）",設定!$A$2:$C$101,3,FALSE)),"")</f>
        <v>4756381.5104408357</v>
      </c>
    </row>
    <row r="1962" spans="21:21" x14ac:dyDescent="0.15">
      <c r="U1962" s="8">
        <f>IFERROR(1 + ((1-T766)/MAX(T766,0.000001))*(VLOOKUP("都市ガス",設定!$A$2:$C$101,3,FALSE)/VLOOKUP("電力（全国平均・暫定）",設定!$A$2:$C$101,3,FALSE)),"")</f>
        <v>4756381.5104408357</v>
      </c>
    </row>
    <row r="1963" spans="21:21" x14ac:dyDescent="0.15">
      <c r="U1963" s="8">
        <f>IFERROR(1 + ((1-T767)/MAX(T767,0.000001))*(VLOOKUP("都市ガス",設定!$A$2:$C$101,3,FALSE)/VLOOKUP("電力（全国平均・暫定）",設定!$A$2:$C$101,3,FALSE)),"")</f>
        <v>4756381.5104408357</v>
      </c>
    </row>
    <row r="1964" spans="21:21" x14ac:dyDescent="0.15">
      <c r="U1964" s="8">
        <f>IFERROR(1 + ((1-T768)/MAX(T768,0.000001))*(VLOOKUP("都市ガス",設定!$A$2:$C$101,3,FALSE)/VLOOKUP("電力（全国平均・暫定）",設定!$A$2:$C$101,3,FALSE)),"")</f>
        <v>4756381.5104408357</v>
      </c>
    </row>
    <row r="1965" spans="21:21" x14ac:dyDescent="0.15">
      <c r="U1965" s="8">
        <f>IFERROR(1 + ((1-T769)/MAX(T769,0.000001))*(VLOOKUP("都市ガス",設定!$A$2:$C$101,3,FALSE)/VLOOKUP("電力（全国平均・暫定）",設定!$A$2:$C$101,3,FALSE)),"")</f>
        <v>4756381.5104408357</v>
      </c>
    </row>
    <row r="1966" spans="21:21" x14ac:dyDescent="0.15">
      <c r="U1966" s="8">
        <f>IFERROR(1 + ((1-T770)/MAX(T770,0.000001))*(VLOOKUP("都市ガス",設定!$A$2:$C$101,3,FALSE)/VLOOKUP("電力（全国平均・暫定）",設定!$A$2:$C$101,3,FALSE)),"")</f>
        <v>4756381.5104408357</v>
      </c>
    </row>
    <row r="1967" spans="21:21" x14ac:dyDescent="0.15">
      <c r="U1967" s="8">
        <f>IFERROR(1 + ((1-T771)/MAX(T771,0.000001))*(VLOOKUP("都市ガス",設定!$A$2:$C$101,3,FALSE)/VLOOKUP("電力（全国平均・暫定）",設定!$A$2:$C$101,3,FALSE)),"")</f>
        <v>4756381.5104408357</v>
      </c>
    </row>
    <row r="1968" spans="21:21" x14ac:dyDescent="0.15">
      <c r="U1968" s="8">
        <f>IFERROR(1 + ((1-T772)/MAX(T772,0.000001))*(VLOOKUP("都市ガス",設定!$A$2:$C$101,3,FALSE)/VLOOKUP("電力（全国平均・暫定）",設定!$A$2:$C$101,3,FALSE)),"")</f>
        <v>4756381.5104408357</v>
      </c>
    </row>
    <row r="1969" spans="21:21" x14ac:dyDescent="0.15">
      <c r="U1969" s="8">
        <f>IFERROR(1 + ((1-T773)/MAX(T773,0.000001))*(VLOOKUP("都市ガス",設定!$A$2:$C$101,3,FALSE)/VLOOKUP("電力（全国平均・暫定）",設定!$A$2:$C$101,3,FALSE)),"")</f>
        <v>4756381.5104408357</v>
      </c>
    </row>
    <row r="1970" spans="21:21" x14ac:dyDescent="0.15">
      <c r="U1970" s="8">
        <f>IFERROR(1 + ((1-T774)/MAX(T774,0.000001))*(VLOOKUP("都市ガス",設定!$A$2:$C$101,3,FALSE)/VLOOKUP("電力（全国平均・暫定）",設定!$A$2:$C$101,3,FALSE)),"")</f>
        <v>4756381.5104408357</v>
      </c>
    </row>
    <row r="1971" spans="21:21" x14ac:dyDescent="0.15">
      <c r="U1971" s="8">
        <f>IFERROR(1 + ((1-T775)/MAX(T775,0.000001))*(VLOOKUP("都市ガス",設定!$A$2:$C$101,3,FALSE)/VLOOKUP("電力（全国平均・暫定）",設定!$A$2:$C$101,3,FALSE)),"")</f>
        <v>4756381.5104408357</v>
      </c>
    </row>
    <row r="1972" spans="21:21" x14ac:dyDescent="0.15">
      <c r="U1972" s="8">
        <f>IFERROR(1 + ((1-T776)/MAX(T776,0.000001))*(VLOOKUP("都市ガス",設定!$A$2:$C$101,3,FALSE)/VLOOKUP("電力（全国平均・暫定）",設定!$A$2:$C$101,3,FALSE)),"")</f>
        <v>4756381.5104408357</v>
      </c>
    </row>
    <row r="1973" spans="21:21" x14ac:dyDescent="0.15">
      <c r="U1973" s="8">
        <f>IFERROR(1 + ((1-T777)/MAX(T777,0.000001))*(VLOOKUP("都市ガス",設定!$A$2:$C$101,3,FALSE)/VLOOKUP("電力（全国平均・暫定）",設定!$A$2:$C$101,3,FALSE)),"")</f>
        <v>4756381.5104408357</v>
      </c>
    </row>
    <row r="1974" spans="21:21" x14ac:dyDescent="0.15">
      <c r="U1974" s="8">
        <f>IFERROR(1 + ((1-T778)/MAX(T778,0.000001))*(VLOOKUP("都市ガス",設定!$A$2:$C$101,3,FALSE)/VLOOKUP("電力（全国平均・暫定）",設定!$A$2:$C$101,3,FALSE)),"")</f>
        <v>4756381.5104408357</v>
      </c>
    </row>
    <row r="1975" spans="21:21" x14ac:dyDescent="0.15">
      <c r="U1975" s="8">
        <f>IFERROR(1 + ((1-T779)/MAX(T779,0.000001))*(VLOOKUP("都市ガス",設定!$A$2:$C$101,3,FALSE)/VLOOKUP("電力（全国平均・暫定）",設定!$A$2:$C$101,3,FALSE)),"")</f>
        <v>4756381.5104408357</v>
      </c>
    </row>
    <row r="1976" spans="21:21" x14ac:dyDescent="0.15">
      <c r="U1976" s="8">
        <f>IFERROR(1 + ((1-T780)/MAX(T780,0.000001))*(VLOOKUP("都市ガス",設定!$A$2:$C$101,3,FALSE)/VLOOKUP("電力（全国平均・暫定）",設定!$A$2:$C$101,3,FALSE)),"")</f>
        <v>4756381.5104408357</v>
      </c>
    </row>
    <row r="1977" spans="21:21" x14ac:dyDescent="0.15">
      <c r="U1977" s="8">
        <f>IFERROR(1 + ((1-T781)/MAX(T781,0.000001))*(VLOOKUP("都市ガス",設定!$A$2:$C$101,3,FALSE)/VLOOKUP("電力（全国平均・暫定）",設定!$A$2:$C$101,3,FALSE)),"")</f>
        <v>4756381.5104408357</v>
      </c>
    </row>
    <row r="1978" spans="21:21" x14ac:dyDescent="0.15">
      <c r="U1978" s="8">
        <f>IFERROR(1 + ((1-T782)/MAX(T782,0.000001))*(VLOOKUP("都市ガス",設定!$A$2:$C$101,3,FALSE)/VLOOKUP("電力（全国平均・暫定）",設定!$A$2:$C$101,3,FALSE)),"")</f>
        <v>4756381.5104408357</v>
      </c>
    </row>
    <row r="1979" spans="21:21" x14ac:dyDescent="0.15">
      <c r="U1979" s="8">
        <f>IFERROR(1 + ((1-T783)/MAX(T783,0.000001))*(VLOOKUP("都市ガス",設定!$A$2:$C$101,3,FALSE)/VLOOKUP("電力（全国平均・暫定）",設定!$A$2:$C$101,3,FALSE)),"")</f>
        <v>4756381.5104408357</v>
      </c>
    </row>
    <row r="1980" spans="21:21" x14ac:dyDescent="0.15">
      <c r="U1980" s="8">
        <f>IFERROR(1 + ((1-T784)/MAX(T784,0.000001))*(VLOOKUP("都市ガス",設定!$A$2:$C$101,3,FALSE)/VLOOKUP("電力（全国平均・暫定）",設定!$A$2:$C$101,3,FALSE)),"")</f>
        <v>4756381.5104408357</v>
      </c>
    </row>
    <row r="1981" spans="21:21" x14ac:dyDescent="0.15">
      <c r="U1981" s="8">
        <f>IFERROR(1 + ((1-T785)/MAX(T785,0.000001))*(VLOOKUP("都市ガス",設定!$A$2:$C$101,3,FALSE)/VLOOKUP("電力（全国平均・暫定）",設定!$A$2:$C$101,3,FALSE)),"")</f>
        <v>4756381.5104408357</v>
      </c>
    </row>
    <row r="1982" spans="21:21" x14ac:dyDescent="0.15">
      <c r="U1982" s="8">
        <f>IFERROR(1 + ((1-T786)/MAX(T786,0.000001))*(VLOOKUP("都市ガス",設定!$A$2:$C$101,3,FALSE)/VLOOKUP("電力（全国平均・暫定）",設定!$A$2:$C$101,3,FALSE)),"")</f>
        <v>4756381.5104408357</v>
      </c>
    </row>
    <row r="1983" spans="21:21" x14ac:dyDescent="0.15">
      <c r="U1983" s="8">
        <f>IFERROR(1 + ((1-T787)/MAX(T787,0.000001))*(VLOOKUP("都市ガス",設定!$A$2:$C$101,3,FALSE)/VLOOKUP("電力（全国平均・暫定）",設定!$A$2:$C$101,3,FALSE)),"")</f>
        <v>4756381.5104408357</v>
      </c>
    </row>
    <row r="1984" spans="21:21" x14ac:dyDescent="0.15">
      <c r="U1984" s="8">
        <f>IFERROR(1 + ((1-T788)/MAX(T788,0.000001))*(VLOOKUP("都市ガス",設定!$A$2:$C$101,3,FALSE)/VLOOKUP("電力（全国平均・暫定）",設定!$A$2:$C$101,3,FALSE)),"")</f>
        <v>4756381.5104408357</v>
      </c>
    </row>
    <row r="1985" spans="21:21" x14ac:dyDescent="0.15">
      <c r="U1985" s="8">
        <f>IFERROR(1 + ((1-T789)/MAX(T789,0.000001))*(VLOOKUP("都市ガス",設定!$A$2:$C$101,3,FALSE)/VLOOKUP("電力（全国平均・暫定）",設定!$A$2:$C$101,3,FALSE)),"")</f>
        <v>4756381.5104408357</v>
      </c>
    </row>
    <row r="1986" spans="21:21" x14ac:dyDescent="0.15">
      <c r="U1986" s="8">
        <f>IFERROR(1 + ((1-T790)/MAX(T790,0.000001))*(VLOOKUP("都市ガス",設定!$A$2:$C$101,3,FALSE)/VLOOKUP("電力（全国平均・暫定）",設定!$A$2:$C$101,3,FALSE)),"")</f>
        <v>4756381.5104408357</v>
      </c>
    </row>
    <row r="1987" spans="21:21" x14ac:dyDescent="0.15">
      <c r="U1987" s="8">
        <f>IFERROR(1 + ((1-T791)/MAX(T791,0.000001))*(VLOOKUP("都市ガス",設定!$A$2:$C$101,3,FALSE)/VLOOKUP("電力（全国平均・暫定）",設定!$A$2:$C$101,3,FALSE)),"")</f>
        <v>4756381.5104408357</v>
      </c>
    </row>
    <row r="1988" spans="21:21" x14ac:dyDescent="0.15">
      <c r="U1988" s="8">
        <f>IFERROR(1 + ((1-T792)/MAX(T792,0.000001))*(VLOOKUP("都市ガス",設定!$A$2:$C$101,3,FALSE)/VLOOKUP("電力（全国平均・暫定）",設定!$A$2:$C$101,3,FALSE)),"")</f>
        <v>4756381.5104408357</v>
      </c>
    </row>
    <row r="1989" spans="21:21" x14ac:dyDescent="0.15">
      <c r="U1989" s="8">
        <f>IFERROR(1 + ((1-T793)/MAX(T793,0.000001))*(VLOOKUP("都市ガス",設定!$A$2:$C$101,3,FALSE)/VLOOKUP("電力（全国平均・暫定）",設定!$A$2:$C$101,3,FALSE)),"")</f>
        <v>4756381.5104408357</v>
      </c>
    </row>
    <row r="1990" spans="21:21" x14ac:dyDescent="0.15">
      <c r="U1990" s="8">
        <f>IFERROR(1 + ((1-T794)/MAX(T794,0.000001))*(VLOOKUP("都市ガス",設定!$A$2:$C$101,3,FALSE)/VLOOKUP("電力（全国平均・暫定）",設定!$A$2:$C$101,3,FALSE)),"")</f>
        <v>4756381.5104408357</v>
      </c>
    </row>
    <row r="1991" spans="21:21" x14ac:dyDescent="0.15">
      <c r="U1991" s="8">
        <f>IFERROR(1 + ((1-T795)/MAX(T795,0.000001))*(VLOOKUP("都市ガス",設定!$A$2:$C$101,3,FALSE)/VLOOKUP("電力（全国平均・暫定）",設定!$A$2:$C$101,3,FALSE)),"")</f>
        <v>4756381.5104408357</v>
      </c>
    </row>
    <row r="1992" spans="21:21" x14ac:dyDescent="0.15">
      <c r="U1992" s="8">
        <f>IFERROR(1 + ((1-T796)/MAX(T796,0.000001))*(VLOOKUP("都市ガス",設定!$A$2:$C$101,3,FALSE)/VLOOKUP("電力（全国平均・暫定）",設定!$A$2:$C$101,3,FALSE)),"")</f>
        <v>4756381.5104408357</v>
      </c>
    </row>
    <row r="1993" spans="21:21" x14ac:dyDescent="0.15">
      <c r="U1993" s="8">
        <f>IFERROR(1 + ((1-T797)/MAX(T797,0.000001))*(VLOOKUP("都市ガス",設定!$A$2:$C$101,3,FALSE)/VLOOKUP("電力（全国平均・暫定）",設定!$A$2:$C$101,3,FALSE)),"")</f>
        <v>4756381.5104408357</v>
      </c>
    </row>
    <row r="1994" spans="21:21" x14ac:dyDescent="0.15">
      <c r="U1994" s="8">
        <f>IFERROR(1 + ((1-T798)/MAX(T798,0.000001))*(VLOOKUP("都市ガス",設定!$A$2:$C$101,3,FALSE)/VLOOKUP("電力（全国平均・暫定）",設定!$A$2:$C$101,3,FALSE)),"")</f>
        <v>4756381.5104408357</v>
      </c>
    </row>
    <row r="1995" spans="21:21" x14ac:dyDescent="0.15">
      <c r="U1995" s="8">
        <f>IFERROR(1 + ((1-T799)/MAX(T799,0.000001))*(VLOOKUP("都市ガス",設定!$A$2:$C$101,3,FALSE)/VLOOKUP("電力（全国平均・暫定）",設定!$A$2:$C$101,3,FALSE)),"")</f>
        <v>4756381.5104408357</v>
      </c>
    </row>
    <row r="1996" spans="21:21" x14ac:dyDescent="0.15">
      <c r="U1996" s="8">
        <f>IFERROR(1 + ((1-T800)/MAX(T800,0.000001))*(VLOOKUP("都市ガス",設定!$A$2:$C$101,3,FALSE)/VLOOKUP("電力（全国平均・暫定）",設定!$A$2:$C$101,3,FALSE)),"")</f>
        <v>4756381.5104408357</v>
      </c>
    </row>
    <row r="1997" spans="21:21" x14ac:dyDescent="0.15">
      <c r="U1997" s="8">
        <f>IFERROR(1 + ((1-T801)/MAX(T801,0.000001))*(VLOOKUP("都市ガス",設定!$A$2:$C$101,3,FALSE)/VLOOKUP("電力（全国平均・暫定）",設定!$A$2:$C$101,3,FALSE)),"")</f>
        <v>4756381.5104408357</v>
      </c>
    </row>
    <row r="1998" spans="21:21" x14ac:dyDescent="0.15">
      <c r="U1998" s="8">
        <f>IFERROR(1 + ((1-T802)/MAX(T802,0.000001))*(VLOOKUP("都市ガス",設定!$A$2:$C$101,3,FALSE)/VLOOKUP("電力（全国平均・暫定）",設定!$A$2:$C$101,3,FALSE)),"")</f>
        <v>4756381.5104408357</v>
      </c>
    </row>
    <row r="1999" spans="21:21" x14ac:dyDescent="0.15">
      <c r="U1999" s="8">
        <f>IFERROR(1 + ((1-T803)/MAX(T803,0.000001))*(VLOOKUP("都市ガス",設定!$A$2:$C$101,3,FALSE)/VLOOKUP("電力（全国平均・暫定）",設定!$A$2:$C$101,3,FALSE)),"")</f>
        <v>4756381.5104408357</v>
      </c>
    </row>
    <row r="2000" spans="21:21" x14ac:dyDescent="0.15">
      <c r="U2000" s="8">
        <f>IFERROR(1 + ((1-T804)/MAX(T804,0.000001))*(VLOOKUP("都市ガス",設定!$A$2:$C$101,3,FALSE)/VLOOKUP("電力（全国平均・暫定）",設定!$A$2:$C$101,3,FALSE)),"")</f>
        <v>4756381.5104408357</v>
      </c>
    </row>
    <row r="2001" spans="21:21" x14ac:dyDescent="0.15">
      <c r="U2001" s="8">
        <f>IFERROR(1 + ((1-T805)/MAX(T805,0.000001))*(VLOOKUP("都市ガス",設定!$A$2:$C$101,3,FALSE)/VLOOKUP("電力（全国平均・暫定）",設定!$A$2:$C$101,3,FALSE)),"")</f>
        <v>4756381.5104408357</v>
      </c>
    </row>
    <row r="2002" spans="21:21" x14ac:dyDescent="0.15">
      <c r="U2002" s="8">
        <f>IFERROR(1 + ((1-T806)/MAX(T806,0.000001))*(VLOOKUP("都市ガス",設定!$A$2:$C$101,3,FALSE)/VLOOKUP("電力（全国平均・暫定）",設定!$A$2:$C$101,3,FALSE)),"")</f>
        <v>4756381.5104408357</v>
      </c>
    </row>
    <row r="2003" spans="21:21" x14ac:dyDescent="0.15">
      <c r="U2003" s="8">
        <f>IFERROR(1 + ((1-T807)/MAX(T807,0.000001))*(VLOOKUP("都市ガス",設定!$A$2:$C$101,3,FALSE)/VLOOKUP("電力（全国平均・暫定）",設定!$A$2:$C$101,3,FALSE)),"")</f>
        <v>4756381.5104408357</v>
      </c>
    </row>
    <row r="2004" spans="21:21" x14ac:dyDescent="0.15">
      <c r="U2004" s="8">
        <f>IFERROR(1 + ((1-T808)/MAX(T808,0.000001))*(VLOOKUP("都市ガス",設定!$A$2:$C$101,3,FALSE)/VLOOKUP("電力（全国平均・暫定）",設定!$A$2:$C$101,3,FALSE)),"")</f>
        <v>4756381.5104408357</v>
      </c>
    </row>
    <row r="2005" spans="21:21" x14ac:dyDescent="0.15">
      <c r="U2005" s="8">
        <f>IFERROR(1 + ((1-T809)/MAX(T809,0.000001))*(VLOOKUP("都市ガス",設定!$A$2:$C$101,3,FALSE)/VLOOKUP("電力（全国平均・暫定）",設定!$A$2:$C$101,3,FALSE)),"")</f>
        <v>4756381.5104408357</v>
      </c>
    </row>
    <row r="2006" spans="21:21" x14ac:dyDescent="0.15">
      <c r="U2006" s="8">
        <f>IFERROR(1 + ((1-T810)/MAX(T810,0.000001))*(VLOOKUP("都市ガス",設定!$A$2:$C$101,3,FALSE)/VLOOKUP("電力（全国平均・暫定）",設定!$A$2:$C$101,3,FALSE)),"")</f>
        <v>4756381.5104408357</v>
      </c>
    </row>
    <row r="2007" spans="21:21" x14ac:dyDescent="0.15">
      <c r="U2007" s="8">
        <f>IFERROR(1 + ((1-T811)/MAX(T811,0.000001))*(VLOOKUP("都市ガス",設定!$A$2:$C$101,3,FALSE)/VLOOKUP("電力（全国平均・暫定）",設定!$A$2:$C$101,3,FALSE)),"")</f>
        <v>4756381.5104408357</v>
      </c>
    </row>
    <row r="2008" spans="21:21" x14ac:dyDescent="0.15">
      <c r="U2008" s="8">
        <f>IFERROR(1 + ((1-T812)/MAX(T812,0.000001))*(VLOOKUP("都市ガス",設定!$A$2:$C$101,3,FALSE)/VLOOKUP("電力（全国平均・暫定）",設定!$A$2:$C$101,3,FALSE)),"")</f>
        <v>4756381.5104408357</v>
      </c>
    </row>
    <row r="2009" spans="21:21" x14ac:dyDescent="0.15">
      <c r="U2009" s="8">
        <f>IFERROR(1 + ((1-T813)/MAX(T813,0.000001))*(VLOOKUP("都市ガス",設定!$A$2:$C$101,3,FALSE)/VLOOKUP("電力（全国平均・暫定）",設定!$A$2:$C$101,3,FALSE)),"")</f>
        <v>4756381.5104408357</v>
      </c>
    </row>
    <row r="2010" spans="21:21" x14ac:dyDescent="0.15">
      <c r="U2010" s="8">
        <f>IFERROR(1 + ((1-T814)/MAX(T814,0.000001))*(VLOOKUP("都市ガス",設定!$A$2:$C$101,3,FALSE)/VLOOKUP("電力（全国平均・暫定）",設定!$A$2:$C$101,3,FALSE)),"")</f>
        <v>4756381.5104408357</v>
      </c>
    </row>
    <row r="2011" spans="21:21" x14ac:dyDescent="0.15">
      <c r="U2011" s="8">
        <f>IFERROR(1 + ((1-T815)/MAX(T815,0.000001))*(VLOOKUP("都市ガス",設定!$A$2:$C$101,3,FALSE)/VLOOKUP("電力（全国平均・暫定）",設定!$A$2:$C$101,3,FALSE)),"")</f>
        <v>4756381.5104408357</v>
      </c>
    </row>
    <row r="2012" spans="21:21" x14ac:dyDescent="0.15">
      <c r="U2012" s="8">
        <f>IFERROR(1 + ((1-T816)/MAX(T816,0.000001))*(VLOOKUP("都市ガス",設定!$A$2:$C$101,3,FALSE)/VLOOKUP("電力（全国平均・暫定）",設定!$A$2:$C$101,3,FALSE)),"")</f>
        <v>4756381.5104408357</v>
      </c>
    </row>
    <row r="2013" spans="21:21" x14ac:dyDescent="0.15">
      <c r="U2013" s="8">
        <f>IFERROR(1 + ((1-T817)/MAX(T817,0.000001))*(VLOOKUP("都市ガス",設定!$A$2:$C$101,3,FALSE)/VLOOKUP("電力（全国平均・暫定）",設定!$A$2:$C$101,3,FALSE)),"")</f>
        <v>4756381.5104408357</v>
      </c>
    </row>
    <row r="2014" spans="21:21" x14ac:dyDescent="0.15">
      <c r="U2014" s="8">
        <f>IFERROR(1 + ((1-T818)/MAX(T818,0.000001))*(VLOOKUP("都市ガス",設定!$A$2:$C$101,3,FALSE)/VLOOKUP("電力（全国平均・暫定）",設定!$A$2:$C$101,3,FALSE)),"")</f>
        <v>4756381.5104408357</v>
      </c>
    </row>
    <row r="2015" spans="21:21" x14ac:dyDescent="0.15">
      <c r="U2015" s="8">
        <f>IFERROR(1 + ((1-T819)/MAX(T819,0.000001))*(VLOOKUP("都市ガス",設定!$A$2:$C$101,3,FALSE)/VLOOKUP("電力（全国平均・暫定）",設定!$A$2:$C$101,3,FALSE)),"")</f>
        <v>4756381.5104408357</v>
      </c>
    </row>
    <row r="2016" spans="21:21" x14ac:dyDescent="0.15">
      <c r="U2016" s="8">
        <f>IFERROR(1 + ((1-T820)/MAX(T820,0.000001))*(VLOOKUP("都市ガス",設定!$A$2:$C$101,3,FALSE)/VLOOKUP("電力（全国平均・暫定）",設定!$A$2:$C$101,3,FALSE)),"")</f>
        <v>4756381.5104408357</v>
      </c>
    </row>
    <row r="2017" spans="21:21" x14ac:dyDescent="0.15">
      <c r="U2017" s="8">
        <f>IFERROR(1 + ((1-T821)/MAX(T821,0.000001))*(VLOOKUP("都市ガス",設定!$A$2:$C$101,3,FALSE)/VLOOKUP("電力（全国平均・暫定）",設定!$A$2:$C$101,3,FALSE)),"")</f>
        <v>4756381.5104408357</v>
      </c>
    </row>
    <row r="2018" spans="21:21" x14ac:dyDescent="0.15">
      <c r="U2018" s="8">
        <f>IFERROR(1 + ((1-T822)/MAX(T822,0.000001))*(VLOOKUP("都市ガス",設定!$A$2:$C$101,3,FALSE)/VLOOKUP("電力（全国平均・暫定）",設定!$A$2:$C$101,3,FALSE)),"")</f>
        <v>4756381.5104408357</v>
      </c>
    </row>
    <row r="2019" spans="21:21" x14ac:dyDescent="0.15">
      <c r="U2019" s="8">
        <f>IFERROR(1 + ((1-T823)/MAX(T823,0.000001))*(VLOOKUP("都市ガス",設定!$A$2:$C$101,3,FALSE)/VLOOKUP("電力（全国平均・暫定）",設定!$A$2:$C$101,3,FALSE)),"")</f>
        <v>4756381.5104408357</v>
      </c>
    </row>
    <row r="2020" spans="21:21" x14ac:dyDescent="0.15">
      <c r="U2020" s="8">
        <f>IFERROR(1 + ((1-T824)/MAX(T824,0.000001))*(VLOOKUP("都市ガス",設定!$A$2:$C$101,3,FALSE)/VLOOKUP("電力（全国平均・暫定）",設定!$A$2:$C$101,3,FALSE)),"")</f>
        <v>4756381.5104408357</v>
      </c>
    </row>
    <row r="2021" spans="21:21" x14ac:dyDescent="0.15">
      <c r="U2021" s="8">
        <f>IFERROR(1 + ((1-T825)/MAX(T825,0.000001))*(VLOOKUP("都市ガス",設定!$A$2:$C$101,3,FALSE)/VLOOKUP("電力（全国平均・暫定）",設定!$A$2:$C$101,3,FALSE)),"")</f>
        <v>4756381.5104408357</v>
      </c>
    </row>
    <row r="2022" spans="21:21" x14ac:dyDescent="0.15">
      <c r="U2022" s="8">
        <f>IFERROR(1 + ((1-T826)/MAX(T826,0.000001))*(VLOOKUP("都市ガス",設定!$A$2:$C$101,3,FALSE)/VLOOKUP("電力（全国平均・暫定）",設定!$A$2:$C$101,3,FALSE)),"")</f>
        <v>4756381.5104408357</v>
      </c>
    </row>
    <row r="2023" spans="21:21" x14ac:dyDescent="0.15">
      <c r="U2023" s="8">
        <f>IFERROR(1 + ((1-T827)/MAX(T827,0.000001))*(VLOOKUP("都市ガス",設定!$A$2:$C$101,3,FALSE)/VLOOKUP("電力（全国平均・暫定）",設定!$A$2:$C$101,3,FALSE)),"")</f>
        <v>4756381.5104408357</v>
      </c>
    </row>
    <row r="2024" spans="21:21" x14ac:dyDescent="0.15">
      <c r="U2024" s="8">
        <f>IFERROR(1 + ((1-T828)/MAX(T828,0.000001))*(VLOOKUP("都市ガス",設定!$A$2:$C$101,3,FALSE)/VLOOKUP("電力（全国平均・暫定）",設定!$A$2:$C$101,3,FALSE)),"")</f>
        <v>4756381.5104408357</v>
      </c>
    </row>
    <row r="2025" spans="21:21" x14ac:dyDescent="0.15">
      <c r="U2025" s="8">
        <f>IFERROR(1 + ((1-T829)/MAX(T829,0.000001))*(VLOOKUP("都市ガス",設定!$A$2:$C$101,3,FALSE)/VLOOKUP("電力（全国平均・暫定）",設定!$A$2:$C$101,3,FALSE)),"")</f>
        <v>4756381.5104408357</v>
      </c>
    </row>
    <row r="2026" spans="21:21" x14ac:dyDescent="0.15">
      <c r="U2026" s="8">
        <f>IFERROR(1 + ((1-T830)/MAX(T830,0.000001))*(VLOOKUP("都市ガス",設定!$A$2:$C$101,3,FALSE)/VLOOKUP("電力（全国平均・暫定）",設定!$A$2:$C$101,3,FALSE)),"")</f>
        <v>4756381.5104408357</v>
      </c>
    </row>
    <row r="2027" spans="21:21" x14ac:dyDescent="0.15">
      <c r="U2027" s="8">
        <f>IFERROR(1 + ((1-T831)/MAX(T831,0.000001))*(VLOOKUP("都市ガス",設定!$A$2:$C$101,3,FALSE)/VLOOKUP("電力（全国平均・暫定）",設定!$A$2:$C$101,3,FALSE)),"")</f>
        <v>4756381.5104408357</v>
      </c>
    </row>
    <row r="2028" spans="21:21" x14ac:dyDescent="0.15">
      <c r="U2028" s="8">
        <f>IFERROR(1 + ((1-T832)/MAX(T832,0.000001))*(VLOOKUP("都市ガス",設定!$A$2:$C$101,3,FALSE)/VLOOKUP("電力（全国平均・暫定）",設定!$A$2:$C$101,3,FALSE)),"")</f>
        <v>4756381.5104408357</v>
      </c>
    </row>
    <row r="2029" spans="21:21" x14ac:dyDescent="0.15">
      <c r="U2029" s="8">
        <f>IFERROR(1 + ((1-T833)/MAX(T833,0.000001))*(VLOOKUP("都市ガス",設定!$A$2:$C$101,3,FALSE)/VLOOKUP("電力（全国平均・暫定）",設定!$A$2:$C$101,3,FALSE)),"")</f>
        <v>4756381.5104408357</v>
      </c>
    </row>
    <row r="2030" spans="21:21" x14ac:dyDescent="0.15">
      <c r="U2030" s="8">
        <f>IFERROR(1 + ((1-T834)/MAX(T834,0.000001))*(VLOOKUP("都市ガス",設定!$A$2:$C$101,3,FALSE)/VLOOKUP("電力（全国平均・暫定）",設定!$A$2:$C$101,3,FALSE)),"")</f>
        <v>4756381.5104408357</v>
      </c>
    </row>
    <row r="2031" spans="21:21" x14ac:dyDescent="0.15">
      <c r="U2031" s="8">
        <f>IFERROR(1 + ((1-T835)/MAX(T835,0.000001))*(VLOOKUP("都市ガス",設定!$A$2:$C$101,3,FALSE)/VLOOKUP("電力（全国平均・暫定）",設定!$A$2:$C$101,3,FALSE)),"")</f>
        <v>4756381.5104408357</v>
      </c>
    </row>
    <row r="2032" spans="21:21" x14ac:dyDescent="0.15">
      <c r="U2032" s="8">
        <f>IFERROR(1 + ((1-T836)/MAX(T836,0.000001))*(VLOOKUP("都市ガス",設定!$A$2:$C$101,3,FALSE)/VLOOKUP("電力（全国平均・暫定）",設定!$A$2:$C$101,3,FALSE)),"")</f>
        <v>4756381.5104408357</v>
      </c>
    </row>
    <row r="2033" spans="21:21" x14ac:dyDescent="0.15">
      <c r="U2033" s="8">
        <f>IFERROR(1 + ((1-T837)/MAX(T837,0.000001))*(VLOOKUP("都市ガス",設定!$A$2:$C$101,3,FALSE)/VLOOKUP("電力（全国平均・暫定）",設定!$A$2:$C$101,3,FALSE)),"")</f>
        <v>4756381.5104408357</v>
      </c>
    </row>
    <row r="2034" spans="21:21" x14ac:dyDescent="0.15">
      <c r="U2034" s="8">
        <f>IFERROR(1 + ((1-T838)/MAX(T838,0.000001))*(VLOOKUP("都市ガス",設定!$A$2:$C$101,3,FALSE)/VLOOKUP("電力（全国平均・暫定）",設定!$A$2:$C$101,3,FALSE)),"")</f>
        <v>4756381.5104408357</v>
      </c>
    </row>
    <row r="2035" spans="21:21" x14ac:dyDescent="0.15">
      <c r="U2035" s="8">
        <f>IFERROR(1 + ((1-T839)/MAX(T839,0.000001))*(VLOOKUP("都市ガス",設定!$A$2:$C$101,3,FALSE)/VLOOKUP("電力（全国平均・暫定）",設定!$A$2:$C$101,3,FALSE)),"")</f>
        <v>4756381.5104408357</v>
      </c>
    </row>
    <row r="2036" spans="21:21" x14ac:dyDescent="0.15">
      <c r="U2036" s="8">
        <f>IFERROR(1 + ((1-T840)/MAX(T840,0.000001))*(VLOOKUP("都市ガス",設定!$A$2:$C$101,3,FALSE)/VLOOKUP("電力（全国平均・暫定）",設定!$A$2:$C$101,3,FALSE)),"")</f>
        <v>4756381.5104408357</v>
      </c>
    </row>
    <row r="2037" spans="21:21" x14ac:dyDescent="0.15">
      <c r="U2037" s="8">
        <f>IFERROR(1 + ((1-T841)/MAX(T841,0.000001))*(VLOOKUP("都市ガス",設定!$A$2:$C$101,3,FALSE)/VLOOKUP("電力（全国平均・暫定）",設定!$A$2:$C$101,3,FALSE)),"")</f>
        <v>4756381.5104408357</v>
      </c>
    </row>
    <row r="2038" spans="21:21" x14ac:dyDescent="0.15">
      <c r="U2038" s="8">
        <f>IFERROR(1 + ((1-T842)/MAX(T842,0.000001))*(VLOOKUP("都市ガス",設定!$A$2:$C$101,3,FALSE)/VLOOKUP("電力（全国平均・暫定）",設定!$A$2:$C$101,3,FALSE)),"")</f>
        <v>4756381.5104408357</v>
      </c>
    </row>
    <row r="2039" spans="21:21" x14ac:dyDescent="0.15">
      <c r="U2039" s="8">
        <f>IFERROR(1 + ((1-T843)/MAX(T843,0.000001))*(VLOOKUP("都市ガス",設定!$A$2:$C$101,3,FALSE)/VLOOKUP("電力（全国平均・暫定）",設定!$A$2:$C$101,3,FALSE)),"")</f>
        <v>4756381.5104408357</v>
      </c>
    </row>
    <row r="2040" spans="21:21" x14ac:dyDescent="0.15">
      <c r="U2040" s="8">
        <f>IFERROR(1 + ((1-T844)/MAX(T844,0.000001))*(VLOOKUP("都市ガス",設定!$A$2:$C$101,3,FALSE)/VLOOKUP("電力（全国平均・暫定）",設定!$A$2:$C$101,3,FALSE)),"")</f>
        <v>4756381.5104408357</v>
      </c>
    </row>
    <row r="2041" spans="21:21" x14ac:dyDescent="0.15">
      <c r="U2041" s="8">
        <f>IFERROR(1 + ((1-T845)/MAX(T845,0.000001))*(VLOOKUP("都市ガス",設定!$A$2:$C$101,3,FALSE)/VLOOKUP("電力（全国平均・暫定）",設定!$A$2:$C$101,3,FALSE)),"")</f>
        <v>4756381.5104408357</v>
      </c>
    </row>
    <row r="2042" spans="21:21" x14ac:dyDescent="0.15">
      <c r="U2042" s="8">
        <f>IFERROR(1 + ((1-T846)/MAX(T846,0.000001))*(VLOOKUP("都市ガス",設定!$A$2:$C$101,3,FALSE)/VLOOKUP("電力（全国平均・暫定）",設定!$A$2:$C$101,3,FALSE)),"")</f>
        <v>4756381.5104408357</v>
      </c>
    </row>
    <row r="2043" spans="21:21" x14ac:dyDescent="0.15">
      <c r="U2043" s="8">
        <f>IFERROR(1 + ((1-T847)/MAX(T847,0.000001))*(VLOOKUP("都市ガス",設定!$A$2:$C$101,3,FALSE)/VLOOKUP("電力（全国平均・暫定）",設定!$A$2:$C$101,3,FALSE)),"")</f>
        <v>4756381.5104408357</v>
      </c>
    </row>
    <row r="2044" spans="21:21" x14ac:dyDescent="0.15">
      <c r="U2044" s="8">
        <f>IFERROR(1 + ((1-T848)/MAX(T848,0.000001))*(VLOOKUP("都市ガス",設定!$A$2:$C$101,3,FALSE)/VLOOKUP("電力（全国平均・暫定）",設定!$A$2:$C$101,3,FALSE)),"")</f>
        <v>4756381.5104408357</v>
      </c>
    </row>
    <row r="2045" spans="21:21" x14ac:dyDescent="0.15">
      <c r="U2045" s="8">
        <f>IFERROR(1 + ((1-T849)/MAX(T849,0.000001))*(VLOOKUP("都市ガス",設定!$A$2:$C$101,3,FALSE)/VLOOKUP("電力（全国平均・暫定）",設定!$A$2:$C$101,3,FALSE)),"")</f>
        <v>4756381.5104408357</v>
      </c>
    </row>
    <row r="2046" spans="21:21" x14ac:dyDescent="0.15">
      <c r="U2046" s="8">
        <f>IFERROR(1 + ((1-T850)/MAX(T850,0.000001))*(VLOOKUP("都市ガス",設定!$A$2:$C$101,3,FALSE)/VLOOKUP("電力（全国平均・暫定）",設定!$A$2:$C$101,3,FALSE)),"")</f>
        <v>4756381.5104408357</v>
      </c>
    </row>
    <row r="2047" spans="21:21" x14ac:dyDescent="0.15">
      <c r="U2047" s="8">
        <f>IFERROR(1 + ((1-T851)/MAX(T851,0.000001))*(VLOOKUP("都市ガス",設定!$A$2:$C$101,3,FALSE)/VLOOKUP("電力（全国平均・暫定）",設定!$A$2:$C$101,3,FALSE)),"")</f>
        <v>4756381.5104408357</v>
      </c>
    </row>
    <row r="2048" spans="21:21" x14ac:dyDescent="0.15">
      <c r="U2048" s="8">
        <f>IFERROR(1 + ((1-T852)/MAX(T852,0.000001))*(VLOOKUP("都市ガス",設定!$A$2:$C$101,3,FALSE)/VLOOKUP("電力（全国平均・暫定）",設定!$A$2:$C$101,3,FALSE)),"")</f>
        <v>4756381.5104408357</v>
      </c>
    </row>
    <row r="2049" spans="21:21" x14ac:dyDescent="0.15">
      <c r="U2049" s="8">
        <f>IFERROR(1 + ((1-T853)/MAX(T853,0.000001))*(VLOOKUP("都市ガス",設定!$A$2:$C$101,3,FALSE)/VLOOKUP("電力（全国平均・暫定）",設定!$A$2:$C$101,3,FALSE)),"")</f>
        <v>4756381.5104408357</v>
      </c>
    </row>
    <row r="2050" spans="21:21" x14ac:dyDescent="0.15">
      <c r="U2050" s="8">
        <f>IFERROR(1 + ((1-T854)/MAX(T854,0.000001))*(VLOOKUP("都市ガス",設定!$A$2:$C$101,3,FALSE)/VLOOKUP("電力（全国平均・暫定）",設定!$A$2:$C$101,3,FALSE)),"")</f>
        <v>4756381.5104408357</v>
      </c>
    </row>
    <row r="2051" spans="21:21" x14ac:dyDescent="0.15">
      <c r="U2051" s="8">
        <f>IFERROR(1 + ((1-T855)/MAX(T855,0.000001))*(VLOOKUP("都市ガス",設定!$A$2:$C$101,3,FALSE)/VLOOKUP("電力（全国平均・暫定）",設定!$A$2:$C$101,3,FALSE)),"")</f>
        <v>4756381.5104408357</v>
      </c>
    </row>
    <row r="2052" spans="21:21" x14ac:dyDescent="0.15">
      <c r="U2052" s="8">
        <f>IFERROR(1 + ((1-T856)/MAX(T856,0.000001))*(VLOOKUP("都市ガス",設定!$A$2:$C$101,3,FALSE)/VLOOKUP("電力（全国平均・暫定）",設定!$A$2:$C$101,3,FALSE)),"")</f>
        <v>4756381.5104408357</v>
      </c>
    </row>
    <row r="2053" spans="21:21" x14ac:dyDescent="0.15">
      <c r="U2053" s="8">
        <f>IFERROR(1 + ((1-T857)/MAX(T857,0.000001))*(VLOOKUP("都市ガス",設定!$A$2:$C$101,3,FALSE)/VLOOKUP("電力（全国平均・暫定）",設定!$A$2:$C$101,3,FALSE)),"")</f>
        <v>4756381.5104408357</v>
      </c>
    </row>
    <row r="2054" spans="21:21" x14ac:dyDescent="0.15">
      <c r="U2054" s="8">
        <f>IFERROR(1 + ((1-T858)/MAX(T858,0.000001))*(VLOOKUP("都市ガス",設定!$A$2:$C$101,3,FALSE)/VLOOKUP("電力（全国平均・暫定）",設定!$A$2:$C$101,3,FALSE)),"")</f>
        <v>4756381.5104408357</v>
      </c>
    </row>
    <row r="2055" spans="21:21" x14ac:dyDescent="0.15">
      <c r="U2055" s="8">
        <f>IFERROR(1 + ((1-T859)/MAX(T859,0.000001))*(VLOOKUP("都市ガス",設定!$A$2:$C$101,3,FALSE)/VLOOKUP("電力（全国平均・暫定）",設定!$A$2:$C$101,3,FALSE)),"")</f>
        <v>4756381.5104408357</v>
      </c>
    </row>
    <row r="2056" spans="21:21" x14ac:dyDescent="0.15">
      <c r="U2056" s="8">
        <f>IFERROR(1 + ((1-T860)/MAX(T860,0.000001))*(VLOOKUP("都市ガス",設定!$A$2:$C$101,3,FALSE)/VLOOKUP("電力（全国平均・暫定）",設定!$A$2:$C$101,3,FALSE)),"")</f>
        <v>4756381.5104408357</v>
      </c>
    </row>
    <row r="2057" spans="21:21" x14ac:dyDescent="0.15">
      <c r="U2057" s="8">
        <f>IFERROR(1 + ((1-T861)/MAX(T861,0.000001))*(VLOOKUP("都市ガス",設定!$A$2:$C$101,3,FALSE)/VLOOKUP("電力（全国平均・暫定）",設定!$A$2:$C$101,3,FALSE)),"")</f>
        <v>4756381.5104408357</v>
      </c>
    </row>
    <row r="2058" spans="21:21" x14ac:dyDescent="0.15">
      <c r="U2058" s="8">
        <f>IFERROR(1 + ((1-T862)/MAX(T862,0.000001))*(VLOOKUP("都市ガス",設定!$A$2:$C$101,3,FALSE)/VLOOKUP("電力（全国平均・暫定）",設定!$A$2:$C$101,3,FALSE)),"")</f>
        <v>4756381.5104408357</v>
      </c>
    </row>
    <row r="2059" spans="21:21" x14ac:dyDescent="0.15">
      <c r="U2059" s="8">
        <f>IFERROR(1 + ((1-T863)/MAX(T863,0.000001))*(VLOOKUP("都市ガス",設定!$A$2:$C$101,3,FALSE)/VLOOKUP("電力（全国平均・暫定）",設定!$A$2:$C$101,3,FALSE)),"")</f>
        <v>4756381.5104408357</v>
      </c>
    </row>
    <row r="2060" spans="21:21" x14ac:dyDescent="0.15">
      <c r="U2060" s="8">
        <f>IFERROR(1 + ((1-T864)/MAX(T864,0.000001))*(VLOOKUP("都市ガス",設定!$A$2:$C$101,3,FALSE)/VLOOKUP("電力（全国平均・暫定）",設定!$A$2:$C$101,3,FALSE)),"")</f>
        <v>4756381.5104408357</v>
      </c>
    </row>
    <row r="2061" spans="21:21" x14ac:dyDescent="0.15">
      <c r="U2061" s="8">
        <f>IFERROR(1 + ((1-T865)/MAX(T865,0.000001))*(VLOOKUP("都市ガス",設定!$A$2:$C$101,3,FALSE)/VLOOKUP("電力（全国平均・暫定）",設定!$A$2:$C$101,3,FALSE)),"")</f>
        <v>4756381.5104408357</v>
      </c>
    </row>
    <row r="2062" spans="21:21" x14ac:dyDescent="0.15">
      <c r="U2062" s="8">
        <f>IFERROR(1 + ((1-T866)/MAX(T866,0.000001))*(VLOOKUP("都市ガス",設定!$A$2:$C$101,3,FALSE)/VLOOKUP("電力（全国平均・暫定）",設定!$A$2:$C$101,3,FALSE)),"")</f>
        <v>4756381.5104408357</v>
      </c>
    </row>
    <row r="2063" spans="21:21" x14ac:dyDescent="0.15">
      <c r="U2063" s="8">
        <f>IFERROR(1 + ((1-T867)/MAX(T867,0.000001))*(VLOOKUP("都市ガス",設定!$A$2:$C$101,3,FALSE)/VLOOKUP("電力（全国平均・暫定）",設定!$A$2:$C$101,3,FALSE)),"")</f>
        <v>4756381.5104408357</v>
      </c>
    </row>
    <row r="2064" spans="21:21" x14ac:dyDescent="0.15">
      <c r="U2064" s="8">
        <f>IFERROR(1 + ((1-T868)/MAX(T868,0.000001))*(VLOOKUP("都市ガス",設定!$A$2:$C$101,3,FALSE)/VLOOKUP("電力（全国平均・暫定）",設定!$A$2:$C$101,3,FALSE)),"")</f>
        <v>4756381.5104408357</v>
      </c>
    </row>
    <row r="2065" spans="21:21" x14ac:dyDescent="0.15">
      <c r="U2065" s="8">
        <f>IFERROR(1 + ((1-T869)/MAX(T869,0.000001))*(VLOOKUP("都市ガス",設定!$A$2:$C$101,3,FALSE)/VLOOKUP("電力（全国平均・暫定）",設定!$A$2:$C$101,3,FALSE)),"")</f>
        <v>4756381.5104408357</v>
      </c>
    </row>
    <row r="2066" spans="21:21" x14ac:dyDescent="0.15">
      <c r="U2066" s="8">
        <f>IFERROR(1 + ((1-T870)/MAX(T870,0.000001))*(VLOOKUP("都市ガス",設定!$A$2:$C$101,3,FALSE)/VLOOKUP("電力（全国平均・暫定）",設定!$A$2:$C$101,3,FALSE)),"")</f>
        <v>4756381.5104408357</v>
      </c>
    </row>
    <row r="2067" spans="21:21" x14ac:dyDescent="0.15">
      <c r="U2067" s="8">
        <f>IFERROR(1 + ((1-T871)/MAX(T871,0.000001))*(VLOOKUP("都市ガス",設定!$A$2:$C$101,3,FALSE)/VLOOKUP("電力（全国平均・暫定）",設定!$A$2:$C$101,3,FALSE)),"")</f>
        <v>4756381.5104408357</v>
      </c>
    </row>
    <row r="2068" spans="21:21" x14ac:dyDescent="0.15">
      <c r="U2068" s="8">
        <f>IFERROR(1 + ((1-T872)/MAX(T872,0.000001))*(VLOOKUP("都市ガス",設定!$A$2:$C$101,3,FALSE)/VLOOKUP("電力（全国平均・暫定）",設定!$A$2:$C$101,3,FALSE)),"")</f>
        <v>4756381.5104408357</v>
      </c>
    </row>
    <row r="2069" spans="21:21" x14ac:dyDescent="0.15">
      <c r="U2069" s="8">
        <f>IFERROR(1 + ((1-T873)/MAX(T873,0.000001))*(VLOOKUP("都市ガス",設定!$A$2:$C$101,3,FALSE)/VLOOKUP("電力（全国平均・暫定）",設定!$A$2:$C$101,3,FALSE)),"")</f>
        <v>4756381.5104408357</v>
      </c>
    </row>
    <row r="2070" spans="21:21" x14ac:dyDescent="0.15">
      <c r="U2070" s="8">
        <f>IFERROR(1 + ((1-T874)/MAX(T874,0.000001))*(VLOOKUP("都市ガス",設定!$A$2:$C$101,3,FALSE)/VLOOKUP("電力（全国平均・暫定）",設定!$A$2:$C$101,3,FALSE)),"")</f>
        <v>4756381.5104408357</v>
      </c>
    </row>
    <row r="2071" spans="21:21" x14ac:dyDescent="0.15">
      <c r="U2071" s="8">
        <f>IFERROR(1 + ((1-T875)/MAX(T875,0.000001))*(VLOOKUP("都市ガス",設定!$A$2:$C$101,3,FALSE)/VLOOKUP("電力（全国平均・暫定）",設定!$A$2:$C$101,3,FALSE)),"")</f>
        <v>4756381.5104408357</v>
      </c>
    </row>
    <row r="2072" spans="21:21" x14ac:dyDescent="0.15">
      <c r="U2072" s="8">
        <f>IFERROR(1 + ((1-T876)/MAX(T876,0.000001))*(VLOOKUP("都市ガス",設定!$A$2:$C$101,3,FALSE)/VLOOKUP("電力（全国平均・暫定）",設定!$A$2:$C$101,3,FALSE)),"")</f>
        <v>4756381.5104408357</v>
      </c>
    </row>
    <row r="2073" spans="21:21" x14ac:dyDescent="0.15">
      <c r="U2073" s="8">
        <f>IFERROR(1 + ((1-T877)/MAX(T877,0.000001))*(VLOOKUP("都市ガス",設定!$A$2:$C$101,3,FALSE)/VLOOKUP("電力（全国平均・暫定）",設定!$A$2:$C$101,3,FALSE)),"")</f>
        <v>4756381.5104408357</v>
      </c>
    </row>
    <row r="2074" spans="21:21" x14ac:dyDescent="0.15">
      <c r="U2074" s="8">
        <f>IFERROR(1 + ((1-T878)/MAX(T878,0.000001))*(VLOOKUP("都市ガス",設定!$A$2:$C$101,3,FALSE)/VLOOKUP("電力（全国平均・暫定）",設定!$A$2:$C$101,3,FALSE)),"")</f>
        <v>4756381.5104408357</v>
      </c>
    </row>
    <row r="2075" spans="21:21" x14ac:dyDescent="0.15">
      <c r="U2075" s="8">
        <f>IFERROR(1 + ((1-T879)/MAX(T879,0.000001))*(VLOOKUP("都市ガス",設定!$A$2:$C$101,3,FALSE)/VLOOKUP("電力（全国平均・暫定）",設定!$A$2:$C$101,3,FALSE)),"")</f>
        <v>4756381.5104408357</v>
      </c>
    </row>
    <row r="2076" spans="21:21" x14ac:dyDescent="0.15">
      <c r="U2076" s="8">
        <f>IFERROR(1 + ((1-T880)/MAX(T880,0.000001))*(VLOOKUP("都市ガス",設定!$A$2:$C$101,3,FALSE)/VLOOKUP("電力（全国平均・暫定）",設定!$A$2:$C$101,3,FALSE)),"")</f>
        <v>4756381.5104408357</v>
      </c>
    </row>
    <row r="2077" spans="21:21" x14ac:dyDescent="0.15">
      <c r="U2077" s="8">
        <f>IFERROR(1 + ((1-T881)/MAX(T881,0.000001))*(VLOOKUP("都市ガス",設定!$A$2:$C$101,3,FALSE)/VLOOKUP("電力（全国平均・暫定）",設定!$A$2:$C$101,3,FALSE)),"")</f>
        <v>4756381.5104408357</v>
      </c>
    </row>
    <row r="2078" spans="21:21" x14ac:dyDescent="0.15">
      <c r="U2078" s="8">
        <f>IFERROR(1 + ((1-T882)/MAX(T882,0.000001))*(VLOOKUP("都市ガス",設定!$A$2:$C$101,3,FALSE)/VLOOKUP("電力（全国平均・暫定）",設定!$A$2:$C$101,3,FALSE)),"")</f>
        <v>4756381.5104408357</v>
      </c>
    </row>
    <row r="2079" spans="21:21" x14ac:dyDescent="0.15">
      <c r="U2079" s="8">
        <f>IFERROR(1 + ((1-T883)/MAX(T883,0.000001))*(VLOOKUP("都市ガス",設定!$A$2:$C$101,3,FALSE)/VLOOKUP("電力（全国平均・暫定）",設定!$A$2:$C$101,3,FALSE)),"")</f>
        <v>4756381.5104408357</v>
      </c>
    </row>
    <row r="2080" spans="21:21" x14ac:dyDescent="0.15">
      <c r="U2080" s="8">
        <f>IFERROR(1 + ((1-T884)/MAX(T884,0.000001))*(VLOOKUP("都市ガス",設定!$A$2:$C$101,3,FALSE)/VLOOKUP("電力（全国平均・暫定）",設定!$A$2:$C$101,3,FALSE)),"")</f>
        <v>4756381.5104408357</v>
      </c>
    </row>
    <row r="2081" spans="21:21" x14ac:dyDescent="0.15">
      <c r="U2081" s="8">
        <f>IFERROR(1 + ((1-T885)/MAX(T885,0.000001))*(VLOOKUP("都市ガス",設定!$A$2:$C$101,3,FALSE)/VLOOKUP("電力（全国平均・暫定）",設定!$A$2:$C$101,3,FALSE)),"")</f>
        <v>4756381.5104408357</v>
      </c>
    </row>
    <row r="2082" spans="21:21" x14ac:dyDescent="0.15">
      <c r="U2082" s="8">
        <f>IFERROR(1 + ((1-T886)/MAX(T886,0.000001))*(VLOOKUP("都市ガス",設定!$A$2:$C$101,3,FALSE)/VLOOKUP("電力（全国平均・暫定）",設定!$A$2:$C$101,3,FALSE)),"")</f>
        <v>4756381.5104408357</v>
      </c>
    </row>
    <row r="2083" spans="21:21" x14ac:dyDescent="0.15">
      <c r="U2083" s="8">
        <f>IFERROR(1 + ((1-T887)/MAX(T887,0.000001))*(VLOOKUP("都市ガス",設定!$A$2:$C$101,3,FALSE)/VLOOKUP("電力（全国平均・暫定）",設定!$A$2:$C$101,3,FALSE)),"")</f>
        <v>4756381.5104408357</v>
      </c>
    </row>
    <row r="2084" spans="21:21" x14ac:dyDescent="0.15">
      <c r="U2084" s="8">
        <f>IFERROR(1 + ((1-T888)/MAX(T888,0.000001))*(VLOOKUP("都市ガス",設定!$A$2:$C$101,3,FALSE)/VLOOKUP("電力（全国平均・暫定）",設定!$A$2:$C$101,3,FALSE)),"")</f>
        <v>4756381.5104408357</v>
      </c>
    </row>
    <row r="2085" spans="21:21" x14ac:dyDescent="0.15">
      <c r="U2085" s="8">
        <f>IFERROR(1 + ((1-T889)/MAX(T889,0.000001))*(VLOOKUP("都市ガス",設定!$A$2:$C$101,3,FALSE)/VLOOKUP("電力（全国平均・暫定）",設定!$A$2:$C$101,3,FALSE)),"")</f>
        <v>4756381.5104408357</v>
      </c>
    </row>
    <row r="2086" spans="21:21" x14ac:dyDescent="0.15">
      <c r="U2086" s="8">
        <f>IFERROR(1 + ((1-T890)/MAX(T890,0.000001))*(VLOOKUP("都市ガス",設定!$A$2:$C$101,3,FALSE)/VLOOKUP("電力（全国平均・暫定）",設定!$A$2:$C$101,3,FALSE)),"")</f>
        <v>4756381.5104408357</v>
      </c>
    </row>
    <row r="2087" spans="21:21" x14ac:dyDescent="0.15">
      <c r="U2087" s="8">
        <f>IFERROR(1 + ((1-T891)/MAX(T891,0.000001))*(VLOOKUP("都市ガス",設定!$A$2:$C$101,3,FALSE)/VLOOKUP("電力（全国平均・暫定）",設定!$A$2:$C$101,3,FALSE)),"")</f>
        <v>4756381.5104408357</v>
      </c>
    </row>
    <row r="2088" spans="21:21" x14ac:dyDescent="0.15">
      <c r="U2088" s="8">
        <f>IFERROR(1 + ((1-T892)/MAX(T892,0.000001))*(VLOOKUP("都市ガス",設定!$A$2:$C$101,3,FALSE)/VLOOKUP("電力（全国平均・暫定）",設定!$A$2:$C$101,3,FALSE)),"")</f>
        <v>4756381.5104408357</v>
      </c>
    </row>
    <row r="2089" spans="21:21" x14ac:dyDescent="0.15">
      <c r="U2089" s="8">
        <f>IFERROR(1 + ((1-T893)/MAX(T893,0.000001))*(VLOOKUP("都市ガス",設定!$A$2:$C$101,3,FALSE)/VLOOKUP("電力（全国平均・暫定）",設定!$A$2:$C$101,3,FALSE)),"")</f>
        <v>4756381.5104408357</v>
      </c>
    </row>
    <row r="2090" spans="21:21" x14ac:dyDescent="0.15">
      <c r="U2090" s="8">
        <f>IFERROR(1 + ((1-T894)/MAX(T894,0.000001))*(VLOOKUP("都市ガス",設定!$A$2:$C$101,3,FALSE)/VLOOKUP("電力（全国平均・暫定）",設定!$A$2:$C$101,3,FALSE)),"")</f>
        <v>4756381.5104408357</v>
      </c>
    </row>
    <row r="2091" spans="21:21" x14ac:dyDescent="0.15">
      <c r="U2091" s="8">
        <f>IFERROR(1 + ((1-T895)/MAX(T895,0.000001))*(VLOOKUP("都市ガス",設定!$A$2:$C$101,3,FALSE)/VLOOKUP("電力（全国平均・暫定）",設定!$A$2:$C$101,3,FALSE)),"")</f>
        <v>4756381.5104408357</v>
      </c>
    </row>
    <row r="2092" spans="21:21" x14ac:dyDescent="0.15">
      <c r="U2092" s="8">
        <f>IFERROR(1 + ((1-T896)/MAX(T896,0.000001))*(VLOOKUP("都市ガス",設定!$A$2:$C$101,3,FALSE)/VLOOKUP("電力（全国平均・暫定）",設定!$A$2:$C$101,3,FALSE)),"")</f>
        <v>4756381.5104408357</v>
      </c>
    </row>
    <row r="2093" spans="21:21" x14ac:dyDescent="0.15">
      <c r="U2093" s="8">
        <f>IFERROR(1 + ((1-T897)/MAX(T897,0.000001))*(VLOOKUP("都市ガス",設定!$A$2:$C$101,3,FALSE)/VLOOKUP("電力（全国平均・暫定）",設定!$A$2:$C$101,3,FALSE)),"")</f>
        <v>4756381.5104408357</v>
      </c>
    </row>
    <row r="2094" spans="21:21" x14ac:dyDescent="0.15">
      <c r="U2094" s="8">
        <f>IFERROR(1 + ((1-T898)/MAX(T898,0.000001))*(VLOOKUP("都市ガス",設定!$A$2:$C$101,3,FALSE)/VLOOKUP("電力（全国平均・暫定）",設定!$A$2:$C$101,3,FALSE)),"")</f>
        <v>4756381.5104408357</v>
      </c>
    </row>
    <row r="2095" spans="21:21" x14ac:dyDescent="0.15">
      <c r="U2095" s="8">
        <f>IFERROR(1 + ((1-T899)/MAX(T899,0.000001))*(VLOOKUP("都市ガス",設定!$A$2:$C$101,3,FALSE)/VLOOKUP("電力（全国平均・暫定）",設定!$A$2:$C$101,3,FALSE)),"")</f>
        <v>4756381.5104408357</v>
      </c>
    </row>
    <row r="2096" spans="21:21" x14ac:dyDescent="0.15">
      <c r="U2096" s="8">
        <f>IFERROR(1 + ((1-T900)/MAX(T900,0.000001))*(VLOOKUP("都市ガス",設定!$A$2:$C$101,3,FALSE)/VLOOKUP("電力（全国平均・暫定）",設定!$A$2:$C$101,3,FALSE)),"")</f>
        <v>4756381.5104408357</v>
      </c>
    </row>
    <row r="2097" spans="21:21" x14ac:dyDescent="0.15">
      <c r="U2097" s="8">
        <f>IFERROR(1 + ((1-T901)/MAX(T901,0.000001))*(VLOOKUP("都市ガス",設定!$A$2:$C$101,3,FALSE)/VLOOKUP("電力（全国平均・暫定）",設定!$A$2:$C$101,3,FALSE)),"")</f>
        <v>4756381.5104408357</v>
      </c>
    </row>
    <row r="2098" spans="21:21" x14ac:dyDescent="0.15">
      <c r="U2098" s="8">
        <f>IFERROR(1 + ((1-T902)/MAX(T902,0.000001))*(VLOOKUP("都市ガス",設定!$A$2:$C$101,3,FALSE)/VLOOKUP("電力（全国平均・暫定）",設定!$A$2:$C$101,3,FALSE)),"")</f>
        <v>4756381.5104408357</v>
      </c>
    </row>
    <row r="2099" spans="21:21" x14ac:dyDescent="0.15">
      <c r="U2099" s="8">
        <f>IFERROR(1 + ((1-T903)/MAX(T903,0.000001))*(VLOOKUP("都市ガス",設定!$A$2:$C$101,3,FALSE)/VLOOKUP("電力（全国平均・暫定）",設定!$A$2:$C$101,3,FALSE)),"")</f>
        <v>4756381.5104408357</v>
      </c>
    </row>
    <row r="2100" spans="21:21" x14ac:dyDescent="0.15">
      <c r="U2100" s="8">
        <f>IFERROR(1 + ((1-T904)/MAX(T904,0.000001))*(VLOOKUP("都市ガス",設定!$A$2:$C$101,3,FALSE)/VLOOKUP("電力（全国平均・暫定）",設定!$A$2:$C$101,3,FALSE)),"")</f>
        <v>4756381.5104408357</v>
      </c>
    </row>
    <row r="2101" spans="21:21" x14ac:dyDescent="0.15">
      <c r="U2101" s="8">
        <f>IFERROR(1 + ((1-T905)/MAX(T905,0.000001))*(VLOOKUP("都市ガス",設定!$A$2:$C$101,3,FALSE)/VLOOKUP("電力（全国平均・暫定）",設定!$A$2:$C$101,3,FALSE)),"")</f>
        <v>4756381.5104408357</v>
      </c>
    </row>
    <row r="2102" spans="21:21" x14ac:dyDescent="0.15">
      <c r="U2102" s="8">
        <f>IFERROR(1 + ((1-T906)/MAX(T906,0.000001))*(VLOOKUP("都市ガス",設定!$A$2:$C$101,3,FALSE)/VLOOKUP("電力（全国平均・暫定）",設定!$A$2:$C$101,3,FALSE)),"")</f>
        <v>4756381.5104408357</v>
      </c>
    </row>
    <row r="2103" spans="21:21" x14ac:dyDescent="0.15">
      <c r="U2103" s="8">
        <f>IFERROR(1 + ((1-T907)/MAX(T907,0.000001))*(VLOOKUP("都市ガス",設定!$A$2:$C$101,3,FALSE)/VLOOKUP("電力（全国平均・暫定）",設定!$A$2:$C$101,3,FALSE)),"")</f>
        <v>4756381.5104408357</v>
      </c>
    </row>
    <row r="2104" spans="21:21" x14ac:dyDescent="0.15">
      <c r="U2104" s="8">
        <f>IFERROR(1 + ((1-T908)/MAX(T908,0.000001))*(VLOOKUP("都市ガス",設定!$A$2:$C$101,3,FALSE)/VLOOKUP("電力（全国平均・暫定）",設定!$A$2:$C$101,3,FALSE)),"")</f>
        <v>4756381.5104408357</v>
      </c>
    </row>
    <row r="2105" spans="21:21" x14ac:dyDescent="0.15">
      <c r="U2105" s="8">
        <f>IFERROR(1 + ((1-T909)/MAX(T909,0.000001))*(VLOOKUP("都市ガス",設定!$A$2:$C$101,3,FALSE)/VLOOKUP("電力（全国平均・暫定）",設定!$A$2:$C$101,3,FALSE)),"")</f>
        <v>4756381.5104408357</v>
      </c>
    </row>
    <row r="2106" spans="21:21" x14ac:dyDescent="0.15">
      <c r="U2106" s="8">
        <f>IFERROR(1 + ((1-T910)/MAX(T910,0.000001))*(VLOOKUP("都市ガス",設定!$A$2:$C$101,3,FALSE)/VLOOKUP("電力（全国平均・暫定）",設定!$A$2:$C$101,3,FALSE)),"")</f>
        <v>4756381.5104408357</v>
      </c>
    </row>
    <row r="2107" spans="21:21" x14ac:dyDescent="0.15">
      <c r="U2107" s="8">
        <f>IFERROR(1 + ((1-T911)/MAX(T911,0.000001))*(VLOOKUP("都市ガス",設定!$A$2:$C$101,3,FALSE)/VLOOKUP("電力（全国平均・暫定）",設定!$A$2:$C$101,3,FALSE)),"")</f>
        <v>4756381.5104408357</v>
      </c>
    </row>
    <row r="2108" spans="21:21" x14ac:dyDescent="0.15">
      <c r="U2108" s="8">
        <f>IFERROR(1 + ((1-T912)/MAX(T912,0.000001))*(VLOOKUP("都市ガス",設定!$A$2:$C$101,3,FALSE)/VLOOKUP("電力（全国平均・暫定）",設定!$A$2:$C$101,3,FALSE)),"")</f>
        <v>4756381.5104408357</v>
      </c>
    </row>
    <row r="2109" spans="21:21" x14ac:dyDescent="0.15">
      <c r="U2109" s="8">
        <f>IFERROR(1 + ((1-T913)/MAX(T913,0.000001))*(VLOOKUP("都市ガス",設定!$A$2:$C$101,3,FALSE)/VLOOKUP("電力（全国平均・暫定）",設定!$A$2:$C$101,3,FALSE)),"")</f>
        <v>4756381.5104408357</v>
      </c>
    </row>
    <row r="2110" spans="21:21" x14ac:dyDescent="0.15">
      <c r="U2110" s="8">
        <f>IFERROR(1 + ((1-T914)/MAX(T914,0.000001))*(VLOOKUP("都市ガス",設定!$A$2:$C$101,3,FALSE)/VLOOKUP("電力（全国平均・暫定）",設定!$A$2:$C$101,3,FALSE)),"")</f>
        <v>4756381.5104408357</v>
      </c>
    </row>
    <row r="2111" spans="21:21" x14ac:dyDescent="0.15">
      <c r="U2111" s="8">
        <f>IFERROR(1 + ((1-T915)/MAX(T915,0.000001))*(VLOOKUP("都市ガス",設定!$A$2:$C$101,3,FALSE)/VLOOKUP("電力（全国平均・暫定）",設定!$A$2:$C$101,3,FALSE)),"")</f>
        <v>4756381.5104408357</v>
      </c>
    </row>
    <row r="2112" spans="21:21" x14ac:dyDescent="0.15">
      <c r="U2112" s="8">
        <f>IFERROR(1 + ((1-T916)/MAX(T916,0.000001))*(VLOOKUP("都市ガス",設定!$A$2:$C$101,3,FALSE)/VLOOKUP("電力（全国平均・暫定）",設定!$A$2:$C$101,3,FALSE)),"")</f>
        <v>4756381.5104408357</v>
      </c>
    </row>
    <row r="2113" spans="21:21" x14ac:dyDescent="0.15">
      <c r="U2113" s="8">
        <f>IFERROR(1 + ((1-T917)/MAX(T917,0.000001))*(VLOOKUP("都市ガス",設定!$A$2:$C$101,3,FALSE)/VLOOKUP("電力（全国平均・暫定）",設定!$A$2:$C$101,3,FALSE)),"")</f>
        <v>4756381.5104408357</v>
      </c>
    </row>
    <row r="2114" spans="21:21" x14ac:dyDescent="0.15">
      <c r="U2114" s="8">
        <f>IFERROR(1 + ((1-T918)/MAX(T918,0.000001))*(VLOOKUP("都市ガス",設定!$A$2:$C$101,3,FALSE)/VLOOKUP("電力（全国平均・暫定）",設定!$A$2:$C$101,3,FALSE)),"")</f>
        <v>4756381.5104408357</v>
      </c>
    </row>
    <row r="2115" spans="21:21" x14ac:dyDescent="0.15">
      <c r="U2115" s="8">
        <f>IFERROR(1 + ((1-T919)/MAX(T919,0.000001))*(VLOOKUP("都市ガス",設定!$A$2:$C$101,3,FALSE)/VLOOKUP("電力（全国平均・暫定）",設定!$A$2:$C$101,3,FALSE)),"")</f>
        <v>4756381.5104408357</v>
      </c>
    </row>
    <row r="2116" spans="21:21" x14ac:dyDescent="0.15">
      <c r="U2116" s="8">
        <f>IFERROR(1 + ((1-T920)/MAX(T920,0.000001))*(VLOOKUP("都市ガス",設定!$A$2:$C$101,3,FALSE)/VLOOKUP("電力（全国平均・暫定）",設定!$A$2:$C$101,3,FALSE)),"")</f>
        <v>4756381.5104408357</v>
      </c>
    </row>
    <row r="2117" spans="21:21" x14ac:dyDescent="0.15">
      <c r="U2117" s="8">
        <f>IFERROR(1 + ((1-T921)/MAX(T921,0.000001))*(VLOOKUP("都市ガス",設定!$A$2:$C$101,3,FALSE)/VLOOKUP("電力（全国平均・暫定）",設定!$A$2:$C$101,3,FALSE)),"")</f>
        <v>4756381.5104408357</v>
      </c>
    </row>
    <row r="2118" spans="21:21" x14ac:dyDescent="0.15">
      <c r="U2118" s="8">
        <f>IFERROR(1 + ((1-T922)/MAX(T922,0.000001))*(VLOOKUP("都市ガス",設定!$A$2:$C$101,3,FALSE)/VLOOKUP("電力（全国平均・暫定）",設定!$A$2:$C$101,3,FALSE)),"")</f>
        <v>4756381.5104408357</v>
      </c>
    </row>
    <row r="2119" spans="21:21" x14ac:dyDescent="0.15">
      <c r="U2119" s="8">
        <f>IFERROR(1 + ((1-T923)/MAX(T923,0.000001))*(VLOOKUP("都市ガス",設定!$A$2:$C$101,3,FALSE)/VLOOKUP("電力（全国平均・暫定）",設定!$A$2:$C$101,3,FALSE)),"")</f>
        <v>4756381.5104408357</v>
      </c>
    </row>
    <row r="2120" spans="21:21" x14ac:dyDescent="0.15">
      <c r="U2120" s="8">
        <f>IFERROR(1 + ((1-T924)/MAX(T924,0.000001))*(VLOOKUP("都市ガス",設定!$A$2:$C$101,3,FALSE)/VLOOKUP("電力（全国平均・暫定）",設定!$A$2:$C$101,3,FALSE)),"")</f>
        <v>4756381.5104408357</v>
      </c>
    </row>
    <row r="2121" spans="21:21" x14ac:dyDescent="0.15">
      <c r="U2121" s="8">
        <f>IFERROR(1 + ((1-T925)/MAX(T925,0.000001))*(VLOOKUP("都市ガス",設定!$A$2:$C$101,3,FALSE)/VLOOKUP("電力（全国平均・暫定）",設定!$A$2:$C$101,3,FALSE)),"")</f>
        <v>4756381.5104408357</v>
      </c>
    </row>
    <row r="2122" spans="21:21" x14ac:dyDescent="0.15">
      <c r="U2122" s="8">
        <f>IFERROR(1 + ((1-T926)/MAX(T926,0.000001))*(VLOOKUP("都市ガス",設定!$A$2:$C$101,3,FALSE)/VLOOKUP("電力（全国平均・暫定）",設定!$A$2:$C$101,3,FALSE)),"")</f>
        <v>4756381.5104408357</v>
      </c>
    </row>
    <row r="2123" spans="21:21" x14ac:dyDescent="0.15">
      <c r="U2123" s="8">
        <f>IFERROR(1 + ((1-T927)/MAX(T927,0.000001))*(VLOOKUP("都市ガス",設定!$A$2:$C$101,3,FALSE)/VLOOKUP("電力（全国平均・暫定）",設定!$A$2:$C$101,3,FALSE)),"")</f>
        <v>4756381.5104408357</v>
      </c>
    </row>
    <row r="2124" spans="21:21" x14ac:dyDescent="0.15">
      <c r="U2124" s="8">
        <f>IFERROR(1 + ((1-T928)/MAX(T928,0.000001))*(VLOOKUP("都市ガス",設定!$A$2:$C$101,3,FALSE)/VLOOKUP("電力（全国平均・暫定）",設定!$A$2:$C$101,3,FALSE)),"")</f>
        <v>4756381.5104408357</v>
      </c>
    </row>
    <row r="2125" spans="21:21" x14ac:dyDescent="0.15">
      <c r="U2125" s="8">
        <f>IFERROR(1 + ((1-T929)/MAX(T929,0.000001))*(VLOOKUP("都市ガス",設定!$A$2:$C$101,3,FALSE)/VLOOKUP("電力（全国平均・暫定）",設定!$A$2:$C$101,3,FALSE)),"")</f>
        <v>4756381.5104408357</v>
      </c>
    </row>
    <row r="2126" spans="21:21" x14ac:dyDescent="0.15">
      <c r="U2126" s="8">
        <f>IFERROR(1 + ((1-T930)/MAX(T930,0.000001))*(VLOOKUP("都市ガス",設定!$A$2:$C$101,3,FALSE)/VLOOKUP("電力（全国平均・暫定）",設定!$A$2:$C$101,3,FALSE)),"")</f>
        <v>4756381.5104408357</v>
      </c>
    </row>
    <row r="2127" spans="21:21" x14ac:dyDescent="0.15">
      <c r="U2127" s="8">
        <f>IFERROR(1 + ((1-T931)/MAX(T931,0.000001))*(VLOOKUP("都市ガス",設定!$A$2:$C$101,3,FALSE)/VLOOKUP("電力（全国平均・暫定）",設定!$A$2:$C$101,3,FALSE)),"")</f>
        <v>4756381.5104408357</v>
      </c>
    </row>
    <row r="2128" spans="21:21" x14ac:dyDescent="0.15">
      <c r="U2128" s="8">
        <f>IFERROR(1 + ((1-T932)/MAX(T932,0.000001))*(VLOOKUP("都市ガス",設定!$A$2:$C$101,3,FALSE)/VLOOKUP("電力（全国平均・暫定）",設定!$A$2:$C$101,3,FALSE)),"")</f>
        <v>4756381.5104408357</v>
      </c>
    </row>
    <row r="2129" spans="21:21" x14ac:dyDescent="0.15">
      <c r="U2129" s="8">
        <f>IFERROR(1 + ((1-T933)/MAX(T933,0.000001))*(VLOOKUP("都市ガス",設定!$A$2:$C$101,3,FALSE)/VLOOKUP("電力（全国平均・暫定）",設定!$A$2:$C$101,3,FALSE)),"")</f>
        <v>4756381.5104408357</v>
      </c>
    </row>
    <row r="2130" spans="21:21" x14ac:dyDescent="0.15">
      <c r="U2130" s="8">
        <f>IFERROR(1 + ((1-T934)/MAX(T934,0.000001))*(VLOOKUP("都市ガス",設定!$A$2:$C$101,3,FALSE)/VLOOKUP("電力（全国平均・暫定）",設定!$A$2:$C$101,3,FALSE)),"")</f>
        <v>4756381.5104408357</v>
      </c>
    </row>
    <row r="2131" spans="21:21" x14ac:dyDescent="0.15">
      <c r="U2131" s="8">
        <f>IFERROR(1 + ((1-T935)/MAX(T935,0.000001))*(VLOOKUP("都市ガス",設定!$A$2:$C$101,3,FALSE)/VLOOKUP("電力（全国平均・暫定）",設定!$A$2:$C$101,3,FALSE)),"")</f>
        <v>4756381.5104408357</v>
      </c>
    </row>
    <row r="2132" spans="21:21" x14ac:dyDescent="0.15">
      <c r="U2132" s="8">
        <f>IFERROR(1 + ((1-T936)/MAX(T936,0.000001))*(VLOOKUP("都市ガス",設定!$A$2:$C$101,3,FALSE)/VLOOKUP("電力（全国平均・暫定）",設定!$A$2:$C$101,3,FALSE)),"")</f>
        <v>4756381.5104408357</v>
      </c>
    </row>
    <row r="2133" spans="21:21" x14ac:dyDescent="0.15">
      <c r="U2133" s="8">
        <f>IFERROR(1 + ((1-T937)/MAX(T937,0.000001))*(VLOOKUP("都市ガス",設定!$A$2:$C$101,3,FALSE)/VLOOKUP("電力（全国平均・暫定）",設定!$A$2:$C$101,3,FALSE)),"")</f>
        <v>4756381.5104408357</v>
      </c>
    </row>
    <row r="2134" spans="21:21" x14ac:dyDescent="0.15">
      <c r="U2134" s="8">
        <f>IFERROR(1 + ((1-T938)/MAX(T938,0.000001))*(VLOOKUP("都市ガス",設定!$A$2:$C$101,3,FALSE)/VLOOKUP("電力（全国平均・暫定）",設定!$A$2:$C$101,3,FALSE)),"")</f>
        <v>4756381.5104408357</v>
      </c>
    </row>
    <row r="2135" spans="21:21" x14ac:dyDescent="0.15">
      <c r="U2135" s="8">
        <f>IFERROR(1 + ((1-T939)/MAX(T939,0.000001))*(VLOOKUP("都市ガス",設定!$A$2:$C$101,3,FALSE)/VLOOKUP("電力（全国平均・暫定）",設定!$A$2:$C$101,3,FALSE)),"")</f>
        <v>4756381.5104408357</v>
      </c>
    </row>
    <row r="2136" spans="21:21" x14ac:dyDescent="0.15">
      <c r="U2136" s="8">
        <f>IFERROR(1 + ((1-T940)/MAX(T940,0.000001))*(VLOOKUP("都市ガス",設定!$A$2:$C$101,3,FALSE)/VLOOKUP("電力（全国平均・暫定）",設定!$A$2:$C$101,3,FALSE)),"")</f>
        <v>4756381.5104408357</v>
      </c>
    </row>
    <row r="2137" spans="21:21" x14ac:dyDescent="0.15">
      <c r="U2137" s="8">
        <f>IFERROR(1 + ((1-T941)/MAX(T941,0.000001))*(VLOOKUP("都市ガス",設定!$A$2:$C$101,3,FALSE)/VLOOKUP("電力（全国平均・暫定）",設定!$A$2:$C$101,3,FALSE)),"")</f>
        <v>4756381.5104408357</v>
      </c>
    </row>
    <row r="2138" spans="21:21" x14ac:dyDescent="0.15">
      <c r="U2138" s="8">
        <f>IFERROR(1 + ((1-T942)/MAX(T942,0.000001))*(VLOOKUP("都市ガス",設定!$A$2:$C$101,3,FALSE)/VLOOKUP("電力（全国平均・暫定）",設定!$A$2:$C$101,3,FALSE)),"")</f>
        <v>4756381.5104408357</v>
      </c>
    </row>
    <row r="2139" spans="21:21" x14ac:dyDescent="0.15">
      <c r="U2139" s="8">
        <f>IFERROR(1 + ((1-T943)/MAX(T943,0.000001))*(VLOOKUP("都市ガス",設定!$A$2:$C$101,3,FALSE)/VLOOKUP("電力（全国平均・暫定）",設定!$A$2:$C$101,3,FALSE)),"")</f>
        <v>4756381.5104408357</v>
      </c>
    </row>
    <row r="2140" spans="21:21" x14ac:dyDescent="0.15">
      <c r="U2140" s="8">
        <f>IFERROR(1 + ((1-T944)/MAX(T944,0.000001))*(VLOOKUP("都市ガス",設定!$A$2:$C$101,3,FALSE)/VLOOKUP("電力（全国平均・暫定）",設定!$A$2:$C$101,3,FALSE)),"")</f>
        <v>4756381.5104408357</v>
      </c>
    </row>
    <row r="2141" spans="21:21" x14ac:dyDescent="0.15">
      <c r="U2141" s="8">
        <f>IFERROR(1 + ((1-T945)/MAX(T945,0.000001))*(VLOOKUP("都市ガス",設定!$A$2:$C$101,3,FALSE)/VLOOKUP("電力（全国平均・暫定）",設定!$A$2:$C$101,3,FALSE)),"")</f>
        <v>4756381.5104408357</v>
      </c>
    </row>
    <row r="2142" spans="21:21" x14ac:dyDescent="0.15">
      <c r="U2142" s="8">
        <f>IFERROR(1 + ((1-T946)/MAX(T946,0.000001))*(VLOOKUP("都市ガス",設定!$A$2:$C$101,3,FALSE)/VLOOKUP("電力（全国平均・暫定）",設定!$A$2:$C$101,3,FALSE)),"")</f>
        <v>4756381.5104408357</v>
      </c>
    </row>
    <row r="2143" spans="21:21" x14ac:dyDescent="0.15">
      <c r="U2143" s="8">
        <f>IFERROR(1 + ((1-T947)/MAX(T947,0.000001))*(VLOOKUP("都市ガス",設定!$A$2:$C$101,3,FALSE)/VLOOKUP("電力（全国平均・暫定）",設定!$A$2:$C$101,3,FALSE)),"")</f>
        <v>4756381.5104408357</v>
      </c>
    </row>
    <row r="2144" spans="21:21" x14ac:dyDescent="0.15">
      <c r="U2144" s="8">
        <f>IFERROR(1 + ((1-T948)/MAX(T948,0.000001))*(VLOOKUP("都市ガス",設定!$A$2:$C$101,3,FALSE)/VLOOKUP("電力（全国平均・暫定）",設定!$A$2:$C$101,3,FALSE)),"")</f>
        <v>4756381.5104408357</v>
      </c>
    </row>
    <row r="2145" spans="21:21" x14ac:dyDescent="0.15">
      <c r="U2145" s="8">
        <f>IFERROR(1 + ((1-T949)/MAX(T949,0.000001))*(VLOOKUP("都市ガス",設定!$A$2:$C$101,3,FALSE)/VLOOKUP("電力（全国平均・暫定）",設定!$A$2:$C$101,3,FALSE)),"")</f>
        <v>4756381.5104408357</v>
      </c>
    </row>
    <row r="2146" spans="21:21" x14ac:dyDescent="0.15">
      <c r="U2146" s="8">
        <f>IFERROR(1 + ((1-T950)/MAX(T950,0.000001))*(VLOOKUP("都市ガス",設定!$A$2:$C$101,3,FALSE)/VLOOKUP("電力（全国平均・暫定）",設定!$A$2:$C$101,3,FALSE)),"")</f>
        <v>4756381.5104408357</v>
      </c>
    </row>
    <row r="2147" spans="21:21" x14ac:dyDescent="0.15">
      <c r="U2147" s="8">
        <f>IFERROR(1 + ((1-T951)/MAX(T951,0.000001))*(VLOOKUP("都市ガス",設定!$A$2:$C$101,3,FALSE)/VLOOKUP("電力（全国平均・暫定）",設定!$A$2:$C$101,3,FALSE)),"")</f>
        <v>4756381.5104408357</v>
      </c>
    </row>
    <row r="2148" spans="21:21" x14ac:dyDescent="0.15">
      <c r="U2148" s="8">
        <f>IFERROR(1 + ((1-T952)/MAX(T952,0.000001))*(VLOOKUP("都市ガス",設定!$A$2:$C$101,3,FALSE)/VLOOKUP("電力（全国平均・暫定）",設定!$A$2:$C$101,3,FALSE)),"")</f>
        <v>4756381.5104408357</v>
      </c>
    </row>
    <row r="2149" spans="21:21" x14ac:dyDescent="0.15">
      <c r="U2149" s="8">
        <f>IFERROR(1 + ((1-T953)/MAX(T953,0.000001))*(VLOOKUP("都市ガス",設定!$A$2:$C$101,3,FALSE)/VLOOKUP("電力（全国平均・暫定）",設定!$A$2:$C$101,3,FALSE)),"")</f>
        <v>4756381.5104408357</v>
      </c>
    </row>
    <row r="2150" spans="21:21" x14ac:dyDescent="0.15">
      <c r="U2150" s="8">
        <f>IFERROR(1 + ((1-T954)/MAX(T954,0.000001))*(VLOOKUP("都市ガス",設定!$A$2:$C$101,3,FALSE)/VLOOKUP("電力（全国平均・暫定）",設定!$A$2:$C$101,3,FALSE)),"")</f>
        <v>4756381.5104408357</v>
      </c>
    </row>
    <row r="2151" spans="21:21" x14ac:dyDescent="0.15">
      <c r="U2151" s="8">
        <f>IFERROR(1 + ((1-T955)/MAX(T955,0.000001))*(VLOOKUP("都市ガス",設定!$A$2:$C$101,3,FALSE)/VLOOKUP("電力（全国平均・暫定）",設定!$A$2:$C$101,3,FALSE)),"")</f>
        <v>4756381.5104408357</v>
      </c>
    </row>
    <row r="2152" spans="21:21" x14ac:dyDescent="0.15">
      <c r="U2152" s="8">
        <f>IFERROR(1 + ((1-T956)/MAX(T956,0.000001))*(VLOOKUP("都市ガス",設定!$A$2:$C$101,3,FALSE)/VLOOKUP("電力（全国平均・暫定）",設定!$A$2:$C$101,3,FALSE)),"")</f>
        <v>4756381.5104408357</v>
      </c>
    </row>
    <row r="2153" spans="21:21" x14ac:dyDescent="0.15">
      <c r="U2153" s="8">
        <f>IFERROR(1 + ((1-T957)/MAX(T957,0.000001))*(VLOOKUP("都市ガス",設定!$A$2:$C$101,3,FALSE)/VLOOKUP("電力（全国平均・暫定）",設定!$A$2:$C$101,3,FALSE)),"")</f>
        <v>4756381.5104408357</v>
      </c>
    </row>
    <row r="2154" spans="21:21" x14ac:dyDescent="0.15">
      <c r="U2154" s="8">
        <f>IFERROR(1 + ((1-T958)/MAX(T958,0.000001))*(VLOOKUP("都市ガス",設定!$A$2:$C$101,3,FALSE)/VLOOKUP("電力（全国平均・暫定）",設定!$A$2:$C$101,3,FALSE)),"")</f>
        <v>4756381.5104408357</v>
      </c>
    </row>
    <row r="2155" spans="21:21" x14ac:dyDescent="0.15">
      <c r="U2155" s="8">
        <f>IFERROR(1 + ((1-T959)/MAX(T959,0.000001))*(VLOOKUP("都市ガス",設定!$A$2:$C$101,3,FALSE)/VLOOKUP("電力（全国平均・暫定）",設定!$A$2:$C$101,3,FALSE)),"")</f>
        <v>4756381.5104408357</v>
      </c>
    </row>
    <row r="2156" spans="21:21" x14ac:dyDescent="0.15">
      <c r="U2156" s="8">
        <f>IFERROR(1 + ((1-T960)/MAX(T960,0.000001))*(VLOOKUP("都市ガス",設定!$A$2:$C$101,3,FALSE)/VLOOKUP("電力（全国平均・暫定）",設定!$A$2:$C$101,3,FALSE)),"")</f>
        <v>4756381.5104408357</v>
      </c>
    </row>
    <row r="2157" spans="21:21" x14ac:dyDescent="0.15">
      <c r="U2157" s="8">
        <f>IFERROR(1 + ((1-T961)/MAX(T961,0.000001))*(VLOOKUP("都市ガス",設定!$A$2:$C$101,3,FALSE)/VLOOKUP("電力（全国平均・暫定）",設定!$A$2:$C$101,3,FALSE)),"")</f>
        <v>4756381.5104408357</v>
      </c>
    </row>
    <row r="2158" spans="21:21" x14ac:dyDescent="0.15">
      <c r="U2158" s="8">
        <f>IFERROR(1 + ((1-T962)/MAX(T962,0.000001))*(VLOOKUP("都市ガス",設定!$A$2:$C$101,3,FALSE)/VLOOKUP("電力（全国平均・暫定）",設定!$A$2:$C$101,3,FALSE)),"")</f>
        <v>4756381.5104408357</v>
      </c>
    </row>
    <row r="2159" spans="21:21" x14ac:dyDescent="0.15">
      <c r="U2159" s="8">
        <f>IFERROR(1 + ((1-T963)/MAX(T963,0.000001))*(VLOOKUP("都市ガス",設定!$A$2:$C$101,3,FALSE)/VLOOKUP("電力（全国平均・暫定）",設定!$A$2:$C$101,3,FALSE)),"")</f>
        <v>4756381.5104408357</v>
      </c>
    </row>
    <row r="2160" spans="21:21" x14ac:dyDescent="0.15">
      <c r="U2160" s="8">
        <f>IFERROR(1 + ((1-T964)/MAX(T964,0.000001))*(VLOOKUP("都市ガス",設定!$A$2:$C$101,3,FALSE)/VLOOKUP("電力（全国平均・暫定）",設定!$A$2:$C$101,3,FALSE)),"")</f>
        <v>4756381.5104408357</v>
      </c>
    </row>
    <row r="2161" spans="21:21" x14ac:dyDescent="0.15">
      <c r="U2161" s="8">
        <f>IFERROR(1 + ((1-T965)/MAX(T965,0.000001))*(VLOOKUP("都市ガス",設定!$A$2:$C$101,3,FALSE)/VLOOKUP("電力（全国平均・暫定）",設定!$A$2:$C$101,3,FALSE)),"")</f>
        <v>4756381.5104408357</v>
      </c>
    </row>
    <row r="2162" spans="21:21" x14ac:dyDescent="0.15">
      <c r="U2162" s="8">
        <f>IFERROR(1 + ((1-T966)/MAX(T966,0.000001))*(VLOOKUP("都市ガス",設定!$A$2:$C$101,3,FALSE)/VLOOKUP("電力（全国平均・暫定）",設定!$A$2:$C$101,3,FALSE)),"")</f>
        <v>4756381.5104408357</v>
      </c>
    </row>
    <row r="2163" spans="21:21" x14ac:dyDescent="0.15">
      <c r="U2163" s="8">
        <f>IFERROR(1 + ((1-T967)/MAX(T967,0.000001))*(VLOOKUP("都市ガス",設定!$A$2:$C$101,3,FALSE)/VLOOKUP("電力（全国平均・暫定）",設定!$A$2:$C$101,3,FALSE)),"")</f>
        <v>4756381.5104408357</v>
      </c>
    </row>
    <row r="2164" spans="21:21" x14ac:dyDescent="0.15">
      <c r="U2164" s="8">
        <f>IFERROR(1 + ((1-T968)/MAX(T968,0.000001))*(VLOOKUP("都市ガス",設定!$A$2:$C$101,3,FALSE)/VLOOKUP("電力（全国平均・暫定）",設定!$A$2:$C$101,3,FALSE)),"")</f>
        <v>4756381.5104408357</v>
      </c>
    </row>
    <row r="2165" spans="21:21" x14ac:dyDescent="0.15">
      <c r="U2165" s="8">
        <f>IFERROR(1 + ((1-T969)/MAX(T969,0.000001))*(VLOOKUP("都市ガス",設定!$A$2:$C$101,3,FALSE)/VLOOKUP("電力（全国平均・暫定）",設定!$A$2:$C$101,3,FALSE)),"")</f>
        <v>4756381.5104408357</v>
      </c>
    </row>
    <row r="2166" spans="21:21" x14ac:dyDescent="0.15">
      <c r="U2166" s="8">
        <f>IFERROR(1 + ((1-T970)/MAX(T970,0.000001))*(VLOOKUP("都市ガス",設定!$A$2:$C$101,3,FALSE)/VLOOKUP("電力（全国平均・暫定）",設定!$A$2:$C$101,3,FALSE)),"")</f>
        <v>4756381.5104408357</v>
      </c>
    </row>
    <row r="2167" spans="21:21" x14ac:dyDescent="0.15">
      <c r="U2167" s="8">
        <f>IFERROR(1 + ((1-T971)/MAX(T971,0.000001))*(VLOOKUP("都市ガス",設定!$A$2:$C$101,3,FALSE)/VLOOKUP("電力（全国平均・暫定）",設定!$A$2:$C$101,3,FALSE)),"")</f>
        <v>4756381.5104408357</v>
      </c>
    </row>
    <row r="2168" spans="21:21" x14ac:dyDescent="0.15">
      <c r="U2168" s="8">
        <f>IFERROR(1 + ((1-T972)/MAX(T972,0.000001))*(VLOOKUP("都市ガス",設定!$A$2:$C$101,3,FALSE)/VLOOKUP("電力（全国平均・暫定）",設定!$A$2:$C$101,3,FALSE)),"")</f>
        <v>4756381.5104408357</v>
      </c>
    </row>
    <row r="2169" spans="21:21" x14ac:dyDescent="0.15">
      <c r="U2169" s="8">
        <f>IFERROR(1 + ((1-T973)/MAX(T973,0.000001))*(VLOOKUP("都市ガス",設定!$A$2:$C$101,3,FALSE)/VLOOKUP("電力（全国平均・暫定）",設定!$A$2:$C$101,3,FALSE)),"")</f>
        <v>4756381.5104408357</v>
      </c>
    </row>
    <row r="2170" spans="21:21" x14ac:dyDescent="0.15">
      <c r="U2170" s="8">
        <f>IFERROR(1 + ((1-T974)/MAX(T974,0.000001))*(VLOOKUP("都市ガス",設定!$A$2:$C$101,3,FALSE)/VLOOKUP("電力（全国平均・暫定）",設定!$A$2:$C$101,3,FALSE)),"")</f>
        <v>4756381.5104408357</v>
      </c>
    </row>
    <row r="2171" spans="21:21" x14ac:dyDescent="0.15">
      <c r="U2171" s="8">
        <f>IFERROR(1 + ((1-T975)/MAX(T975,0.000001))*(VLOOKUP("都市ガス",設定!$A$2:$C$101,3,FALSE)/VLOOKUP("電力（全国平均・暫定）",設定!$A$2:$C$101,3,FALSE)),"")</f>
        <v>4756381.5104408357</v>
      </c>
    </row>
    <row r="2172" spans="21:21" x14ac:dyDescent="0.15">
      <c r="U2172" s="8">
        <f>IFERROR(1 + ((1-T976)/MAX(T976,0.000001))*(VLOOKUP("都市ガス",設定!$A$2:$C$101,3,FALSE)/VLOOKUP("電力（全国平均・暫定）",設定!$A$2:$C$101,3,FALSE)),"")</f>
        <v>4756381.5104408357</v>
      </c>
    </row>
    <row r="2173" spans="21:21" x14ac:dyDescent="0.15">
      <c r="U2173" s="8">
        <f>IFERROR(1 + ((1-T977)/MAX(T977,0.000001))*(VLOOKUP("都市ガス",設定!$A$2:$C$101,3,FALSE)/VLOOKUP("電力（全国平均・暫定）",設定!$A$2:$C$101,3,FALSE)),"")</f>
        <v>4756381.5104408357</v>
      </c>
    </row>
    <row r="2174" spans="21:21" x14ac:dyDescent="0.15">
      <c r="U2174" s="8">
        <f>IFERROR(1 + ((1-T978)/MAX(T978,0.000001))*(VLOOKUP("都市ガス",設定!$A$2:$C$101,3,FALSE)/VLOOKUP("電力（全国平均・暫定）",設定!$A$2:$C$101,3,FALSE)),"")</f>
        <v>4756381.5104408357</v>
      </c>
    </row>
    <row r="2175" spans="21:21" x14ac:dyDescent="0.15">
      <c r="U2175" s="8">
        <f>IFERROR(1 + ((1-T979)/MAX(T979,0.000001))*(VLOOKUP("都市ガス",設定!$A$2:$C$101,3,FALSE)/VLOOKUP("電力（全国平均・暫定）",設定!$A$2:$C$101,3,FALSE)),"")</f>
        <v>4756381.5104408357</v>
      </c>
    </row>
    <row r="2176" spans="21:21" x14ac:dyDescent="0.15">
      <c r="U2176" s="8">
        <f>IFERROR(1 + ((1-T980)/MAX(T980,0.000001))*(VLOOKUP("都市ガス",設定!$A$2:$C$101,3,FALSE)/VLOOKUP("電力（全国平均・暫定）",設定!$A$2:$C$101,3,FALSE)),"")</f>
        <v>4756381.5104408357</v>
      </c>
    </row>
    <row r="2177" spans="21:21" x14ac:dyDescent="0.15">
      <c r="U2177" s="8">
        <f>IFERROR(1 + ((1-T981)/MAX(T981,0.000001))*(VLOOKUP("都市ガス",設定!$A$2:$C$101,3,FALSE)/VLOOKUP("電力（全国平均・暫定）",設定!$A$2:$C$101,3,FALSE)),"")</f>
        <v>4756381.5104408357</v>
      </c>
    </row>
    <row r="2178" spans="21:21" x14ac:dyDescent="0.15">
      <c r="U2178" s="8">
        <f>IFERROR(1 + ((1-T982)/MAX(T982,0.000001))*(VLOOKUP("都市ガス",設定!$A$2:$C$101,3,FALSE)/VLOOKUP("電力（全国平均・暫定）",設定!$A$2:$C$101,3,FALSE)),"")</f>
        <v>4756381.5104408357</v>
      </c>
    </row>
    <row r="2179" spans="21:21" x14ac:dyDescent="0.15">
      <c r="U2179" s="8">
        <f>IFERROR(1 + ((1-T983)/MAX(T983,0.000001))*(VLOOKUP("都市ガス",設定!$A$2:$C$101,3,FALSE)/VLOOKUP("電力（全国平均・暫定）",設定!$A$2:$C$101,3,FALSE)),"")</f>
        <v>4756381.5104408357</v>
      </c>
    </row>
    <row r="2180" spans="21:21" x14ac:dyDescent="0.15">
      <c r="U2180" s="8">
        <f>IFERROR(1 + ((1-T984)/MAX(T984,0.000001))*(VLOOKUP("都市ガス",設定!$A$2:$C$101,3,FALSE)/VLOOKUP("電力（全国平均・暫定）",設定!$A$2:$C$101,3,FALSE)),"")</f>
        <v>4756381.5104408357</v>
      </c>
    </row>
    <row r="2181" spans="21:21" x14ac:dyDescent="0.15">
      <c r="U2181" s="8">
        <f>IFERROR(1 + ((1-T985)/MAX(T985,0.000001))*(VLOOKUP("都市ガス",設定!$A$2:$C$101,3,FALSE)/VLOOKUP("電力（全国平均・暫定）",設定!$A$2:$C$101,3,FALSE)),"")</f>
        <v>4756381.5104408357</v>
      </c>
    </row>
    <row r="2182" spans="21:21" x14ac:dyDescent="0.15">
      <c r="U2182" s="8">
        <f>IFERROR(1 + ((1-T986)/MAX(T986,0.000001))*(VLOOKUP("都市ガス",設定!$A$2:$C$101,3,FALSE)/VLOOKUP("電力（全国平均・暫定）",設定!$A$2:$C$101,3,FALSE)),"")</f>
        <v>4756381.5104408357</v>
      </c>
    </row>
    <row r="2183" spans="21:21" x14ac:dyDescent="0.15">
      <c r="U2183" s="8">
        <f>IFERROR(1 + ((1-T987)/MAX(T987,0.000001))*(VLOOKUP("都市ガス",設定!$A$2:$C$101,3,FALSE)/VLOOKUP("電力（全国平均・暫定）",設定!$A$2:$C$101,3,FALSE)),"")</f>
        <v>4756381.5104408357</v>
      </c>
    </row>
    <row r="2184" spans="21:21" x14ac:dyDescent="0.15">
      <c r="U2184" s="8">
        <f>IFERROR(1 + ((1-T988)/MAX(T988,0.000001))*(VLOOKUP("都市ガス",設定!$A$2:$C$101,3,FALSE)/VLOOKUP("電力（全国平均・暫定）",設定!$A$2:$C$101,3,FALSE)),"")</f>
        <v>4756381.5104408357</v>
      </c>
    </row>
    <row r="2185" spans="21:21" x14ac:dyDescent="0.15">
      <c r="U2185" s="8">
        <f>IFERROR(1 + ((1-T989)/MAX(T989,0.000001))*(VLOOKUP("都市ガス",設定!$A$2:$C$101,3,FALSE)/VLOOKUP("電力（全国平均・暫定）",設定!$A$2:$C$101,3,FALSE)),"")</f>
        <v>4756381.5104408357</v>
      </c>
    </row>
    <row r="2186" spans="21:21" x14ac:dyDescent="0.15">
      <c r="U2186" s="8">
        <f>IFERROR(1 + ((1-T990)/MAX(T990,0.000001))*(VLOOKUP("都市ガス",設定!$A$2:$C$101,3,FALSE)/VLOOKUP("電力（全国平均・暫定）",設定!$A$2:$C$101,3,FALSE)),"")</f>
        <v>4756381.5104408357</v>
      </c>
    </row>
    <row r="2187" spans="21:21" x14ac:dyDescent="0.15">
      <c r="U2187" s="8">
        <f>IFERROR(1 + ((1-T991)/MAX(T991,0.000001))*(VLOOKUP("都市ガス",設定!$A$2:$C$101,3,FALSE)/VLOOKUP("電力（全国平均・暫定）",設定!$A$2:$C$101,3,FALSE)),"")</f>
        <v>4756381.5104408357</v>
      </c>
    </row>
    <row r="2188" spans="21:21" x14ac:dyDescent="0.15">
      <c r="U2188" s="8">
        <f>IFERROR(1 + ((1-T992)/MAX(T992,0.000001))*(VLOOKUP("都市ガス",設定!$A$2:$C$101,3,FALSE)/VLOOKUP("電力（全国平均・暫定）",設定!$A$2:$C$101,3,FALSE)),"")</f>
        <v>4756381.5104408357</v>
      </c>
    </row>
    <row r="2189" spans="21:21" x14ac:dyDescent="0.15">
      <c r="U2189" s="8">
        <f>IFERROR(1 + ((1-T993)/MAX(T993,0.000001))*(VLOOKUP("都市ガス",設定!$A$2:$C$101,3,FALSE)/VLOOKUP("電力（全国平均・暫定）",設定!$A$2:$C$101,3,FALSE)),"")</f>
        <v>4756381.5104408357</v>
      </c>
    </row>
    <row r="2190" spans="21:21" x14ac:dyDescent="0.15">
      <c r="U2190" s="8">
        <f>IFERROR(1 + ((1-T994)/MAX(T994,0.000001))*(VLOOKUP("都市ガス",設定!$A$2:$C$101,3,FALSE)/VLOOKUP("電力（全国平均・暫定）",設定!$A$2:$C$101,3,FALSE)),"")</f>
        <v>4756381.5104408357</v>
      </c>
    </row>
    <row r="2191" spans="21:21" x14ac:dyDescent="0.15">
      <c r="U2191" s="8">
        <f>IFERROR(1 + ((1-T995)/MAX(T995,0.000001))*(VLOOKUP("都市ガス",設定!$A$2:$C$101,3,FALSE)/VLOOKUP("電力（全国平均・暫定）",設定!$A$2:$C$101,3,FALSE)),"")</f>
        <v>4756381.5104408357</v>
      </c>
    </row>
    <row r="2192" spans="21:21" x14ac:dyDescent="0.15">
      <c r="U2192" s="8">
        <f>IFERROR(1 + ((1-T996)/MAX(T996,0.000001))*(VLOOKUP("都市ガス",設定!$A$2:$C$101,3,FALSE)/VLOOKUP("電力（全国平均・暫定）",設定!$A$2:$C$101,3,FALSE)),"")</f>
        <v>4756381.5104408357</v>
      </c>
    </row>
    <row r="2193" spans="21:21" x14ac:dyDescent="0.15">
      <c r="U2193" s="8">
        <f>IFERROR(1 + ((1-T997)/MAX(T997,0.000001))*(VLOOKUP("都市ガス",設定!$A$2:$C$101,3,FALSE)/VLOOKUP("電力（全国平均・暫定）",設定!$A$2:$C$101,3,FALSE)),"")</f>
        <v>4756381.5104408357</v>
      </c>
    </row>
    <row r="2194" spans="21:21" x14ac:dyDescent="0.15">
      <c r="U2194" s="8">
        <f>IFERROR(1 + ((1-T998)/MAX(T998,0.000001))*(VLOOKUP("都市ガス",設定!$A$2:$C$101,3,FALSE)/VLOOKUP("電力（全国平均・暫定）",設定!$A$2:$C$101,3,FALSE)),"")</f>
        <v>4756381.5104408357</v>
      </c>
    </row>
    <row r="2195" spans="21:21" x14ac:dyDescent="0.15">
      <c r="U2195" s="8">
        <f>IFERROR(1 + ((1-T999)/MAX(T999,0.000001))*(VLOOKUP("都市ガス",設定!$A$2:$C$101,3,FALSE)/VLOOKUP("電力（全国平均・暫定）",設定!$A$2:$C$101,3,FALSE)),"")</f>
        <v>4756381.5104408357</v>
      </c>
    </row>
    <row r="2196" spans="21:21" x14ac:dyDescent="0.15">
      <c r="U2196" s="8">
        <f>IFERROR(1 + ((1-T1000)/MAX(T1000,0.000001))*(VLOOKUP("都市ガス",設定!$A$2:$C$101,3,FALSE)/VLOOKUP("電力（全国平均・暫定）",設定!$A$2:$C$101,3,FALSE)),"")</f>
        <v>4756381.5104408357</v>
      </c>
    </row>
    <row r="2197" spans="21:21" x14ac:dyDescent="0.15">
      <c r="U2197" s="8">
        <f>IFERROR(1 + ((1-T1001)/MAX(T1001,0.000001))*(VLOOKUP("都市ガス",設定!$A$2:$C$101,3,FALSE)/VLOOKUP("電力（全国平均・暫定）",設定!$A$2:$C$101,3,FALSE)),"")</f>
        <v>4756381.5104408357</v>
      </c>
    </row>
    <row r="2198" spans="21:21" x14ac:dyDescent="0.15">
      <c r="U2198" s="8">
        <f>IFERROR(1 + ((1-T1002)/MAX(T1002,0.000001))*(VLOOKUP("都市ガス",設定!$A$2:$C$101,3,FALSE)/VLOOKUP("電力（全国平均・暫定）",設定!$A$2:$C$101,3,FALSE)),"")</f>
        <v>4756381.5104408357</v>
      </c>
    </row>
    <row r="2199" spans="21:21" x14ac:dyDescent="0.15">
      <c r="U2199" s="8">
        <f>IFERROR(1 + ((1-T1003)/MAX(T1003,0.000001))*(VLOOKUP("都市ガス",設定!$A$2:$C$101,3,FALSE)/VLOOKUP("電力（全国平均・暫定）",設定!$A$2:$C$101,3,FALSE)),"")</f>
        <v>4756381.5104408357</v>
      </c>
    </row>
    <row r="2200" spans="21:21" x14ac:dyDescent="0.15">
      <c r="U2200" s="8">
        <f>IFERROR(1 + ((1-T1004)/MAX(T1004,0.000001))*(VLOOKUP("都市ガス",設定!$A$2:$C$101,3,FALSE)/VLOOKUP("電力（全国平均・暫定）",設定!$A$2:$C$101,3,FALSE)),"")</f>
        <v>4756381.5104408357</v>
      </c>
    </row>
    <row r="2201" spans="21:21" x14ac:dyDescent="0.15">
      <c r="U2201" s="8">
        <f>IFERROR(1 + ((1-T1005)/MAX(T1005,0.000001))*(VLOOKUP("都市ガス",設定!$A$2:$C$101,3,FALSE)/VLOOKUP("電力（全国平均・暫定）",設定!$A$2:$C$101,3,FALSE)),"")</f>
        <v>4756381.5104408357</v>
      </c>
    </row>
    <row r="2202" spans="21:21" x14ac:dyDescent="0.15">
      <c r="U2202" s="8">
        <f>IFERROR(1 + ((1-T1006)/MAX(T1006,0.000001))*(VLOOKUP("都市ガス",設定!$A$2:$C$101,3,FALSE)/VLOOKUP("電力（全国平均・暫定）",設定!$A$2:$C$101,3,FALSE)),"")</f>
        <v>4756381.5104408357</v>
      </c>
    </row>
    <row r="2203" spans="21:21" x14ac:dyDescent="0.15">
      <c r="U2203" s="8">
        <f>IFERROR(1 + ((1-T1007)/MAX(T1007,0.000001))*(VLOOKUP("都市ガス",設定!$A$2:$C$101,3,FALSE)/VLOOKUP("電力（全国平均・暫定）",設定!$A$2:$C$101,3,FALSE)),"")</f>
        <v>4756381.5104408357</v>
      </c>
    </row>
    <row r="2204" spans="21:21" x14ac:dyDescent="0.15">
      <c r="U2204" s="8">
        <f>IFERROR(1 + ((1-T1008)/MAX(T1008,0.000001))*(VLOOKUP("都市ガス",設定!$A$2:$C$101,3,FALSE)/VLOOKUP("電力（全国平均・暫定）",設定!$A$2:$C$101,3,FALSE)),"")</f>
        <v>4756381.5104408357</v>
      </c>
    </row>
    <row r="2205" spans="21:21" x14ac:dyDescent="0.15">
      <c r="U2205" s="8">
        <f>IFERROR(1 + ((1-T1009)/MAX(T1009,0.000001))*(VLOOKUP("都市ガス",設定!$A$2:$C$101,3,FALSE)/VLOOKUP("電力（全国平均・暫定）",設定!$A$2:$C$101,3,FALSE)),"")</f>
        <v>4756381.5104408357</v>
      </c>
    </row>
    <row r="2206" spans="21:21" x14ac:dyDescent="0.15">
      <c r="U2206" s="8">
        <f>IFERROR(1 + ((1-T1010)/MAX(T1010,0.000001))*(VLOOKUP("都市ガス",設定!$A$2:$C$101,3,FALSE)/VLOOKUP("電力（全国平均・暫定）",設定!$A$2:$C$101,3,FALSE)),"")</f>
        <v>4756381.5104408357</v>
      </c>
    </row>
    <row r="2207" spans="21:21" x14ac:dyDescent="0.15">
      <c r="U2207" s="8">
        <f>IFERROR(1 + ((1-T1011)/MAX(T1011,0.000001))*(VLOOKUP("都市ガス",設定!$A$2:$C$101,3,FALSE)/VLOOKUP("電力（全国平均・暫定）",設定!$A$2:$C$101,3,FALSE)),"")</f>
        <v>4756381.5104408357</v>
      </c>
    </row>
    <row r="2208" spans="21:21" x14ac:dyDescent="0.15">
      <c r="U2208" s="8">
        <f>IFERROR(1 + ((1-T1012)/MAX(T1012,0.000001))*(VLOOKUP("都市ガス",設定!$A$2:$C$101,3,FALSE)/VLOOKUP("電力（全国平均・暫定）",設定!$A$2:$C$101,3,FALSE)),"")</f>
        <v>4756381.5104408357</v>
      </c>
    </row>
    <row r="2209" spans="21:21" x14ac:dyDescent="0.15">
      <c r="U2209" s="8">
        <f>IFERROR(1 + ((1-T1013)/MAX(T1013,0.000001))*(VLOOKUP("都市ガス",設定!$A$2:$C$101,3,FALSE)/VLOOKUP("電力（全国平均・暫定）",設定!$A$2:$C$101,3,FALSE)),"")</f>
        <v>4756381.5104408357</v>
      </c>
    </row>
  </sheetData>
  <phoneticPr fontId="4"/>
  <conditionalFormatting sqref="D17:E17 H17:I17 D2:D16 H2:H16">
    <cfRule type="expression" dxfId="3" priority="4">
      <formula>ISNUMBER(SEARCH("電力",C2))</formula>
    </cfRule>
  </conditionalFormatting>
  <conditionalFormatting sqref="C2:C16">
    <cfRule type="expression" dxfId="2" priority="3">
      <formula>$C2="GHP（ガス）"</formula>
    </cfRule>
  </conditionalFormatting>
  <conditionalFormatting sqref="E2:G16">
    <cfRule type="expression" dxfId="1" priority="2">
      <formula>$C2="GHP（ガス）"</formula>
    </cfRule>
  </conditionalFormatting>
  <conditionalFormatting sqref="I2:K16">
    <cfRule type="expression" dxfId="0" priority="1">
      <formula>$C2="GHP（ガス）"</formula>
    </cfRule>
  </conditionalFormatting>
  <dataValidations count="2">
    <dataValidation type="list" allowBlank="1" showInputMessage="1" showErrorMessage="1" sqref="G17" xr:uid="{F84251B1-8992-4B49-9295-290CE0B21539}">
      <formula1>"都市ガス,LPガス,灯油,軽油,A重油,電気,電気（ハイブリッド）"</formula1>
    </dataValidation>
    <dataValidation type="list" allowBlank="1" showInputMessage="1" showErrorMessage="1" sqref="C2:C16 G2:G16" xr:uid="{023FDCFE-8735-411B-9D52-8F76EADB46FD}">
      <formula1>"都市ガス,LPガス,灯油,軽油,A重油,電力,電気（ハイブリッド）"</formula1>
    </dataValidation>
  </dataValidations>
  <pageMargins left="0.5" right="0.5" top="0.75" bottom="0.75" header="0.5" footer="0.5"/>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M19"/>
  <sheetViews>
    <sheetView workbookViewId="0">
      <pane ySplit="1" topLeftCell="A2" activePane="bottomLeft" state="frozen"/>
      <selection activeCell="D27" sqref="D27"/>
      <selection pane="bottomLeft" activeCell="H26" sqref="H26"/>
    </sheetView>
  </sheetViews>
  <sheetFormatPr defaultColWidth="9.125" defaultRowHeight="13.5" x14ac:dyDescent="0.15"/>
  <cols>
    <col min="1" max="1" width="5" style="8" customWidth="1"/>
    <col min="2" max="2" width="17.625" style="8" bestFit="1" customWidth="1"/>
    <col min="3" max="3" width="23" style="8" bestFit="1" customWidth="1"/>
    <col min="4" max="4" width="20.75" style="8" bestFit="1" customWidth="1"/>
    <col min="5" max="5" width="23" style="8" bestFit="1" customWidth="1"/>
    <col min="6" max="6" width="20.75" style="8" bestFit="1" customWidth="1"/>
    <col min="7" max="7" width="6.875" style="8" bestFit="1" customWidth="1"/>
    <col min="8" max="9" width="22" style="8" bestFit="1" customWidth="1"/>
    <col min="10" max="11" width="13.875" style="8" bestFit="1" customWidth="1"/>
    <col min="12" max="12" width="10.375" style="8" bestFit="1" customWidth="1"/>
    <col min="13" max="13" width="8" style="8" bestFit="1" customWidth="1"/>
    <col min="14" max="14" width="9.125" style="8" customWidth="1"/>
    <col min="15" max="16384" width="9.125" style="8"/>
  </cols>
  <sheetData>
    <row r="1" spans="1:13" x14ac:dyDescent="0.15">
      <c r="A1" s="48" t="s">
        <v>64</v>
      </c>
      <c r="B1" s="48" t="s">
        <v>6</v>
      </c>
      <c r="C1" s="48" t="s">
        <v>65</v>
      </c>
      <c r="D1" s="48" t="s">
        <v>66</v>
      </c>
      <c r="E1" s="48" t="s">
        <v>67</v>
      </c>
      <c r="F1" s="48" t="s">
        <v>68</v>
      </c>
      <c r="G1" s="48" t="s">
        <v>11</v>
      </c>
      <c r="H1" s="48" t="s">
        <v>69</v>
      </c>
      <c r="I1" s="48" t="s">
        <v>70</v>
      </c>
      <c r="J1" s="48" t="s">
        <v>71</v>
      </c>
      <c r="K1" s="50" t="s">
        <v>72</v>
      </c>
      <c r="L1" s="53" t="s">
        <v>73</v>
      </c>
      <c r="M1" s="51" t="s">
        <v>74</v>
      </c>
    </row>
    <row r="2" spans="1:13" x14ac:dyDescent="0.15">
      <c r="A2" s="13" t="s">
        <v>19</v>
      </c>
      <c r="B2" s="17" t="s">
        <v>149</v>
      </c>
      <c r="C2" s="15">
        <v>200</v>
      </c>
      <c r="D2" s="15">
        <v>100</v>
      </c>
      <c r="E2" s="15">
        <v>150</v>
      </c>
      <c r="F2" s="15">
        <v>80</v>
      </c>
      <c r="G2" s="15">
        <v>200</v>
      </c>
      <c r="H2" s="17">
        <f>IFERROR((C2+D2*(VLOOKUP("変圧器標準負荷率",設定!$A$1:$C$200,3,FALSE)^2))*G2,"")</f>
        <v>45000</v>
      </c>
      <c r="I2" s="17">
        <f>IFERROR((E2+F2*(VLOOKUP("変圧器標準負荷率",設定!$A$1:$C$200,3,FALSE)^2))*G2,"")</f>
        <v>34000</v>
      </c>
      <c r="J2" s="18">
        <f>IFERROR(H2*IFERROR(VLOOKUP("電力（全国平均・暫定）",設定!$A$2:$C$100,3,FALSE),0),"")</f>
        <v>19.395</v>
      </c>
      <c r="K2" s="21">
        <f>IFERROR(I2*IFERROR(VLOOKUP("電力（全国平均・暫定）",設定!$A$2:$C$100,3,FALSE),0),"")</f>
        <v>14.654</v>
      </c>
      <c r="L2" s="55">
        <f t="shared" ref="L2:L12" si="0">IFERROR((J2-K2)/J2*100,"")</f>
        <v>24.444444444444443</v>
      </c>
      <c r="M2" s="40" t="str">
        <f>IFERROR(IF(L2&gt;=5,"適合","×"),"")</f>
        <v>適合</v>
      </c>
    </row>
    <row r="3" spans="1:13" x14ac:dyDescent="0.15">
      <c r="A3" s="17">
        <v>1</v>
      </c>
      <c r="B3" s="17"/>
      <c r="C3" s="15"/>
      <c r="D3" s="15"/>
      <c r="E3" s="15"/>
      <c r="F3" s="15"/>
      <c r="G3" s="15"/>
      <c r="H3" s="17">
        <f>IFERROR((C3+D3*(VLOOKUP("変圧器標準負荷率",設定!$A$1:$C$200,3,FALSE)^2))*G3,"")</f>
        <v>0</v>
      </c>
      <c r="I3" s="17">
        <f>IFERROR((E3+F3*(VLOOKUP("変圧器標準負荷率",設定!$A$1:$C$200,3,FALSE)^2))*G3,"")</f>
        <v>0</v>
      </c>
      <c r="J3" s="18">
        <f>IFERROR(H3*IFERROR(VLOOKUP("電力（全国平均・暫定）",設定!$A$2:$C$100,3,FALSE),0),"")</f>
        <v>0</v>
      </c>
      <c r="K3" s="21">
        <f>IFERROR(I3*IFERROR(VLOOKUP("電力（全国平均・暫定）",設定!$A$2:$C$100,3,FALSE),0),"")</f>
        <v>0</v>
      </c>
      <c r="L3" s="55" t="str">
        <f t="shared" si="0"/>
        <v/>
      </c>
      <c r="M3" s="40" t="str">
        <f t="shared" ref="M3:M13" si="1">IFERROR(IF(L3&gt;=5,"適合","×"),"")</f>
        <v>適合</v>
      </c>
    </row>
    <row r="4" spans="1:13" x14ac:dyDescent="0.15">
      <c r="A4" s="17">
        <v>2</v>
      </c>
      <c r="B4" s="17"/>
      <c r="C4" s="15"/>
      <c r="D4" s="15"/>
      <c r="E4" s="15"/>
      <c r="F4" s="15"/>
      <c r="G4" s="15"/>
      <c r="H4" s="17">
        <f>IFERROR((C4+D4*(VLOOKUP("変圧器標準負荷率",設定!$A$1:$C$200,3,FALSE)^2))*G4,"")</f>
        <v>0</v>
      </c>
      <c r="I4" s="17">
        <f>IFERROR((E4+F4*(VLOOKUP("変圧器標準負荷率",設定!$A$1:$C$200,3,FALSE)^2))*G4,"")</f>
        <v>0</v>
      </c>
      <c r="J4" s="18">
        <f>IFERROR(H4*IFERROR(VLOOKUP("電力（全国平均・暫定）",設定!$A$2:$C$100,3,FALSE),0),"")</f>
        <v>0</v>
      </c>
      <c r="K4" s="21">
        <f>IFERROR(I4*IFERROR(VLOOKUP("電力（全国平均・暫定）",設定!$A$2:$C$100,3,FALSE),0),"")</f>
        <v>0</v>
      </c>
      <c r="L4" s="55" t="str">
        <f t="shared" si="0"/>
        <v/>
      </c>
      <c r="M4" s="40" t="str">
        <f t="shared" si="1"/>
        <v>適合</v>
      </c>
    </row>
    <row r="5" spans="1:13" x14ac:dyDescent="0.15">
      <c r="A5" s="17">
        <v>3</v>
      </c>
      <c r="B5" s="17"/>
      <c r="C5" s="15"/>
      <c r="D5" s="15"/>
      <c r="E5" s="15"/>
      <c r="F5" s="15"/>
      <c r="G5" s="15"/>
      <c r="H5" s="17">
        <f>IFERROR((C5+D5*(VLOOKUP("変圧器標準負荷率",設定!$A$1:$C$200,3,FALSE)^2))*G5,"")</f>
        <v>0</v>
      </c>
      <c r="I5" s="17">
        <f>IFERROR((E5+F5*(VLOOKUP("変圧器標準負荷率",設定!$A$1:$C$200,3,FALSE)^2))*G5,"")</f>
        <v>0</v>
      </c>
      <c r="J5" s="18">
        <f>IFERROR(H5*IFERROR(VLOOKUP("電力（全国平均・暫定）",設定!$A$2:$C$100,3,FALSE),0),"")</f>
        <v>0</v>
      </c>
      <c r="K5" s="21">
        <f>IFERROR(I5*IFERROR(VLOOKUP("電力（全国平均・暫定）",設定!$A$2:$C$100,3,FALSE),0),"")</f>
        <v>0</v>
      </c>
      <c r="L5" s="55" t="str">
        <f t="shared" si="0"/>
        <v/>
      </c>
      <c r="M5" s="40" t="str">
        <f t="shared" si="1"/>
        <v>適合</v>
      </c>
    </row>
    <row r="6" spans="1:13" x14ac:dyDescent="0.15">
      <c r="A6" s="17">
        <v>4</v>
      </c>
      <c r="B6" s="17"/>
      <c r="C6" s="15"/>
      <c r="D6" s="15"/>
      <c r="E6" s="15"/>
      <c r="F6" s="15"/>
      <c r="G6" s="15"/>
      <c r="H6" s="17">
        <f>IFERROR((C6+D6*(VLOOKUP("変圧器標準負荷率",設定!$A$1:$C$200,3,FALSE)^2))*G6,"")</f>
        <v>0</v>
      </c>
      <c r="I6" s="17">
        <f>IFERROR((E6+F6*(VLOOKUP("変圧器標準負荷率",設定!$A$1:$C$200,3,FALSE)^2))*G6,"")</f>
        <v>0</v>
      </c>
      <c r="J6" s="18">
        <f>IFERROR(H6*IFERROR(VLOOKUP("電力（全国平均・暫定）",設定!$A$2:$C$100,3,FALSE),0),"")</f>
        <v>0</v>
      </c>
      <c r="K6" s="21">
        <f>IFERROR(I6*IFERROR(VLOOKUP("電力（全国平均・暫定）",設定!$A$2:$C$100,3,FALSE),0),"")</f>
        <v>0</v>
      </c>
      <c r="L6" s="55" t="str">
        <f t="shared" si="0"/>
        <v/>
      </c>
      <c r="M6" s="40" t="str">
        <f t="shared" si="1"/>
        <v>適合</v>
      </c>
    </row>
    <row r="7" spans="1:13" x14ac:dyDescent="0.15">
      <c r="A7" s="17">
        <v>5</v>
      </c>
      <c r="B7" s="17"/>
      <c r="C7" s="15"/>
      <c r="D7" s="15"/>
      <c r="E7" s="15"/>
      <c r="F7" s="15"/>
      <c r="G7" s="15"/>
      <c r="H7" s="17">
        <f>IFERROR((C7+D7*(VLOOKUP("変圧器標準負荷率",設定!$A$1:$C$200,3,FALSE)^2))*G7,"")</f>
        <v>0</v>
      </c>
      <c r="I7" s="17">
        <f>IFERROR((E7+F7*(VLOOKUP("変圧器標準負荷率",設定!$A$1:$C$200,3,FALSE)^2))*G7,"")</f>
        <v>0</v>
      </c>
      <c r="J7" s="18">
        <f>IFERROR(H7*IFERROR(VLOOKUP("電力（全国平均・暫定）",設定!$A$2:$C$100,3,FALSE),0),"")</f>
        <v>0</v>
      </c>
      <c r="K7" s="21">
        <f>IFERROR(I7*IFERROR(VLOOKUP("電力（全国平均・暫定）",設定!$A$2:$C$100,3,FALSE),0),"")</f>
        <v>0</v>
      </c>
      <c r="L7" s="55" t="str">
        <f t="shared" si="0"/>
        <v/>
      </c>
      <c r="M7" s="40" t="str">
        <f t="shared" si="1"/>
        <v>適合</v>
      </c>
    </row>
    <row r="8" spans="1:13" x14ac:dyDescent="0.15">
      <c r="A8" s="17">
        <v>6</v>
      </c>
      <c r="B8" s="17"/>
      <c r="C8" s="15"/>
      <c r="D8" s="15"/>
      <c r="E8" s="15"/>
      <c r="F8" s="15"/>
      <c r="G8" s="15"/>
      <c r="H8" s="17">
        <f>IFERROR((C8+D8*(VLOOKUP("変圧器標準負荷率",設定!$A$1:$C$200,3,FALSE)^2))*G8,"")</f>
        <v>0</v>
      </c>
      <c r="I8" s="17">
        <f>IFERROR((E8+F8*(VLOOKUP("変圧器標準負荷率",設定!$A$1:$C$200,3,FALSE)^2))*G8,"")</f>
        <v>0</v>
      </c>
      <c r="J8" s="18">
        <f>IFERROR(H8*IFERROR(VLOOKUP("電力（全国平均・暫定）",設定!$A$2:$C$100,3,FALSE),0),"")</f>
        <v>0</v>
      </c>
      <c r="K8" s="21">
        <f>IFERROR(I8*IFERROR(VLOOKUP("電力（全国平均・暫定）",設定!$A$2:$C$100,3,FALSE),0),"")</f>
        <v>0</v>
      </c>
      <c r="L8" s="55" t="str">
        <f t="shared" si="0"/>
        <v/>
      </c>
      <c r="M8" s="40" t="str">
        <f t="shared" si="1"/>
        <v>適合</v>
      </c>
    </row>
    <row r="9" spans="1:13" x14ac:dyDescent="0.15">
      <c r="A9" s="17">
        <v>7</v>
      </c>
      <c r="B9" s="17"/>
      <c r="C9" s="15"/>
      <c r="D9" s="15"/>
      <c r="E9" s="15"/>
      <c r="F9" s="15"/>
      <c r="G9" s="15"/>
      <c r="H9" s="17">
        <f>IFERROR((C9+D9*(VLOOKUP("変圧器標準負荷率",設定!$A$1:$C$200,3,FALSE)^2))*G9,"")</f>
        <v>0</v>
      </c>
      <c r="I9" s="17">
        <f>IFERROR((E9+F9*(VLOOKUP("変圧器標準負荷率",設定!$A$1:$C$200,3,FALSE)^2))*G9,"")</f>
        <v>0</v>
      </c>
      <c r="J9" s="18">
        <f>IFERROR(H9*IFERROR(VLOOKUP("電力（全国平均・暫定）",設定!$A$2:$C$100,3,FALSE),0),"")</f>
        <v>0</v>
      </c>
      <c r="K9" s="21">
        <f>IFERROR(I9*IFERROR(VLOOKUP("電力（全国平均・暫定）",設定!$A$2:$C$100,3,FALSE),0),"")</f>
        <v>0</v>
      </c>
      <c r="L9" s="55" t="str">
        <f t="shared" si="0"/>
        <v/>
      </c>
      <c r="M9" s="40" t="str">
        <f t="shared" si="1"/>
        <v>適合</v>
      </c>
    </row>
    <row r="10" spans="1:13" x14ac:dyDescent="0.15">
      <c r="A10" s="17">
        <v>8</v>
      </c>
      <c r="B10" s="17"/>
      <c r="C10" s="15"/>
      <c r="D10" s="15"/>
      <c r="E10" s="15"/>
      <c r="F10" s="15"/>
      <c r="G10" s="15"/>
      <c r="H10" s="17">
        <f>IFERROR((C10+D10*(VLOOKUP("変圧器標準負荷率",設定!$A$1:$C$200,3,FALSE)^2))*G10,"")</f>
        <v>0</v>
      </c>
      <c r="I10" s="17">
        <f>IFERROR((E10+F10*(VLOOKUP("変圧器標準負荷率",設定!$A$1:$C$200,3,FALSE)^2))*G10,"")</f>
        <v>0</v>
      </c>
      <c r="J10" s="18">
        <f>IFERROR(H10*IFERROR(VLOOKUP("電力（全国平均・暫定）",設定!$A$2:$C$100,3,FALSE),0),"")</f>
        <v>0</v>
      </c>
      <c r="K10" s="21">
        <f>IFERROR(I10*IFERROR(VLOOKUP("電力（全国平均・暫定）",設定!$A$2:$C$100,3,FALSE),0),"")</f>
        <v>0</v>
      </c>
      <c r="L10" s="55" t="str">
        <f t="shared" si="0"/>
        <v/>
      </c>
      <c r="M10" s="40" t="str">
        <f t="shared" si="1"/>
        <v>適合</v>
      </c>
    </row>
    <row r="11" spans="1:13" x14ac:dyDescent="0.15">
      <c r="A11" s="17">
        <v>9</v>
      </c>
      <c r="B11" s="17"/>
      <c r="C11" s="15"/>
      <c r="D11" s="15"/>
      <c r="E11" s="15"/>
      <c r="F11" s="15"/>
      <c r="G11" s="15"/>
      <c r="H11" s="17">
        <f>IFERROR((C11+D11*(VLOOKUP("変圧器標準負荷率",設定!$A$1:$C$200,3,FALSE)^2))*G11,"")</f>
        <v>0</v>
      </c>
      <c r="I11" s="17">
        <f>IFERROR((E11+F11*(VLOOKUP("変圧器標準負荷率",設定!$A$1:$C$200,3,FALSE)^2))*G11,"")</f>
        <v>0</v>
      </c>
      <c r="J11" s="18">
        <f>IFERROR(H11*IFERROR(VLOOKUP("電力（全国平均・暫定）",設定!$A$2:$C$100,3,FALSE),0),"")</f>
        <v>0</v>
      </c>
      <c r="K11" s="21">
        <f>IFERROR(I11*IFERROR(VLOOKUP("電力（全国平均・暫定）",設定!$A$2:$C$100,3,FALSE),0),"")</f>
        <v>0</v>
      </c>
      <c r="L11" s="55" t="str">
        <f t="shared" si="0"/>
        <v/>
      </c>
      <c r="M11" s="40" t="str">
        <f t="shared" si="1"/>
        <v>適合</v>
      </c>
    </row>
    <row r="12" spans="1:13" x14ac:dyDescent="0.15">
      <c r="A12" s="17">
        <v>10</v>
      </c>
      <c r="B12" s="17"/>
      <c r="C12" s="15"/>
      <c r="D12" s="15"/>
      <c r="E12" s="15"/>
      <c r="F12" s="15"/>
      <c r="G12" s="15"/>
      <c r="H12" s="17">
        <f>IFERROR((C12+D12*(VLOOKUP("変圧器標準負荷率",設定!$A$1:$C$200,3,FALSE)^2))*G12,"")</f>
        <v>0</v>
      </c>
      <c r="I12" s="17">
        <f>IFERROR((E12+F12*(VLOOKUP("変圧器標準負荷率",設定!$A$1:$C$200,3,FALSE)^2))*G12,"")</f>
        <v>0</v>
      </c>
      <c r="J12" s="18">
        <f>IFERROR(H12*IFERROR(VLOOKUP("電力（全国平均・暫定）",設定!$A$2:$C$100,3,FALSE),0),"")</f>
        <v>0</v>
      </c>
      <c r="K12" s="21">
        <f>IFERROR(I12*IFERROR(VLOOKUP("電力（全国平均・暫定）",設定!$A$2:$C$100,3,FALSE),0),"")</f>
        <v>0</v>
      </c>
      <c r="L12" s="55" t="str">
        <f t="shared" si="0"/>
        <v/>
      </c>
      <c r="M12" s="40" t="str">
        <f t="shared" si="1"/>
        <v>適合</v>
      </c>
    </row>
    <row r="13" spans="1:13" ht="14.25" thickBot="1" x14ac:dyDescent="0.2">
      <c r="A13"/>
      <c r="G13" s="49" t="s">
        <v>146</v>
      </c>
      <c r="H13" s="49">
        <f>SUM(H3:H12)</f>
        <v>0</v>
      </c>
      <c r="I13" s="49">
        <f t="shared" ref="I13:J13" si="2">SUM(I3:I12)</f>
        <v>0</v>
      </c>
      <c r="J13" s="49">
        <f t="shared" si="2"/>
        <v>0</v>
      </c>
      <c r="K13" s="54">
        <f>IFERROR(I13*IFERROR(VLOOKUP("電力（全国平均・暫定）",設定!$A$2:$C$100,3,FALSE),0),"")</f>
        <v>0</v>
      </c>
      <c r="L13" s="56" t="str">
        <f>IFERROR((J13-K13)/J13*100,"")</f>
        <v/>
      </c>
      <c r="M13" s="40" t="str">
        <f t="shared" si="1"/>
        <v>適合</v>
      </c>
    </row>
    <row r="14" spans="1:13" x14ac:dyDescent="0.15">
      <c r="H14"/>
      <c r="I14"/>
      <c r="J14"/>
      <c r="K14"/>
      <c r="L14"/>
      <c r="M14"/>
    </row>
    <row r="15" spans="1:13" x14ac:dyDescent="0.15">
      <c r="A15" s="1" t="s">
        <v>22</v>
      </c>
      <c r="H15"/>
      <c r="I15"/>
      <c r="J15"/>
      <c r="K15"/>
      <c r="L15"/>
      <c r="M15"/>
    </row>
    <row r="16" spans="1:13" x14ac:dyDescent="0.15">
      <c r="A16" s="8" t="s">
        <v>54</v>
      </c>
      <c r="H16"/>
      <c r="I16"/>
      <c r="J16"/>
      <c r="K16"/>
      <c r="L16"/>
      <c r="M16"/>
    </row>
    <row r="17" spans="1:1" x14ac:dyDescent="0.15">
      <c r="A17" s="8" t="s">
        <v>126</v>
      </c>
    </row>
    <row r="18" spans="1:1" x14ac:dyDescent="0.15">
      <c r="A18" s="8" t="s">
        <v>127</v>
      </c>
    </row>
    <row r="19" spans="1:1" x14ac:dyDescent="0.15">
      <c r="A19" s="8" t="s">
        <v>128</v>
      </c>
    </row>
  </sheetData>
  <phoneticPr fontId="4"/>
  <dataValidations count="2">
    <dataValidation type="decimal" operator="greaterThanOrEqual" showInputMessage="1" showErrorMessage="1" sqref="C2:F12" xr:uid="{00000000-0002-0000-0500-000000000000}">
      <formula1>0</formula1>
    </dataValidation>
    <dataValidation type="whole" operator="greaterThan" showInputMessage="1" showErrorMessage="1" sqref="G2:G12" xr:uid="{00000000-0002-0000-0500-000001000000}">
      <formula1>0</formula1>
    </dataValidation>
  </dataValidation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Q18"/>
  <sheetViews>
    <sheetView topLeftCell="E1" zoomScale="110" zoomScaleNormal="110" workbookViewId="0">
      <pane ySplit="1" topLeftCell="A2" activePane="bottomLeft" state="frozen"/>
      <selection activeCell="D27" sqref="D27"/>
      <selection pane="bottomLeft" activeCell="H34" sqref="H34"/>
    </sheetView>
  </sheetViews>
  <sheetFormatPr defaultRowHeight="13.5" x14ac:dyDescent="0.15"/>
  <cols>
    <col min="1" max="1" width="6.625" style="8" customWidth="1"/>
    <col min="2" max="2" width="19.25" style="8" bestFit="1" customWidth="1"/>
    <col min="3" max="4" width="22.875" style="8" bestFit="1" customWidth="1"/>
    <col min="5" max="6" width="25.875" style="8" bestFit="1" customWidth="1"/>
    <col min="7" max="7" width="15.375" style="8" bestFit="1" customWidth="1"/>
    <col min="8" max="9" width="10.25" style="8" bestFit="1" customWidth="1"/>
    <col min="10" max="11" width="15" style="8" bestFit="1" customWidth="1"/>
    <col min="12" max="13" width="11.375" style="8" bestFit="1" customWidth="1"/>
    <col min="14" max="14" width="7.75" style="8" bestFit="1" customWidth="1"/>
    <col min="15" max="15" width="12.125" style="8" bestFit="1" customWidth="1"/>
    <col min="16" max="16" width="16.25" style="8" bestFit="1" customWidth="1"/>
    <col min="17" max="17" width="22.5" style="8" bestFit="1" customWidth="1"/>
  </cols>
  <sheetData>
    <row r="1" spans="1:17" x14ac:dyDescent="0.15">
      <c r="A1" s="48" t="s">
        <v>5</v>
      </c>
      <c r="B1" s="48" t="s">
        <v>6</v>
      </c>
      <c r="C1" s="48" t="s">
        <v>75</v>
      </c>
      <c r="D1" s="48" t="s">
        <v>76</v>
      </c>
      <c r="E1" s="48" t="s">
        <v>77</v>
      </c>
      <c r="F1" s="48" t="s">
        <v>78</v>
      </c>
      <c r="G1" s="27" t="s">
        <v>150</v>
      </c>
      <c r="H1" s="48" t="s">
        <v>79</v>
      </c>
      <c r="I1" s="48" t="s">
        <v>80</v>
      </c>
      <c r="J1" s="48" t="s">
        <v>12</v>
      </c>
      <c r="K1" s="48" t="s">
        <v>13</v>
      </c>
      <c r="L1" s="48" t="s">
        <v>14</v>
      </c>
      <c r="M1" s="50" t="s">
        <v>15</v>
      </c>
      <c r="N1" s="60" t="s">
        <v>16</v>
      </c>
      <c r="O1" s="51" t="s">
        <v>17</v>
      </c>
      <c r="P1" s="48" t="s">
        <v>18</v>
      </c>
      <c r="Q1" s="48" t="s">
        <v>48</v>
      </c>
    </row>
    <row r="2" spans="1:17" x14ac:dyDescent="0.15">
      <c r="A2" s="13" t="s">
        <v>19</v>
      </c>
      <c r="B2" s="14" t="s">
        <v>81</v>
      </c>
      <c r="C2" s="15">
        <v>5</v>
      </c>
      <c r="D2" s="15">
        <v>5</v>
      </c>
      <c r="E2" s="15">
        <v>0.22</v>
      </c>
      <c r="F2" s="15">
        <v>0.18</v>
      </c>
      <c r="G2" s="15">
        <v>2000</v>
      </c>
      <c r="H2" s="17">
        <f t="shared" ref="H2:H12" si="0">C2*E2</f>
        <v>1.1000000000000001</v>
      </c>
      <c r="I2" s="17">
        <f t="shared" ref="I2:I12" si="1">D2*F2</f>
        <v>0.89999999999999991</v>
      </c>
      <c r="J2" s="17">
        <f t="shared" ref="J2:J12" si="2">H2*G2</f>
        <v>2200</v>
      </c>
      <c r="K2" s="17">
        <f t="shared" ref="K2:K12" si="3">I2*G2</f>
        <v>1799.9999999999998</v>
      </c>
      <c r="L2" s="18">
        <f>J2*VLOOKUP("電力",設定!$A$2:$C$199,3,FALSE)</f>
        <v>0.94820000000000004</v>
      </c>
      <c r="M2" s="21">
        <f>K2*VLOOKUP("電力",設定!$A$2:$C$199,3,FALSE)</f>
        <v>0.77579999999999993</v>
      </c>
      <c r="N2" s="59">
        <f t="shared" ref="N2:N12" si="4">IF(L2&gt;0,(L2-M2)/L2,"")</f>
        <v>0.18181818181818193</v>
      </c>
      <c r="O2" s="23" t="str">
        <f t="shared" ref="O2:O13" si="5">IF(N2&gt;=0.05,"適合","未達")</f>
        <v>適合</v>
      </c>
      <c r="P2" s="16" t="s">
        <v>82</v>
      </c>
      <c r="Q2" s="17" t="str">
        <f t="shared" ref="Q2:Q12" si="6">IF(OR(C2&lt;=0,D2&lt;=0,E2&lt;=0,F2&lt;=0,G2&lt;=0),"未入力/0以下があります","")</f>
        <v/>
      </c>
    </row>
    <row r="3" spans="1:17" x14ac:dyDescent="0.15">
      <c r="A3" s="17">
        <v>1</v>
      </c>
      <c r="B3" s="14"/>
      <c r="C3" s="15"/>
      <c r="D3" s="15"/>
      <c r="E3" s="15"/>
      <c r="F3" s="15"/>
      <c r="G3" s="15"/>
      <c r="H3" s="17">
        <f t="shared" si="0"/>
        <v>0</v>
      </c>
      <c r="I3" s="17">
        <f t="shared" si="1"/>
        <v>0</v>
      </c>
      <c r="J3" s="17">
        <f t="shared" si="2"/>
        <v>0</v>
      </c>
      <c r="K3" s="17">
        <f t="shared" si="3"/>
        <v>0</v>
      </c>
      <c r="L3" s="18">
        <f>J3*VLOOKUP("電力",設定!$A$2:$C$199,3,FALSE)</f>
        <v>0</v>
      </c>
      <c r="M3" s="21">
        <f>K3*VLOOKUP("電力",設定!$A$2:$C$199,3,FALSE)</f>
        <v>0</v>
      </c>
      <c r="N3" s="59" t="str">
        <f t="shared" si="4"/>
        <v/>
      </c>
      <c r="O3" s="23" t="str">
        <f t="shared" si="5"/>
        <v>適合</v>
      </c>
      <c r="P3" s="16"/>
      <c r="Q3" s="17" t="str">
        <f t="shared" si="6"/>
        <v>未入力/0以下があります</v>
      </c>
    </row>
    <row r="4" spans="1:17" x14ac:dyDescent="0.15">
      <c r="A4" s="17">
        <v>2</v>
      </c>
      <c r="B4" s="14"/>
      <c r="C4" s="15"/>
      <c r="D4" s="15"/>
      <c r="E4" s="15"/>
      <c r="F4" s="15"/>
      <c r="G4" s="15"/>
      <c r="H4" s="17">
        <f t="shared" si="0"/>
        <v>0</v>
      </c>
      <c r="I4" s="17">
        <f t="shared" si="1"/>
        <v>0</v>
      </c>
      <c r="J4" s="17">
        <f t="shared" si="2"/>
        <v>0</v>
      </c>
      <c r="K4" s="17">
        <f t="shared" si="3"/>
        <v>0</v>
      </c>
      <c r="L4" s="18">
        <f>J4*VLOOKUP("電力",設定!$A$2:$C$199,3,FALSE)</f>
        <v>0</v>
      </c>
      <c r="M4" s="21">
        <f>K4*VLOOKUP("電力",設定!$A$2:$C$199,3,FALSE)</f>
        <v>0</v>
      </c>
      <c r="N4" s="59" t="str">
        <f t="shared" si="4"/>
        <v/>
      </c>
      <c r="O4" s="23" t="str">
        <f t="shared" si="5"/>
        <v>適合</v>
      </c>
      <c r="P4" s="16"/>
      <c r="Q4" s="17" t="str">
        <f t="shared" si="6"/>
        <v>未入力/0以下があります</v>
      </c>
    </row>
    <row r="5" spans="1:17" x14ac:dyDescent="0.15">
      <c r="A5" s="17">
        <v>3</v>
      </c>
      <c r="B5" s="14"/>
      <c r="C5" s="15"/>
      <c r="D5" s="15"/>
      <c r="E5" s="15"/>
      <c r="F5" s="15"/>
      <c r="G5" s="15"/>
      <c r="H5" s="17">
        <f t="shared" si="0"/>
        <v>0</v>
      </c>
      <c r="I5" s="17">
        <f t="shared" si="1"/>
        <v>0</v>
      </c>
      <c r="J5" s="17">
        <f t="shared" si="2"/>
        <v>0</v>
      </c>
      <c r="K5" s="17">
        <f t="shared" si="3"/>
        <v>0</v>
      </c>
      <c r="L5" s="18">
        <f>J5*VLOOKUP("電力",設定!$A$2:$C$199,3,FALSE)</f>
        <v>0</v>
      </c>
      <c r="M5" s="21">
        <f>K5*VLOOKUP("電力",設定!$A$2:$C$199,3,FALSE)</f>
        <v>0</v>
      </c>
      <c r="N5" s="59" t="str">
        <f t="shared" si="4"/>
        <v/>
      </c>
      <c r="O5" s="23" t="str">
        <f t="shared" si="5"/>
        <v>適合</v>
      </c>
      <c r="P5" s="16"/>
      <c r="Q5" s="17" t="str">
        <f t="shared" si="6"/>
        <v>未入力/0以下があります</v>
      </c>
    </row>
    <row r="6" spans="1:17" x14ac:dyDescent="0.15">
      <c r="A6" s="17">
        <v>4</v>
      </c>
      <c r="B6" s="14"/>
      <c r="C6" s="15"/>
      <c r="D6" s="15"/>
      <c r="E6" s="15"/>
      <c r="F6" s="15"/>
      <c r="G6" s="15"/>
      <c r="H6" s="17">
        <f t="shared" si="0"/>
        <v>0</v>
      </c>
      <c r="I6" s="17">
        <f t="shared" si="1"/>
        <v>0</v>
      </c>
      <c r="J6" s="17">
        <f t="shared" si="2"/>
        <v>0</v>
      </c>
      <c r="K6" s="17">
        <f t="shared" si="3"/>
        <v>0</v>
      </c>
      <c r="L6" s="18">
        <f>J6*VLOOKUP("電力",設定!$A$2:$C$199,3,FALSE)</f>
        <v>0</v>
      </c>
      <c r="M6" s="21">
        <f>K6*VLOOKUP("電力",設定!$A$2:$C$199,3,FALSE)</f>
        <v>0</v>
      </c>
      <c r="N6" s="59" t="str">
        <f t="shared" si="4"/>
        <v/>
      </c>
      <c r="O6" s="23" t="str">
        <f t="shared" si="5"/>
        <v>適合</v>
      </c>
      <c r="P6" s="16"/>
      <c r="Q6" s="17" t="str">
        <f t="shared" si="6"/>
        <v>未入力/0以下があります</v>
      </c>
    </row>
    <row r="7" spans="1:17" x14ac:dyDescent="0.15">
      <c r="A7" s="17">
        <v>5</v>
      </c>
      <c r="B7" s="14"/>
      <c r="C7" s="15"/>
      <c r="D7" s="15"/>
      <c r="E7" s="15"/>
      <c r="F7" s="15"/>
      <c r="G7" s="15"/>
      <c r="H7" s="17">
        <f t="shared" si="0"/>
        <v>0</v>
      </c>
      <c r="I7" s="17">
        <f t="shared" si="1"/>
        <v>0</v>
      </c>
      <c r="J7" s="17">
        <f t="shared" si="2"/>
        <v>0</v>
      </c>
      <c r="K7" s="17">
        <f t="shared" si="3"/>
        <v>0</v>
      </c>
      <c r="L7" s="18">
        <f>J7*VLOOKUP("電力",設定!$A$2:$C$199,3,FALSE)</f>
        <v>0</v>
      </c>
      <c r="M7" s="21">
        <f>K7*VLOOKUP("電力",設定!$A$2:$C$199,3,FALSE)</f>
        <v>0</v>
      </c>
      <c r="N7" s="59" t="str">
        <f t="shared" si="4"/>
        <v/>
      </c>
      <c r="O7" s="23" t="str">
        <f t="shared" si="5"/>
        <v>適合</v>
      </c>
      <c r="P7" s="16"/>
      <c r="Q7" s="17" t="str">
        <f t="shared" si="6"/>
        <v>未入力/0以下があります</v>
      </c>
    </row>
    <row r="8" spans="1:17" x14ac:dyDescent="0.15">
      <c r="A8" s="17">
        <v>6</v>
      </c>
      <c r="B8" s="14"/>
      <c r="C8" s="15"/>
      <c r="D8" s="15"/>
      <c r="E8" s="15"/>
      <c r="F8" s="15"/>
      <c r="G8" s="15"/>
      <c r="H8" s="17">
        <f t="shared" si="0"/>
        <v>0</v>
      </c>
      <c r="I8" s="17">
        <f t="shared" si="1"/>
        <v>0</v>
      </c>
      <c r="J8" s="17">
        <f t="shared" si="2"/>
        <v>0</v>
      </c>
      <c r="K8" s="17">
        <f t="shared" si="3"/>
        <v>0</v>
      </c>
      <c r="L8" s="18">
        <f>J8*VLOOKUP("電力",設定!$A$2:$C$199,3,FALSE)</f>
        <v>0</v>
      </c>
      <c r="M8" s="21">
        <f>K8*VLOOKUP("電力",設定!$A$2:$C$199,3,FALSE)</f>
        <v>0</v>
      </c>
      <c r="N8" s="59" t="str">
        <f t="shared" si="4"/>
        <v/>
      </c>
      <c r="O8" s="23" t="str">
        <f t="shared" si="5"/>
        <v>適合</v>
      </c>
      <c r="P8" s="16"/>
      <c r="Q8" s="17" t="str">
        <f t="shared" si="6"/>
        <v>未入力/0以下があります</v>
      </c>
    </row>
    <row r="9" spans="1:17" x14ac:dyDescent="0.15">
      <c r="A9" s="17">
        <v>7</v>
      </c>
      <c r="B9" s="14"/>
      <c r="C9" s="15"/>
      <c r="D9" s="15"/>
      <c r="E9" s="15"/>
      <c r="F9" s="15"/>
      <c r="G9" s="15"/>
      <c r="H9" s="17">
        <f t="shared" si="0"/>
        <v>0</v>
      </c>
      <c r="I9" s="17">
        <f t="shared" si="1"/>
        <v>0</v>
      </c>
      <c r="J9" s="17">
        <f t="shared" si="2"/>
        <v>0</v>
      </c>
      <c r="K9" s="17">
        <f t="shared" si="3"/>
        <v>0</v>
      </c>
      <c r="L9" s="18">
        <f>J9*VLOOKUP("電力",設定!$A$2:$C$199,3,FALSE)</f>
        <v>0</v>
      </c>
      <c r="M9" s="21">
        <f>K9*VLOOKUP("電力",設定!$A$2:$C$199,3,FALSE)</f>
        <v>0</v>
      </c>
      <c r="N9" s="59" t="str">
        <f t="shared" si="4"/>
        <v/>
      </c>
      <c r="O9" s="23" t="str">
        <f t="shared" si="5"/>
        <v>適合</v>
      </c>
      <c r="P9" s="16"/>
      <c r="Q9" s="17" t="str">
        <f t="shared" si="6"/>
        <v>未入力/0以下があります</v>
      </c>
    </row>
    <row r="10" spans="1:17" x14ac:dyDescent="0.15">
      <c r="A10" s="17">
        <v>8</v>
      </c>
      <c r="B10" s="14"/>
      <c r="C10" s="15"/>
      <c r="D10" s="15"/>
      <c r="E10" s="15"/>
      <c r="F10" s="15"/>
      <c r="G10" s="15"/>
      <c r="H10" s="17">
        <f t="shared" si="0"/>
        <v>0</v>
      </c>
      <c r="I10" s="17">
        <f t="shared" si="1"/>
        <v>0</v>
      </c>
      <c r="J10" s="17">
        <f t="shared" si="2"/>
        <v>0</v>
      </c>
      <c r="K10" s="17">
        <f t="shared" si="3"/>
        <v>0</v>
      </c>
      <c r="L10" s="18">
        <f>J10*VLOOKUP("電力",設定!$A$2:$C$199,3,FALSE)</f>
        <v>0</v>
      </c>
      <c r="M10" s="21">
        <f>K10*VLOOKUP("電力",設定!$A$2:$C$199,3,FALSE)</f>
        <v>0</v>
      </c>
      <c r="N10" s="59" t="str">
        <f t="shared" si="4"/>
        <v/>
      </c>
      <c r="O10" s="23" t="str">
        <f t="shared" si="5"/>
        <v>適合</v>
      </c>
      <c r="P10" s="16"/>
      <c r="Q10" s="17" t="str">
        <f t="shared" si="6"/>
        <v>未入力/0以下があります</v>
      </c>
    </row>
    <row r="11" spans="1:17" x14ac:dyDescent="0.15">
      <c r="A11" s="17">
        <v>9</v>
      </c>
      <c r="B11" s="14"/>
      <c r="C11" s="15"/>
      <c r="D11" s="15"/>
      <c r="E11" s="15"/>
      <c r="F11" s="15"/>
      <c r="G11" s="15"/>
      <c r="H11" s="17">
        <f t="shared" si="0"/>
        <v>0</v>
      </c>
      <c r="I11" s="17">
        <f t="shared" si="1"/>
        <v>0</v>
      </c>
      <c r="J11" s="17">
        <f t="shared" si="2"/>
        <v>0</v>
      </c>
      <c r="K11" s="17">
        <f t="shared" si="3"/>
        <v>0</v>
      </c>
      <c r="L11" s="18">
        <f>J11*VLOOKUP("電力",設定!$A$2:$C$199,3,FALSE)</f>
        <v>0</v>
      </c>
      <c r="M11" s="21">
        <f>K11*VLOOKUP("電力",設定!$A$2:$C$199,3,FALSE)</f>
        <v>0</v>
      </c>
      <c r="N11" s="59" t="str">
        <f t="shared" si="4"/>
        <v/>
      </c>
      <c r="O11" s="23" t="str">
        <f t="shared" si="5"/>
        <v>適合</v>
      </c>
      <c r="P11" s="16"/>
      <c r="Q11" s="17" t="str">
        <f t="shared" si="6"/>
        <v>未入力/0以下があります</v>
      </c>
    </row>
    <row r="12" spans="1:17" x14ac:dyDescent="0.15">
      <c r="A12" s="17">
        <v>10</v>
      </c>
      <c r="B12" s="14"/>
      <c r="C12" s="15"/>
      <c r="D12" s="15"/>
      <c r="E12" s="15"/>
      <c r="F12" s="15"/>
      <c r="G12" s="15"/>
      <c r="H12" s="17">
        <f t="shared" si="0"/>
        <v>0</v>
      </c>
      <c r="I12" s="17">
        <f t="shared" si="1"/>
        <v>0</v>
      </c>
      <c r="J12" s="17">
        <f t="shared" si="2"/>
        <v>0</v>
      </c>
      <c r="K12" s="17">
        <f t="shared" si="3"/>
        <v>0</v>
      </c>
      <c r="L12" s="18">
        <f>J12*VLOOKUP("電力",設定!$A$2:$C$199,3,FALSE)</f>
        <v>0</v>
      </c>
      <c r="M12" s="21">
        <f>K12*VLOOKUP("電力",設定!$A$2:$C$199,3,FALSE)</f>
        <v>0</v>
      </c>
      <c r="N12" s="59" t="str">
        <f t="shared" si="4"/>
        <v/>
      </c>
      <c r="O12" s="23" t="str">
        <f t="shared" si="5"/>
        <v>適合</v>
      </c>
      <c r="P12" s="16"/>
      <c r="Q12" s="17" t="str">
        <f t="shared" si="6"/>
        <v>未入力/0以下があります</v>
      </c>
    </row>
    <row r="13" spans="1:17" ht="14.25" thickBot="1" x14ac:dyDescent="0.2">
      <c r="B13" s="1" t="s">
        <v>21</v>
      </c>
      <c r="J13" s="1"/>
      <c r="K13" s="36" t="s">
        <v>146</v>
      </c>
      <c r="L13" s="19">
        <f>SUM(L3:L12)</f>
        <v>0</v>
      </c>
      <c r="M13" s="19">
        <f>SUM(M3:M12)</f>
        <v>0</v>
      </c>
      <c r="N13" s="26" t="str">
        <f>IF(L13&gt;0,(L13-M13)/L13,"")</f>
        <v/>
      </c>
      <c r="O13" s="52" t="str">
        <f t="shared" si="5"/>
        <v>適合</v>
      </c>
    </row>
    <row r="14" spans="1:17" x14ac:dyDescent="0.15">
      <c r="B14" s="1"/>
      <c r="J14" s="1"/>
      <c r="K14" s="1"/>
      <c r="L14" s="1"/>
      <c r="M14" s="1"/>
      <c r="N14" s="9"/>
      <c r="O14" s="5"/>
    </row>
    <row r="15" spans="1:17" x14ac:dyDescent="0.15">
      <c r="A15" s="1" t="s">
        <v>22</v>
      </c>
    </row>
    <row r="16" spans="1:17" x14ac:dyDescent="0.15">
      <c r="A16" t="s">
        <v>54</v>
      </c>
    </row>
    <row r="17" spans="1:1" x14ac:dyDescent="0.15">
      <c r="A17" t="s">
        <v>83</v>
      </c>
    </row>
    <row r="18" spans="1:1" x14ac:dyDescent="0.15">
      <c r="A18" t="s">
        <v>24</v>
      </c>
    </row>
  </sheetData>
  <phoneticPr fontId="4"/>
  <pageMargins left="0.5" right="0.5" top="0.75" bottom="0.75" header="0.5" footer="0.5"/>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E9"/>
  <sheetViews>
    <sheetView workbookViewId="0">
      <selection activeCell="D27" sqref="D27"/>
    </sheetView>
  </sheetViews>
  <sheetFormatPr defaultRowHeight="13.5" x14ac:dyDescent="0.15"/>
  <cols>
    <col min="1" max="1" width="13" style="8" bestFit="1" customWidth="1"/>
    <col min="2" max="2" width="14" style="8" bestFit="1" customWidth="1"/>
    <col min="3" max="3" width="14" style="8" customWidth="1"/>
    <col min="4" max="4" width="7.75" style="8" bestFit="1" customWidth="1"/>
    <col min="5" max="5" width="13.5" style="8" customWidth="1"/>
  </cols>
  <sheetData>
    <row r="1" spans="1:5" x14ac:dyDescent="0.15">
      <c r="A1" s="12" t="s">
        <v>84</v>
      </c>
      <c r="B1" s="12" t="s">
        <v>85</v>
      </c>
      <c r="C1" s="12" t="s">
        <v>86</v>
      </c>
      <c r="D1" s="12" t="s">
        <v>16</v>
      </c>
      <c r="E1" s="12" t="s">
        <v>87</v>
      </c>
    </row>
    <row r="2" spans="1:5" x14ac:dyDescent="0.15">
      <c r="A2" s="17" t="s">
        <v>88</v>
      </c>
      <c r="B2" s="18">
        <f>LED!J13</f>
        <v>0</v>
      </c>
      <c r="C2" s="18">
        <f>LED!K13</f>
        <v>0</v>
      </c>
      <c r="D2" s="63" t="str">
        <f t="shared" ref="D2:D7" si="0">IF(B2&gt;0,(B2-C2)/B2,"")</f>
        <v/>
      </c>
      <c r="E2" s="70" t="str">
        <f t="shared" ref="E2:E7" si="1">IF(D2&gt;=0.05,"適合","未達")</f>
        <v>適合</v>
      </c>
    </row>
    <row r="3" spans="1:5" x14ac:dyDescent="0.15">
      <c r="A3" s="17" t="s">
        <v>89</v>
      </c>
      <c r="B3" s="18">
        <f>空調!Y13</f>
        <v>0</v>
      </c>
      <c r="C3" s="18">
        <f>空調!AD13</f>
        <v>0</v>
      </c>
      <c r="D3" s="63" t="str">
        <f t="shared" si="0"/>
        <v/>
      </c>
      <c r="E3" s="70" t="str">
        <f t="shared" si="1"/>
        <v>適合</v>
      </c>
    </row>
    <row r="4" spans="1:5" x14ac:dyDescent="0.15">
      <c r="A4" s="17" t="s">
        <v>90</v>
      </c>
      <c r="B4" s="18">
        <f>給湯器!N17</f>
        <v>0</v>
      </c>
      <c r="C4" s="18">
        <f>給湯器!O17</f>
        <v>0</v>
      </c>
      <c r="D4" s="63" t="str">
        <f t="shared" si="0"/>
        <v/>
      </c>
      <c r="E4" s="70" t="str">
        <f t="shared" si="1"/>
        <v>適合</v>
      </c>
    </row>
    <row r="5" spans="1:5" x14ac:dyDescent="0.15">
      <c r="A5" s="17" t="s">
        <v>91</v>
      </c>
      <c r="B5" s="18">
        <f>ボイラー!N17</f>
        <v>0</v>
      </c>
      <c r="C5" s="18">
        <f>ボイラー!O17</f>
        <v>0</v>
      </c>
      <c r="D5" s="63" t="str">
        <f t="shared" si="0"/>
        <v/>
      </c>
      <c r="E5" s="70" t="str">
        <f t="shared" si="1"/>
        <v>適合</v>
      </c>
    </row>
    <row r="6" spans="1:5" x14ac:dyDescent="0.15">
      <c r="A6" s="17" t="s">
        <v>92</v>
      </c>
      <c r="B6" s="18">
        <f>変圧器!J14</f>
        <v>0</v>
      </c>
      <c r="C6" s="18">
        <f>変圧器!K14</f>
        <v>0</v>
      </c>
      <c r="D6" s="63" t="str">
        <f t="shared" si="0"/>
        <v/>
      </c>
      <c r="E6" s="70" t="str">
        <f t="shared" si="1"/>
        <v>適合</v>
      </c>
    </row>
    <row r="7" spans="1:5" x14ac:dyDescent="0.15">
      <c r="A7" s="17" t="s">
        <v>93</v>
      </c>
      <c r="B7" s="18">
        <f>コンプレッサー!L13</f>
        <v>0</v>
      </c>
      <c r="C7" s="18">
        <f>コンプレッサー!M13</f>
        <v>0</v>
      </c>
      <c r="D7" s="63" t="str">
        <f t="shared" si="0"/>
        <v/>
      </c>
      <c r="E7" s="70" t="str">
        <f t="shared" si="1"/>
        <v>適合</v>
      </c>
    </row>
    <row r="8" spans="1:5" ht="14.25" thickBot="1" x14ac:dyDescent="0.2">
      <c r="A8" s="64" t="s">
        <v>94</v>
      </c>
      <c r="B8" s="65"/>
      <c r="C8" s="65"/>
      <c r="D8" s="66"/>
      <c r="E8" s="71"/>
    </row>
    <row r="9" spans="1:5" ht="14.25" thickBot="1" x14ac:dyDescent="0.2">
      <c r="A9" s="67" t="s">
        <v>95</v>
      </c>
      <c r="B9" s="68">
        <f>SUM(B2:B8)</f>
        <v>0</v>
      </c>
      <c r="C9" s="68">
        <f>SUM(C2:C8)</f>
        <v>0</v>
      </c>
      <c r="D9" s="69" t="str">
        <f>IF(B9&gt;0,(B9-C9)/B9,"")</f>
        <v/>
      </c>
      <c r="E9" s="72" t="str">
        <f>IF(D9&gt;=0.05,"適合","未達")</f>
        <v>適合</v>
      </c>
    </row>
  </sheetData>
  <phoneticPr fontId="4"/>
  <pageMargins left="0.5" right="0.5" top="0.75" bottom="0.75" header="0.5" footer="0.5"/>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pane ySplit="1" topLeftCell="A2" activePane="bottomLeft" state="frozen"/>
      <selection pane="bottomLeft" activeCell="L12" sqref="L12"/>
    </sheetView>
  </sheetViews>
  <sheetFormatPr defaultColWidth="9.125" defaultRowHeight="13.5" x14ac:dyDescent="0.15"/>
  <cols>
    <col min="1" max="1" width="26.625" style="8" bestFit="1" customWidth="1"/>
    <col min="2" max="2" width="5" style="8" bestFit="1" customWidth="1"/>
    <col min="3" max="3" width="14" style="8" bestFit="1" customWidth="1"/>
    <col min="4" max="4" width="24" style="8" bestFit="1" customWidth="1"/>
    <col min="5" max="6" width="9.125" style="8" customWidth="1"/>
    <col min="7" max="16384" width="9.125" style="8"/>
  </cols>
  <sheetData>
    <row r="1" spans="1:5" x14ac:dyDescent="0.15">
      <c r="A1" s="7" t="s">
        <v>96</v>
      </c>
      <c r="B1" s="7" t="s">
        <v>97</v>
      </c>
      <c r="C1" s="7" t="s">
        <v>98</v>
      </c>
      <c r="D1" s="7" t="s">
        <v>18</v>
      </c>
      <c r="E1" t="s">
        <v>99</v>
      </c>
    </row>
    <row r="2" spans="1:5" x14ac:dyDescent="0.15">
      <c r="A2" t="s">
        <v>61</v>
      </c>
      <c r="B2" t="s">
        <v>100</v>
      </c>
      <c r="C2">
        <v>4.3100000000000001E-4</v>
      </c>
      <c r="D2" t="s">
        <v>101</v>
      </c>
      <c r="E2" t="s">
        <v>102</v>
      </c>
    </row>
    <row r="3" spans="1:5" x14ac:dyDescent="0.15">
      <c r="A3" t="s">
        <v>102</v>
      </c>
      <c r="B3" t="s">
        <v>103</v>
      </c>
      <c r="C3">
        <v>2.0500000000000002E-3</v>
      </c>
      <c r="D3" t="s">
        <v>101</v>
      </c>
      <c r="E3" t="s">
        <v>52</v>
      </c>
    </row>
    <row r="4" spans="1:5" x14ac:dyDescent="0.15">
      <c r="A4" t="s">
        <v>52</v>
      </c>
      <c r="B4" t="s">
        <v>103</v>
      </c>
      <c r="C4">
        <v>6.0000000000000001E-3</v>
      </c>
      <c r="D4" t="s">
        <v>104</v>
      </c>
      <c r="E4" t="s">
        <v>105</v>
      </c>
    </row>
    <row r="5" spans="1:5" x14ac:dyDescent="0.15">
      <c r="A5" t="s">
        <v>105</v>
      </c>
      <c r="B5" t="s">
        <v>106</v>
      </c>
      <c r="C5">
        <v>2.5000000000000001E-3</v>
      </c>
      <c r="D5" t="s">
        <v>101</v>
      </c>
      <c r="E5" t="s">
        <v>107</v>
      </c>
    </row>
    <row r="6" spans="1:5" x14ac:dyDescent="0.15">
      <c r="A6" t="s">
        <v>107</v>
      </c>
      <c r="B6" t="s">
        <v>106</v>
      </c>
      <c r="C6">
        <v>2.6199999999999999E-3</v>
      </c>
      <c r="D6" t="s">
        <v>101</v>
      </c>
      <c r="E6" t="s">
        <v>108</v>
      </c>
    </row>
    <row r="7" spans="1:5" x14ac:dyDescent="0.15">
      <c r="A7" t="s">
        <v>108</v>
      </c>
      <c r="B7" t="s">
        <v>106</v>
      </c>
      <c r="C7">
        <v>2.7499999999999998E-3</v>
      </c>
      <c r="D7" t="s">
        <v>101</v>
      </c>
      <c r="E7" t="s">
        <v>109</v>
      </c>
    </row>
    <row r="8" spans="1:5" x14ac:dyDescent="0.15">
      <c r="A8" t="s">
        <v>109</v>
      </c>
      <c r="B8" t="s">
        <v>106</v>
      </c>
      <c r="C8">
        <v>2.32E-3</v>
      </c>
      <c r="D8" t="s">
        <v>101</v>
      </c>
      <c r="E8" t="s">
        <v>110</v>
      </c>
    </row>
    <row r="9" spans="1:5" x14ac:dyDescent="0.15">
      <c r="A9" t="s">
        <v>111</v>
      </c>
      <c r="B9" t="s">
        <v>100</v>
      </c>
      <c r="C9">
        <v>4.3100000000000001E-4</v>
      </c>
      <c r="E9" t="s">
        <v>112</v>
      </c>
    </row>
    <row r="10" spans="1:5" x14ac:dyDescent="0.15">
      <c r="A10" t="s">
        <v>110</v>
      </c>
      <c r="B10" t="s">
        <v>113</v>
      </c>
      <c r="C10">
        <v>0.9</v>
      </c>
      <c r="D10" t="s">
        <v>114</v>
      </c>
      <c r="E10" t="s">
        <v>115</v>
      </c>
    </row>
    <row r="11" spans="1:5" x14ac:dyDescent="0.15">
      <c r="A11" t="s">
        <v>112</v>
      </c>
      <c r="B11" t="s">
        <v>113</v>
      </c>
      <c r="C11">
        <v>0.9</v>
      </c>
      <c r="D11" t="s">
        <v>116</v>
      </c>
    </row>
    <row r="14" spans="1:5" x14ac:dyDescent="0.15">
      <c r="A14" t="s">
        <v>117</v>
      </c>
      <c r="B14" t="s">
        <v>100</v>
      </c>
      <c r="C14">
        <v>4.3100000000000001E-4</v>
      </c>
      <c r="D14" t="s">
        <v>118</v>
      </c>
    </row>
    <row r="15" spans="1:5" x14ac:dyDescent="0.15">
      <c r="A15" t="s">
        <v>115</v>
      </c>
      <c r="B15" t="s">
        <v>119</v>
      </c>
      <c r="C15">
        <v>3.0000000000000001E-3</v>
      </c>
      <c r="D15" t="s">
        <v>101</v>
      </c>
    </row>
    <row r="16" spans="1:5" x14ac:dyDescent="0.15">
      <c r="A16" t="s">
        <v>120</v>
      </c>
      <c r="B16" t="s">
        <v>121</v>
      </c>
      <c r="C16">
        <v>0.5</v>
      </c>
    </row>
    <row r="18" spans="5:7" x14ac:dyDescent="0.15">
      <c r="E18" t="s">
        <v>122</v>
      </c>
      <c r="F18" t="s">
        <v>97</v>
      </c>
      <c r="G18" t="s">
        <v>123</v>
      </c>
    </row>
    <row r="19" spans="5:7" x14ac:dyDescent="0.15">
      <c r="E19" t="s">
        <v>102</v>
      </c>
      <c r="F19" t="s">
        <v>124</v>
      </c>
      <c r="G19">
        <v>12.5</v>
      </c>
    </row>
    <row r="20" spans="5:7" x14ac:dyDescent="0.15">
      <c r="E20" t="s">
        <v>52</v>
      </c>
      <c r="F20" t="s">
        <v>119</v>
      </c>
      <c r="G20">
        <v>12.8</v>
      </c>
    </row>
    <row r="21" spans="5:7" x14ac:dyDescent="0.15">
      <c r="E21" t="s">
        <v>105</v>
      </c>
      <c r="F21" t="s">
        <v>106</v>
      </c>
      <c r="G21">
        <v>9.6</v>
      </c>
    </row>
    <row r="22" spans="5:7" x14ac:dyDescent="0.15">
      <c r="E22" t="s">
        <v>107</v>
      </c>
      <c r="F22" t="s">
        <v>106</v>
      </c>
      <c r="G22">
        <v>9.6999999999999993</v>
      </c>
    </row>
    <row r="23" spans="5:7" x14ac:dyDescent="0.15">
      <c r="E23" t="s">
        <v>108</v>
      </c>
      <c r="F23" t="s">
        <v>106</v>
      </c>
      <c r="G23">
        <v>10.5</v>
      </c>
    </row>
    <row r="24" spans="5:7" x14ac:dyDescent="0.15">
      <c r="E24" s="8" t="s">
        <v>61</v>
      </c>
      <c r="F24" s="8" t="s">
        <v>100</v>
      </c>
      <c r="G24" s="8">
        <v>1</v>
      </c>
    </row>
    <row r="25" spans="5:7" x14ac:dyDescent="0.15">
      <c r="E25" s="8" t="s">
        <v>111</v>
      </c>
      <c r="F25" s="8" t="s">
        <v>100</v>
      </c>
      <c r="G25" s="8">
        <v>1</v>
      </c>
    </row>
  </sheetData>
  <sheetProtection algorithmName="SHA-512" hashValue="jFguFx1W1dPq5s4Sg3kqMX6xXhDRytLz6iQbhIE9yIZWC7qJtSD6ATE7v0VNVVYZ8TpqVs0cUqgZvlm5TJ1k6g==" saltValue="ujbNJiiIQF4gXvknLP1ssQ==" spinCount="100000" sheet="1" objects="1" scenarios="1"/>
  <phoneticPr fontId="4"/>
  <pageMargins left="0.5" right="0.5" top="0.75" bottom="0.75" header="0.5" footer="0.5"/>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使い方</vt:lpstr>
      <vt:lpstr>LED</vt:lpstr>
      <vt:lpstr>空調</vt:lpstr>
      <vt:lpstr>給湯器</vt:lpstr>
      <vt:lpstr>ボイラー</vt:lpstr>
      <vt:lpstr>変圧器</vt:lpstr>
      <vt:lpstr>コンプレッサー</vt:lpstr>
      <vt:lpstr>５　補助対象事業による削減効果</vt:lpstr>
      <vt:lpstr>設定</vt:lpstr>
      <vt:lpstr>'５　補助対象事業による削減効果'!Print_Titles</vt:lpstr>
      <vt:lpstr>LED!Print_Titles</vt:lpstr>
      <vt:lpstr>コンプレッサー!Print_Titles</vt:lpstr>
      <vt:lpstr>ボイラー!Print_Titles</vt:lpstr>
      <vt:lpstr>給湯器!Print_Titles</vt:lpstr>
      <vt:lpstr>空調!Print_Titles</vt:lpstr>
      <vt:lpstr>使い方!Print_Titles</vt:lpstr>
      <vt:lpstr>設定!Print_Titles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伊勢原市</dc:creator>
  <cp:lastModifiedBy>Administrator</cp:lastModifiedBy>
  <cp:lastPrinted>2025-09-25T05:00:41Z</cp:lastPrinted>
  <dcterms:created xsi:type="dcterms:W3CDTF">2025-09-21T09:01:33Z</dcterms:created>
  <dcterms:modified xsi:type="dcterms:W3CDTF">2025-10-07T00:44:35Z</dcterms:modified>
</cp:coreProperties>
</file>